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 xmlns:r="http://schemas.openxmlformats.org/officeDocument/2006/relationships" name="📖 System Guideline (คู่มือระบบ)" sheetId="43" state="visible" r:id="rId43"/>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72">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row>
    <row r="4" ht="24" customHeight="1" s="49">
      <c r="A4" s="101" t="inlineStr">
        <is>
          <t>ลำดับ</t>
        </is>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row>
    <row r="5" ht="22" customHeight="1" s="49">
      <c r="A5" s="103" t="n">
        <v>1</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row>
    <row r="6" ht="22" customHeight="1" s="49">
      <c r="A6" s="105" t="n">
        <v>2</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row>
    <row r="7" ht="22" customHeight="1" s="49">
      <c r="A7" s="103" t="n">
        <v>3</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row>
    <row r="8" ht="22" customHeight="1" s="49">
      <c r="A8" s="105" t="n">
        <v>4</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row>
    <row r="9" ht="22" customHeight="1" s="49">
      <c r="A9" s="103" t="n">
        <v>5</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row>
    <row r="10" ht="22" customHeight="1" s="49">
      <c r="A10" s="105" t="n">
        <v>6</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row>
    <row r="11" ht="22" customHeight="1" s="49">
      <c r="A11" s="103" t="n">
        <v>7</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row>
    <row r="12" ht="22" customHeight="1" s="49">
      <c r="A12" s="105" t="n">
        <v>8</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row>
    <row r="13" ht="22" customHeight="1" s="49">
      <c r="A13" s="103" t="n">
        <v>9</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row>
    <row r="14" ht="22" customHeight="1" s="49">
      <c r="A14" s="105" t="n">
        <v>10</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row>
    <row r="15" ht="22" customHeight="1" s="49">
      <c r="A15" s="103" t="n">
        <v>11</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row>
    <row r="16" ht="22" customHeight="1" s="49">
      <c r="A16" s="105" t="n">
        <v>12</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row>
    <row r="17" ht="22" customHeight="1" s="49">
      <c r="A17" s="103" t="n">
        <v>13</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row>
    <row r="18" ht="22" customHeight="1" s="49">
      <c r="A18" s="105" t="n">
        <v>14</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row>
    <row r="19" ht="22" customHeight="1" s="49">
      <c r="A19" s="103" t="n">
        <v>15</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row>
    <row r="20" ht="22" customHeight="1" s="49">
      <c r="A20" s="105" t="n">
        <v>16</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row>
    <row r="21" ht="22" customHeight="1" s="49">
      <c r="A21" s="103" t="n">
        <v>17</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row>
    <row r="22" ht="22" customHeight="1" s="49">
      <c r="A22" s="105" t="n">
        <v>18</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row>
    <row r="23">
      <c r="A23" s="100" t="n"/>
      <c r="B23" s="34" t="n"/>
      <c r="C23" s="100" t="n"/>
      <c r="D23" s="34" t="n"/>
      <c r="E23" s="34" t="n"/>
      <c r="F23" s="34" t="n"/>
    </row>
    <row r="24" ht="26" customHeight="1" s="49">
      <c r="A24" s="107" t="inlineStr">
        <is>
          <t>🔬 2. PHARMACEUTICAL SCIENCES (PLE-CC1 PRODUCT) — 13 หมวดวิชา</t>
        </is>
      </c>
    </row>
    <row r="25" ht="24" customHeight="1" s="49">
      <c r="A25" s="101" t="inlineStr">
        <is>
          <t>ลำดับ</t>
        </is>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row>
    <row r="26" ht="22" customHeight="1" s="49">
      <c r="A26" s="103" t="n">
        <v>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row>
    <row r="27" ht="22" customHeight="1" s="49">
      <c r="A27" s="105" t="n">
        <v>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row>
    <row r="28" ht="22" customHeight="1" s="49">
      <c r="A28" s="103" t="n">
        <v>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row>
    <row r="29" ht="22" customHeight="1" s="49">
      <c r="A29" s="105" t="n">
        <v>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row>
    <row r="30" ht="22" customHeight="1" s="49">
      <c r="A30" s="103" t="n">
        <v>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row>
    <row r="31" ht="22" customHeight="1" s="49">
      <c r="A31" s="105" t="n">
        <v>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row>
    <row r="32" ht="22" customHeight="1" s="49">
      <c r="A32" s="103" t="n">
        <v>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row>
    <row r="33" ht="22" customHeight="1" s="49">
      <c r="A33" s="105" t="n">
        <v>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row>
    <row r="34" ht="22" customHeight="1" s="49">
      <c r="A34" s="103" t="n">
        <v>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row>
    <row r="35" ht="22" customHeight="1" s="49">
      <c r="A35" s="105" t="n">
        <v>10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row>
    <row r="36" ht="22" customHeight="1" s="49">
      <c r="A36" s="103" t="n">
        <v>11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row>
    <row r="37" ht="22" customHeight="1" s="49">
      <c r="A37" s="105" t="n">
        <v>12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row>
    <row r="38" ht="22" customHeight="1" s="49">
      <c r="A38" s="103" t="n">
        <v>13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row>
    <row r="39">
      <c r="A39" s="100" t="n"/>
      <c r="B39" s="34" t="n"/>
      <c r="C39" s="100" t="n"/>
      <c r="D39" s="34" t="n"/>
      <c r="E39" s="34" t="n"/>
      <c r="F39" s="34" t="n"/>
    </row>
    <row r="40" ht="26" customHeight="1" s="49">
      <c r="A40" s="108" t="inlineStr">
        <is>
          <t>⚖️ 3. SOCIAL &amp; ADMINISTRATIVE PHARMACY (PLE-CC1 SAP) — 3 หมวดวิชา</t>
        </is>
      </c>
    </row>
    <row r="41" ht="24" customHeight="1" s="49">
      <c r="A41" s="101" t="inlineStr">
        <is>
          <t>ลำดับ</t>
        </is>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row>
    <row r="42" ht="22" customHeight="1" s="49">
      <c r="A42" s="103" t="n">
        <v>1</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row>
    <row r="43" ht="22" customHeight="1" s="49">
      <c r="A43" s="105" t="n">
        <v>2</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row>
    <row r="44" ht="22" customHeight="1" s="49">
      <c r="A44" s="103" t="n">
        <v>3</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row>
    <row r="45">
      <c r="A45" s="100" t="n"/>
      <c r="B45" s="34" t="n"/>
      <c r="C45" s="100" t="n"/>
      <c r="D45" s="34" t="n"/>
      <c r="E45" s="34" t="n"/>
      <c r="F45" s="34" t="n"/>
    </row>
    <row r="46" ht="26" customHeight="1" s="49">
      <c r="A46" s="109" t="inlineStr">
        <is>
          <t>⚡ 4. FAST QUIZ ENGINE &amp; CASE DIRECTORY (ระบบสุ่มข้อสอบด่วนและทะเบียนเคส)</t>
        </is>
      </c>
    </row>
    <row r="47" ht="24" customHeight="1" s="49">
      <c r="A47" s="101" t="inlineStr">
        <is>
          <t>ลำดับ</t>
        </is>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row>
    <row r="48" ht="22" customHeight="1" s="49">
      <c r="A48" s="103" t="n">
        <v>1</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row>
    <row r="49" ht="22" customHeight="1" s="49">
      <c r="A49" s="105" t="n">
        <v>2</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row>
    <row r="50">
      <c r="A50" s="100" t="inlineStr">
        <is>
          <t>-</t>
        </is>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C3" s="166" t="inlineStr"/>
      <c r="D3" s="166" t="inlineStr">
        <is>
          <t>ใช้ Allopurinol เป็นเวลานานอย่างต่อเนื่อง</t>
        </is>
      </c>
      <c r="E3" s="166" t="inlineStr">
        <is>
          <t>ได้รับ Aspirin</t>
        </is>
      </c>
      <c r="F3" s="166" t="inlineStr">
        <is>
          <t>ได้รับ Metformin</t>
        </is>
      </c>
      <c r="G3" s="166" t="inlineStr">
        <is>
          <t>ได้รับ Losartan</t>
        </is>
      </c>
      <c r="H3" s="166" t="inlineStr">
        <is>
          <t>Uric acid ในเลือดสูงกว่าค่าปกติ</t>
        </is>
      </c>
      <c r="I3" s="165" t="n">
        <v>2</v>
      </c>
      <c r="J3" s="166" t="inlineStr">
        <is>
          <t>✅ คำตอบที่ถูกต้อง: ข้อ ข. ได้รับ Aspirin
💡 Background:
หลักการทางเภสัชกรรม คลินิก และข้อกำหนดมาตรฐานตามเภสัชตำรับในหมวดวิชา 1. Musculoskeleton
🎯 ทำไมข้อนี้ถึงถูก:
ตัวเลือก ข้อ ข. (ได้รับ Aspirin)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(ใช้ Allopurinol เป็นเวลานานอย่างต่อเนื่อง):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(ได้รับ Metformin):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(ได้รับ Losartan):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(Uric acid ในเลือดสูงกว่าค่าปกติ):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3" s="166" t="inlineStr"/>
      <c r="L3" s="166" t="inlineStr">
        <is>
          <t>1.4 Gout</t>
        </is>
      </c>
      <c r="M3" s="166" t="inlineStr">
        <is>
          <t>CASE_CLN_M83_GOUT_C01_Q1</t>
        </is>
      </c>
      <c r="N3" s="165" t="inlineStr">
        <is>
          <t>Clinic</t>
        </is>
      </c>
      <c r="O3" s="166" t="inlineStr">
        <is>
          <t>[TEST] Quick Ingestion</t>
        </is>
      </c>
      <c r="P3" s="165" t="inlineStr">
        <is>
          <t>ข้อสอบจำลอง</t>
        </is>
      </c>
      <c r="Q3" s="165" t="inlineStr">
        <is>
          <t>Mock RxCU83</t>
        </is>
      </c>
      <c r="R3" s="165" t="inlineStr">
        <is>
          <t>1. Musculoskeleton</t>
        </is>
      </c>
    </row>
    <row r="4" ht="24" customHeight="1" s="49">
      <c r="A4" s="165" t="n">
        <v>2</v>
      </c>
      <c r="B4" s="166" t="inlineStr">
        <is>
          <t>ทางเลือกการใช้ยาของโรคเกาต์เฉียบพลันในผู้ป่วยรายนี้</t>
        </is>
      </c>
      <c r="C4" s="166" t="inlineStr"/>
      <c r="D4" s="166" t="inlineStr">
        <is>
          <t>Colchicine 0.6 mg BID</t>
        </is>
      </c>
      <c r="E4" s="166" t="inlineStr">
        <is>
          <t>Ibuprofen 400 mg TID</t>
        </is>
      </c>
      <c r="F4" s="166" t="inlineStr">
        <is>
          <t>Prednisolone 20 mg OD</t>
        </is>
      </c>
      <c r="G4" s="166" t="inlineStr">
        <is>
          <t>Naproxen 250 mg BID</t>
        </is>
      </c>
      <c r="H4" s="166" t="inlineStr">
        <is>
          <t>A+C</t>
        </is>
      </c>
      <c r="I4" s="165" t="n">
        <v>5</v>
      </c>
      <c r="J4" s="166" t="inlineStr">
        <is>
          <t>✅ คำตอบที่ถูกต้อง: ข้อ จ. A+C
💡 Background:
หลักการทางเภสัชกรรม คลินิก และข้อกำหนดมาตรฐานตามเภสัชตำรับในหมวดวิชา 1. Musculoskeleton
🎯 ทำไมข้อนี้ถึงถูก:
ตัวเลือก ข้อ จ. (A+C)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(Colchicine 0.6 mg BID):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(Ibuprofen 400 mg TID):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(Prednisolone 20 mg OD):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(Naproxen 250 mg BID):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4" s="166" t="inlineStr"/>
      <c r="L4" s="166" t="inlineStr">
        <is>
          <t>1.4 Gout</t>
        </is>
      </c>
      <c r="M4" s="166" t="inlineStr">
        <is>
          <t>CASE_CLN_M83_GOUT_C01_Q2</t>
        </is>
      </c>
      <c r="N4" s="165" t="inlineStr">
        <is>
          <t>Clinic</t>
        </is>
      </c>
      <c r="O4" s="166" t="inlineStr">
        <is>
          <t>[TEST] Quick Ingestion</t>
        </is>
      </c>
      <c r="P4" s="165" t="inlineStr">
        <is>
          <t>ข้อสอบจำลอง</t>
        </is>
      </c>
      <c r="Q4" s="165" t="inlineStr">
        <is>
          <t>Mock RxCU83</t>
        </is>
      </c>
      <c r="R4" s="165" t="inlineStr">
        <is>
          <t>1. Musculoskeleton</t>
        </is>
      </c>
    </row>
    <row r="5" ht="24" customHeight="1" s="49">
      <c r="A5" s="165" t="n">
        <v>3</v>
      </c>
      <c r="B5" s="166" t="inlineStr">
        <is>
          <t>ควรดำเนินการอย่างไรในการใช้ยา allopurinol ในระหว่างอาการกำเริบเฉียบพลัน</t>
        </is>
      </c>
      <c r="C5" s="166" t="inlineStr"/>
      <c r="D5" s="166" t="inlineStr">
        <is>
          <t>ใช้เหมือนเดิม</t>
        </is>
      </c>
      <c r="E5" s="166" t="inlineStr">
        <is>
          <t>ลดขนาดยา</t>
        </is>
      </c>
      <c r="F5" s="166" t="inlineStr">
        <is>
          <t>เพิ่มขนาดยาทันที</t>
        </is>
      </c>
      <c r="G5" s="166" t="inlineStr">
        <is>
          <t>หยุดยา</t>
        </is>
      </c>
      <c r="H5" s="166" t="inlineStr">
        <is>
          <t>เปลี่ยนไปใช้ febuxostat</t>
        </is>
      </c>
      <c r="I5" s="165" t="n">
        <v>1</v>
      </c>
      <c r="J5" s="166" t="inlineStr">
        <is>
          <t>✅ คำตอบที่ถูกต้อง: ข้อ ก. ใช้เหมือนเดิม
💡 Background:
หลักการทางเภสัชกรรม คลินิก และข้อกำหนดมาตรฐานตามเภสัชตำรับในหมวดวิชา 1. Musculoskeleton
🎯 ทำไมข้อนี้ถึงถูก:
ตัวเลือก ข้อ ก. (ใช้เหมือนเดิม)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(ลดขนาดยา):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(เพิ่มขนาดยาทันที):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(หยุดยา):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(เปลี่ยนไปใช้ febuxostat):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5" s="166" t="inlineStr"/>
      <c r="L5" s="166" t="inlineStr">
        <is>
          <t>1.4 Gout</t>
        </is>
      </c>
      <c r="M5" s="166" t="inlineStr">
        <is>
          <t>CASE_CLN_M83_GOUT_C01_Q3</t>
        </is>
      </c>
      <c r="N5" s="165" t="inlineStr">
        <is>
          <t>Clinic</t>
        </is>
      </c>
      <c r="O5" s="166" t="inlineStr">
        <is>
          <t>[TEST] Quick Ingestion</t>
        </is>
      </c>
      <c r="P5" s="165" t="inlineStr">
        <is>
          <t>ข้อสอบจำลอง</t>
        </is>
      </c>
      <c r="Q5" s="165" t="inlineStr">
        <is>
          <t>Mock RxCU83</t>
        </is>
      </c>
      <c r="R5" s="165" t="inlineStr">
        <is>
          <t>1. Musculoskeleton</t>
        </is>
      </c>
    </row>
    <row r="6" ht="24" customHeight="1" s="49">
      <c r="A6" s="165" t="n">
        <v>4</v>
      </c>
      <c r="B6" s="166" t="inlineStr">
        <is>
          <t>จากทางเลือกที่เหมาะสมในการใช้รักษาเกาต์เฉียบพลัน ยาที่เลือกมีกลไกการออกฤทธิ์อย่างไร</t>
        </is>
      </c>
      <c r="C6" s="166" t="inlineStr"/>
      <c r="D6" s="166" t="inlineStr">
        <is>
          <t>ลดการสร้าง uric acid โดยตรง</t>
        </is>
      </c>
      <c r="E6" s="166" t="inlineStr">
        <is>
          <t>เพิ่มการขับ uric acid โดยยับยั้งการดูดกลับที่ proximal tubule</t>
        </is>
      </c>
      <c r="F6" s="166" t="inlineStr">
        <is>
          <t>ยับยั้งการรวม microtubule -&gt; ลดการรวมตัว/เคลื่อนไหวและกลืนกินของ neutrophil</t>
        </is>
      </c>
      <c r="G6" s="166" t="inlineStr">
        <is>
          <t>ยับยั้ง COX2 ลดการอักเสบ</t>
        </is>
      </c>
      <c r="H6" s="166" t="inlineStr">
        <is>
          <t>เพิ่มการสลาย uric acid</t>
        </is>
      </c>
      <c r="I6" s="165" t="n">
        <v>3</v>
      </c>
      <c r="J6" s="166" t="inlineStr">
        <is>
          <t>✅ คำตอบที่ถูกต้อง: ข้อ ค. ยับยั้งการรวม microtubule -&gt; ลดการรวมตัว/เคลื่อนไหวและกลืนกินของ neutrophil
💡 Background:
หลักการทางเภสัชกรรม คลินิก และข้อกำหนดมาตรฐานตามเภสัชตำรับในหมวดวิชา 1. Musculoskeleton
🎯 ทำไมข้อนี้ถึงถูก:
ตัวเลือก ข้อ ค. (ยับยั้งการรวม microtubule -&gt; ลดการรวมตัว/เคลื่อนไหวและกลืนกินของ neutrophil)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(ลดการสร้าง uric acid โดยตรง):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(เพิ่มการขับ uric acid โดยยับยั้งการดูดกลับที่ proximal tubule):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(ยับยั้ง COX2 ลดการอักเสบ):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(เพิ่มการสลาย uric acid):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6" s="166" t="inlineStr"/>
      <c r="L6" s="166" t="inlineStr">
        <is>
          <t>1.4 Gout</t>
        </is>
      </c>
      <c r="M6" s="166" t="inlineStr">
        <is>
          <t>CASE_CLN_M83_GOUT_C01_Q4</t>
        </is>
      </c>
      <c r="N6" s="165" t="inlineStr">
        <is>
          <t>Clinic</t>
        </is>
      </c>
      <c r="O6" s="166" t="inlineStr">
        <is>
          <t>[TEST] Quick Ingestion</t>
        </is>
      </c>
      <c r="P6" s="165" t="inlineStr">
        <is>
          <t>ข้อสอบจำลอง</t>
        </is>
      </c>
      <c r="Q6" s="165" t="inlineStr">
        <is>
          <t>Mock RxCU83</t>
        </is>
      </c>
      <c r="R6" s="165" t="inlineStr">
        <is>
          <t>1. Musculoskeleton</t>
        </is>
      </c>
    </row>
    <row r="7" ht="24" customHeight="1" s="49">
      <c r="A7" s="165" t="n">
        <v>5</v>
      </c>
      <c r="B7" s="166" t="inlineStr">
        <is>
          <t>ADR ของ Allopurinol ที่พบได้บ่อย/สำคัญ</t>
        </is>
      </c>
      <c r="C7" s="166" t="inlineStr"/>
      <c r="D7" s="166" t="inlineStr">
        <is>
          <t>ตับอักเสบ</t>
        </is>
      </c>
      <c r="E7" s="166" t="inlineStr">
        <is>
          <t>Hypoglycemia</t>
        </is>
      </c>
      <c r="F7" s="166" t="inlineStr">
        <is>
          <t>ต้อกระจก</t>
        </is>
      </c>
      <c r="G7" s="166" t="inlineStr">
        <is>
          <t>บวมน้ำ</t>
        </is>
      </c>
      <c r="H7" s="166" t="inlineStr">
        <is>
          <t>SJS/TEN (รุนแรงทางผิวหนัง)</t>
        </is>
      </c>
      <c r="I7" s="165" t="n">
        <v>5</v>
      </c>
      <c r="J7" s="166" t="inlineStr">
        <is>
          <t>✅ คำตอบที่ถูกต้อง: ข้อ จ. SJS/TEN (รุนแรงทางผิวหนัง)
💡 Background:
หลักการทางเภสัชกรรม คลินิก และข้อกำหนดมาตรฐานตามเภสัชตำรับในหมวดวิชา 1. Musculoskeleton
🎯 ทำไมข้อนี้ถึงถูก:
ตัวเลือก ข้อ จ. (SJS/TEN (รุนแรงทางผิวหนัง))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(ตับอักเสบ):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(Hypoglycemia):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(ต้อกระจก):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(บวมน้ำ):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7" s="166" t="inlineStr"/>
      <c r="L7" s="166" t="inlineStr">
        <is>
          <t>1.4 Gout</t>
        </is>
      </c>
      <c r="M7" s="166" t="inlineStr">
        <is>
          <t>CASE_CLN_M83_GOUT_C01_Q5</t>
        </is>
      </c>
      <c r="N7" s="165" t="inlineStr">
        <is>
          <t>Clinic</t>
        </is>
      </c>
      <c r="O7" s="166" t="inlineStr">
        <is>
          <t>[TEST] Quick Ingestion</t>
        </is>
      </c>
      <c r="P7" s="165" t="inlineStr">
        <is>
          <t>ข้อสอบจำลอง</t>
        </is>
      </c>
      <c r="Q7" s="165" t="inlineStr">
        <is>
          <t>Mock RxCU83</t>
        </is>
      </c>
      <c r="R7" s="165" t="inlineStr">
        <is>
          <t>1. Musculoskeleton</t>
        </is>
      </c>
    </row>
    <row r="8" ht="24" customHeight="1" s="49">
      <c r="A8" s="165" t="n">
        <v>6</v>
      </c>
      <c r="B8" s="166" t="inlineStr">
        <is>
          <t>ยาเม็ดเคลือบฟิล์มที่มีตัวยาสำคัญน้อยกว่า 25 mg ใช้วิธีการผลิตใดเหมาะสมที่สุด</t>
        </is>
      </c>
      <c r="C8" s="166" t="inlineStr"/>
      <c r="D8" s="166" t="inlineStr">
        <is>
          <t>Direct compression</t>
        </is>
      </c>
      <c r="E8" s="166" t="inlineStr">
        <is>
          <t>Extrusion and spheronization</t>
        </is>
      </c>
      <c r="F8" s="166" t="inlineStr">
        <is>
          <t>Rolling compaction</t>
        </is>
      </c>
      <c r="G8" s="166" t="inlineStr">
        <is>
          <t>Slugging</t>
        </is>
      </c>
      <c r="H8" s="166" t="inlineStr">
        <is>
          <t>Wet granulation</t>
        </is>
      </c>
      <c r="I8" s="165" t="n">
        <v>5</v>
      </c>
      <c r="J8" s="166" t="inlineStr">
        <is>
          <t>✅ คำตอบที่ถูกต้อง: ข้อ จ. Wet granulation
💡 Background:
หลักการทางเภสัชกรรม คลินิก และข้อกำหนดมาตรฐานตามเภสัชตำรับในหมวดวิชา 6. Solid Dosage Forms
🎯 ทำไมข้อนี้ถึงถูก:
ตัวเลือก ข้อ จ. (Wet granulation)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(Direct compression):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(Extrusion and spheronization):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(Rolling compaction):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(Slugging):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8" s="166" t="inlineStr"/>
      <c r="L8" s="166" t="inlineStr">
        <is>
          <t>6.1 Tablet Manufacturing</t>
        </is>
      </c>
      <c r="M8" s="166" t="inlineStr">
        <is>
          <t>CASE_PRD_M83_GOUT_C01_Q1</t>
        </is>
      </c>
      <c r="N8" s="165" t="inlineStr">
        <is>
          <t>Product</t>
        </is>
      </c>
      <c r="O8" s="166" t="inlineStr">
        <is>
          <t>[TEST] Quick Ingestion</t>
        </is>
      </c>
      <c r="P8" s="165" t="inlineStr">
        <is>
          <t>ข้อสอบจำลอง</t>
        </is>
      </c>
      <c r="Q8" s="165" t="inlineStr">
        <is>
          <t>Mock RxCU83</t>
        </is>
      </c>
      <c r="R8" s="165" t="inlineStr">
        <is>
          <t>6. Solid Dosage Forms</t>
        </is>
      </c>
    </row>
    <row r="9" ht="24" customHeight="1" s="49">
      <c r="A9" s="165" t="n">
        <v>7</v>
      </c>
      <c r="B9" s="166"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C9" s="166" t="inlineStr"/>
      <c r="D9" s="166" t="inlineStr">
        <is>
          <t>เพื่อเทลงเบ้าได้ดี (Glidant)</t>
        </is>
      </c>
      <c r="E9" s="166" t="inlineStr">
        <is>
          <t>เพื่อให้ไม่ติดหน้าจาก (Anti-adherent)</t>
        </is>
      </c>
      <c r="F9" s="166" t="inlineStr">
        <is>
          <t>เพื่อให้ film เคลือบหนาเหมาะสม (Coating agent)</t>
        </is>
      </c>
      <c r="G9" s="166" t="inlineStr">
        <is>
          <t>เพื่อให้ละลายน้ำ/ลงน้ำ แล้วกระจายตัวได้เหมาะสม (Superdisintegrant)</t>
        </is>
      </c>
      <c r="H9" s="166" t="inlineStr">
        <is>
          <t>เพื่อให้ film ยืดหยุ่นได้เหมาะสม (Plasticizer)</t>
        </is>
      </c>
      <c r="I9" s="165" t="n">
        <v>4</v>
      </c>
      <c r="J9" s="166" t="inlineStr">
        <is>
          <t>✅ คำตอบที่ถูกต้อง: ข้อ ง. เพื่อให้ละลายน้ำ/ลงน้ำ แล้วกระจายตัวได้เหมาะสม (Superdisintegrant)
💡 Background:
หลักการทางเภสัชกรรม คลินิก และข้อกำหนดมาตรฐานตามเภสัชตำรับในหมวดวิชา 6. Solid Dosage Forms
🎯 ทำไมข้อนี้ถึงถูก:
ตัวเลือก ข้อ ง. (เพื่อให้ละลายน้ำ/ลงน้ำ แล้วกระจายตัวได้เหมาะสม (Superdisintegrant))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(เพื่อเทลงเบ้าได้ดี (Glidant)):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(เพื่อให้ไม่ติดหน้าจาก (Anti-adherent)):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(เพื่อให้ film เคลือบหนาเหมาะสม (Coating agent)):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(เพื่อให้ film ยืดหยุ่นได้เหมาะสม (Plasticizer)):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 s="166" t="inlineStr"/>
      <c r="L9" s="166" t="inlineStr">
        <is>
          <t>4.1 Excipients classification</t>
        </is>
      </c>
      <c r="M9" s="166" t="inlineStr">
        <is>
          <t>CASE_PRD_M83_GOUT_C01_Q2</t>
        </is>
      </c>
      <c r="N9" s="165" t="inlineStr">
        <is>
          <t>Product</t>
        </is>
      </c>
      <c r="O9" s="166" t="inlineStr">
        <is>
          <t>[TEST] Quick Ingestion</t>
        </is>
      </c>
      <c r="P9" s="165" t="inlineStr">
        <is>
          <t>ข้อสอบจำลอง</t>
        </is>
      </c>
      <c r="Q9" s="165" t="inlineStr">
        <is>
          <t>Mock RxCU83</t>
        </is>
      </c>
      <c r="R9" s="165" t="inlineStr">
        <is>
          <t>6. Solid Dosage Forms</t>
        </is>
      </c>
    </row>
    <row r="10" ht="24" customHeight="1" s="49">
      <c r="A10" s="165" t="n">
        <v>8</v>
      </c>
      <c r="B10" s="166"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C10" s="166" t="inlineStr"/>
      <c r="D10" s="166" t="inlineStr">
        <is>
          <t>Accurate</t>
        </is>
      </c>
      <c r="E10" s="166" t="inlineStr">
        <is>
          <t>Contemporary</t>
        </is>
      </c>
      <c r="F10" s="166" t="inlineStr">
        <is>
          <t>Enduring</t>
        </is>
      </c>
      <c r="G10" s="166" t="inlineStr">
        <is>
          <t>Legible</t>
        </is>
      </c>
      <c r="H10" s="166" t="inlineStr">
        <is>
          <t>Original</t>
        </is>
      </c>
      <c r="I10" s="165" t="n">
        <v>2</v>
      </c>
      <c r="J10" s="166" t="inlineStr">
        <is>
          <t>✅ คำตอบที่ถูกต้อง: ข้อ ข. Contemporary
💡 Background:
หลักการทางเภสัชกรรม คลินิก และข้อกำหนดมาตรฐานตามเภสัชตำรับในหมวดวิชา 6. Solid Dosage Forms
🎯 ทำไมข้อนี้ถึงถูก:
ตัวเลือก ข้อ ข. (Contemporary)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(Accurate):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(Enduring):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(Legible):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(Original):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 s="166" t="inlineStr"/>
      <c r="L10" s="166" t="inlineStr">
        <is>
          <t>4.4 Good Manufacturing Practice</t>
        </is>
      </c>
      <c r="M10" s="166" t="inlineStr">
        <is>
          <t>CASE_PRD_M83_GOUT_C01_Q3</t>
        </is>
      </c>
      <c r="N10" s="165" t="inlineStr">
        <is>
          <t>Product</t>
        </is>
      </c>
      <c r="O10" s="166" t="inlineStr">
        <is>
          <t>[TEST] Quick Ingestion</t>
        </is>
      </c>
      <c r="P10" s="165" t="inlineStr">
        <is>
          <t>ข้อสอบจำลอง</t>
        </is>
      </c>
      <c r="Q10" s="165" t="inlineStr">
        <is>
          <t>Mock RxCU83</t>
        </is>
      </c>
      <c r="R10" s="165" t="inlineStr">
        <is>
          <t>6. Solid Dosage Forms</t>
        </is>
      </c>
    </row>
    <row r="11" ht="24" customHeight="1" s="49">
      <c r="A11" s="165" t="n">
        <v>9</v>
      </c>
      <c r="B11" s="166"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C11" s="166" t="inlineStr"/>
      <c r="D11" s="166" t="inlineStr">
        <is>
          <t>1</t>
        </is>
      </c>
      <c r="E11" s="166" t="inlineStr">
        <is>
          <t>2 และ 3</t>
        </is>
      </c>
      <c r="F11" s="166" t="inlineStr">
        <is>
          <t>1 และ 2</t>
        </is>
      </c>
      <c r="G11" s="166" t="inlineStr">
        <is>
          <t>1 และ 3</t>
        </is>
      </c>
      <c r="H11" s="166" t="inlineStr">
        <is>
          <t>ถูกทุกข้อ</t>
        </is>
      </c>
      <c r="I11" s="165" t="n">
        <v>5</v>
      </c>
      <c r="J11" s="166" t="inlineStr">
        <is>
          <t>✅ คำตอบที่ถูกต้อง: ข้อ จ. ถูกทุกข้อ
💡 Background:
หลักการทางเภสัชกรรม คลินิก และข้อกำหนดมาตรฐานตามเภสัชตำรับในหมวดวิชา 13. Medicinal Chemistry
🎯 ทำไมข้อนี้ถึงถูก:
ตัวเลือก ข้อ จ. (ถูกทุกข้อ)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ข. (2 และ 3):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ค. (1 และ 2):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(1 และ 3):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11" s="166" t="inlineStr"/>
      <c r="L11" s="166" t="inlineStr">
        <is>
          <t>13. Medicinal Chemistry</t>
        </is>
      </c>
      <c r="M11" s="166" t="inlineStr">
        <is>
          <t>CASE_PRD_M83_GOUT_C01_Q4</t>
        </is>
      </c>
      <c r="N11" s="165" t="inlineStr">
        <is>
          <t>Product</t>
        </is>
      </c>
      <c r="O11" s="166" t="inlineStr">
        <is>
          <t>[TEST] Quick Ingestion</t>
        </is>
      </c>
      <c r="P11" s="165" t="inlineStr">
        <is>
          <t>ข้อสอบจำลอง</t>
        </is>
      </c>
      <c r="Q11" s="165" t="inlineStr">
        <is>
          <t>Mock RxCU83</t>
        </is>
      </c>
      <c r="R11" s="165" t="inlineStr">
        <is>
          <t>13. Medicinal Chemistry</t>
        </is>
      </c>
    </row>
    <row r="12" ht="24" customHeight="1" s="49">
      <c r="A12" s="165" t="n">
        <v>10</v>
      </c>
      <c r="B12" s="166"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C12" s="166" t="inlineStr"/>
      <c r="D12" s="166" t="inlineStr">
        <is>
          <t>HPLC-UV</t>
        </is>
      </c>
      <c r="E12" s="166" t="inlineStr">
        <is>
          <t>Mass spectroscopy</t>
        </is>
      </c>
      <c r="F12" s="166" t="inlineStr">
        <is>
          <t>FT-IR spectroscopy</t>
        </is>
      </c>
      <c r="G12" s="166" t="inlineStr">
        <is>
          <t>Spectrofluorometer</t>
        </is>
      </c>
      <c r="H12" s="166" t="inlineStr">
        <is>
          <t>UV spectroscopy</t>
        </is>
      </c>
      <c r="I12" s="165" t="n">
        <v>4</v>
      </c>
      <c r="J12" s="166" t="inlineStr">
        <is>
          <t>✅ คำตอบที่ถูกต้อง: ข้อ ง. Spectrofluorometer
💡 Background:
หลักการทางเภสัชกรรม คลินิก และข้อกำหนดมาตรฐานตามเภสัชตำรับในหมวดวิชา 1. Titrations
🎯 ทำไมข้อนี้ถึงถูก:
ตัวเลือก ข้อ ง. (Spectrofluorometer)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(HPLC-UV):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(Mass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(FT-IR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(UV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 s="166" t="inlineStr"/>
      <c r="L12" s="166" t="inlineStr">
        <is>
          <t>Product Group 3: Spectroscopy &amp; Optics</t>
        </is>
      </c>
      <c r="M12" s="166" t="inlineStr">
        <is>
          <t>CASE_PRD_M83_GOUT_C01_Q5</t>
        </is>
      </c>
      <c r="N12" s="165" t="inlineStr">
        <is>
          <t>Product</t>
        </is>
      </c>
      <c r="O12" s="166" t="inlineStr">
        <is>
          <t>[TEST] Quick Ingestion</t>
        </is>
      </c>
      <c r="P12" s="165" t="inlineStr">
        <is>
          <t>ข้อสอบจำลอง</t>
        </is>
      </c>
      <c r="Q12" s="165" t="inlineStr">
        <is>
          <t>Mock RxCU83</t>
        </is>
      </c>
      <c r="R12" s="165" t="inlineStr">
        <is>
          <t>1. Titrations</t>
        </is>
      </c>
    </row>
    <row r="13" ht="24" customHeight="1" s="49">
      <c r="A13" s="165" t="n">
        <v>11</v>
      </c>
      <c r="B13" s="166" t="inlineStr">
        <is>
          <t>ผู้ป่วยปัจจุบันเป็นลูกจ้างหรือพนักงานในสถานประกอบการภาคเอกชนที่มีการส่งเงินสมทบเข้ากองทุนตามกฎหมายแรงงาน ผู้ป่วยรายนี้จะอยู่ภายใต้สิทธิการรักษาพยาบาลใดของระบบหลักประกันสุขภาพในประเทศไทย</t>
        </is>
      </c>
      <c r="C13" s="166" t="inlineStr"/>
      <c r="D13" s="166" t="inlineStr">
        <is>
          <t>สิทธิหลักประกันสุขภาพแห่งชาติ (UCS / บัตรทอง)</t>
        </is>
      </c>
      <c r="E13" s="166" t="inlineStr">
        <is>
          <t>สิทธิประกันสังคม (Social Security Scheme: SSS)</t>
        </is>
      </c>
      <c r="F13" s="166" t="inlineStr">
        <is>
          <t>สิทธิสวัสดิการรักษาพยาบาลข้าราชการ (CSMBS)</t>
        </is>
      </c>
      <c r="G13" s="166" t="inlineStr">
        <is>
          <t>สิทธิกองทุนเงินทดแทน (Workmen Compensation Fund)</t>
        </is>
      </c>
      <c r="H13" s="166" t="inlineStr">
        <is>
          <t>สิทธิประกันสุขภาพเอกชนภาคสมัครใจ</t>
        </is>
      </c>
      <c r="I13" s="165" t="n">
        <v>2</v>
      </c>
      <c r="J13" s="166" t="inlineStr">
        <is>
          <t>✅ คำตอบที่ถูกต้อง: ข้อ ข. สิทธิประกันสังคม (Social Security Scheme: SSS)
💡 Background:
ระบบหลักประกันสุขภาพของประเทศไทยแบ่งออกเป็น 3 กองทุนหลักตามกลุ่มประชากร ได้แก่ สิทธิสวัสดิการข้าราชการ (CSMBS), สิทธิประกันสังคม (SSS), และสิทธิหลักประกันสุขภาพแห่งชาติ (UCS/บัตรทอง)
🎯 ทำไมข้อนี้ถึงถูก:
ตามพระราชบัญญัติประกันสังคม พ.ศ. 2533 ลูกจ้างในสถานประกอบการเอกชน (ผู้ประกันตนมาตรา 33) ที่นายจ้างและลูกจ้างร่วมจ่ายเงินสมทบ จะได้รับความคุ้มครองสิทธิประโยชน์ทางการแพทย์ผ่านกองทุนประกันสังคม (สำนักงานประกันสังคม: สปส.) โดยต้องเข้ารับบริการ ณ สถานพยาบาลคู่สัญญาตามที่ระบุในบัตรรับรองสิทธิ
🔍 ข้ออื่นผิดเพราะอะไร:
• ข้อ ก. (สิทธิหลักประกันสุขภาพแห่งชาติ): สิทธิ UCS หรือบัตรทอง (พ.ร.บ. หลักประกันสุขภาพแห่งชาติ พ.ศ. 2545) จัดสรรสำหรับคนไทยทุกคนที่ไม่มีสิทธิสวัสดิการรักษาพยาบาลข้าราชการหรือประกันสังคม
• ข้อ ค. (สิทธิสวัสดิการรักษาพยาบาลข้าราชการ): สิทธิ CSMBS คุ้มครองเฉพาะข้าราชการ ลูกจ้างประจำของรัฐ ผู้รับบำนาญ และบุคคลในครอบครัวสายตรง (บิดา มารดา คู่สมรส และบุตรไม่เกิน 3 คน)
• ข้อ ง. (สิทธิกองทุนเงินทดแทน): คุ้มครองเฉพาะการเจ็บป่วย ประสบอันตราย หรือสูญหายเนื่องจากการทำงานให้นายจ้างเท่านั้น ไม่ใช่สิทธิการรักษาโรคทั่วไป
• ข้อ จ. (สิทธิประกันสุขภาพเอกชน): เป็นการทำสัญญาประกันภัยสุขภาพภาคสมัครใจส่วนบุคคล ไม่ใช่ระบบหลักประกันสุขภาพภาครัฐตามกฎหมายแรงงาน
📖 Guideline อ้างอิง:
พระราชบัญญัติประกันสังคม พ.ศ. 2533 และ พ.ร.บ. หลักประกันสุขภาพแห่งชาติ พ.ศ. 2545 (สำนักงานหลักประกันสุขภาพแห่งชาติ: สปสช.)
📌 จุดจำก่อนสอบ:
3 กองทุนสุขภาพหลัก: พนักงานเอกชน = ประกันสังคม (สปส.), ข้าราชการ/ครอบครัว = สวัสดิการข้าราชการ (กรมบัญชีกลาง), ประชาชนทั่วไปที่ไม่มีสิทธิอื่น = บัตรทอง/UCS (สปสช.)</t>
        </is>
      </c>
      <c r="K13" s="166" t="inlineStr"/>
      <c r="L13" s="166" t="inlineStr">
        <is>
          <t>Pharmacy Laws &amp; Ethics</t>
        </is>
      </c>
      <c r="M13" s="166" t="inlineStr">
        <is>
          <t>CASE_SAP_M83_GOUT_C01_Q1</t>
        </is>
      </c>
      <c r="N13" s="165" t="inlineStr">
        <is>
          <t>SAP</t>
        </is>
      </c>
      <c r="O13" s="166" t="inlineStr">
        <is>
          <t>[TEST] Quick Ingestion</t>
        </is>
      </c>
      <c r="P13" s="165" t="inlineStr">
        <is>
          <t>ข้อสอบจำลอง</t>
        </is>
      </c>
      <c r="Q13" s="165" t="inlineStr">
        <is>
          <t>Mock RxCU83</t>
        </is>
      </c>
      <c r="R13" s="165" t="inlineStr">
        <is>
          <t>2. Pharmacy Administration &amp; Sy</t>
        </is>
      </c>
    </row>
    <row r="14" ht="24" customHeight="1" s="49">
      <c r="A14" s="165" t="n">
        <v>12</v>
      </c>
      <c r="B14" s="166" t="inlineStr">
        <is>
          <t>สมุนไพรในข้อใดมีสารสำคัญที่เป็นสารตั้งต้นในการสกัดตัวยา Colchicine สำหรับใช้รักษาโรคข้ออักเสบเกาต์เฉียบพลัน</t>
        </is>
      </c>
      <c r="C14" s="166" t="inlineStr"/>
      <c r="D14" s="166" t="inlineStr">
        <is>
          <t>ระย่อม (Rauvolfia serpentina)</t>
        </is>
      </c>
      <c r="E14" s="166" t="inlineStr">
        <is>
          <t>ไพล (Zingiber montanum)</t>
        </is>
      </c>
      <c r="F14" s="166" t="inlineStr">
        <is>
          <t>ขมิ้นชัน (Curcuma longa)</t>
        </is>
      </c>
      <c r="G14" s="166" t="inlineStr">
        <is>
          <t>ดองดึง (Gloriosa superba)</t>
        </is>
      </c>
      <c r="H14" s="166" t="inlineStr">
        <is>
          <t>เถาวัลย์เปรียง (Derris scandens)</t>
        </is>
      </c>
      <c r="I14" s="165" t="n">
        <v>4</v>
      </c>
      <c r="J14" s="166" t="inlineStr">
        <is>
          <t>✅ คำตอบที่ถูกต้อง: ข้อ ง. ดองดึง (Gloriosa superba)
💡 Background:
สารพฤกษเคมีกลุ่มแอลคาลอยด์ในสมุนไพรที่มีฤทธิ์ทางเภสัชวิทยาระงับการอักเสบของข้อในโรคเกาต์
🎯 ทำไมข้อนี้ถึงถูก:
ดองดึง (Gloriosa superba) มีสารสำคัญคือ Colchicine และ Gloriosine ในปริมาณสูงบริเวณเหง้าและเมล็ด ซึ่งถูกนำมาใช้เป็นสารตั้งต้นในการสกัดยา Colchicine เพื่อใช้รักษาข้ออักเสบเกาต์เฉียบพลันและ FMF
🔍 ข้ออื่นผิดเพราะอะไร:
• ข้อ ก. (ระย่อม): มีสาร Reserpine ออกฤทธิ์ลดความดันโลหิตและสงบประสาท
• ข้อ ข. (ไพล): มีสาร DMP (compound D) และ Curcuminoids มีฤทธิ์ต้านการอักเสบ ใช้บรรเทาอาการปวดเมื่อยและฟกช้ำ
• ข้อ ค. (ขมิ้นชัน): มีสาร Curcumin และ Curcuminoids เด่นด้านขับลม บรรเทาอาการแน่นจุกเสียดและแผลในกระเพาะอาหาร
• ข้อ จ. (เถาวัลย์เปรียง): มีสาร Isoflavones บรรเทาอาการปวดกล้ามเนื้อและปวดข้อเข่าเสื่อม (OA)
📖 Guideline อ้างอิง:
Thai Herbal Pharmacopoeia (THP) &amp; Pharmacognosy and Phytochemistry of Medicinal Plants
📌 จุดจำก่อนสอบ:
ดองดึง = Colchicine (รักษาเกาต์), ระย่อม = Reserpine (ลดความดัน), ขมิ้นชัน = Curcumin (ขับลม/แผลกระเพาะ), ไพล = DMP (ลดบวมฟกช้ำ)</t>
        </is>
      </c>
      <c r="K14" s="166" t="inlineStr"/>
      <c r="L14" s="166" t="inlineStr">
        <is>
          <t>Herbal Medicine</t>
        </is>
      </c>
      <c r="M14" s="166" t="inlineStr">
        <is>
          <t>CASE_CLN_M83_GOUT_C02_Q1</t>
        </is>
      </c>
      <c r="N14" s="165" t="inlineStr">
        <is>
          <t>Clinic</t>
        </is>
      </c>
      <c r="O14" s="166" t="inlineStr">
        <is>
          <t>[TEST] Quick Ingestion</t>
        </is>
      </c>
      <c r="P14" s="165" t="inlineStr">
        <is>
          <t>ข้อสอบจำลอง</t>
        </is>
      </c>
      <c r="Q14" s="165" t="inlineStr">
        <is>
          <t>Mock RxCU83</t>
        </is>
      </c>
      <c r="R14" s="165" t="inlineStr">
        <is>
          <t>11. Herbal Products</t>
        </is>
      </c>
    </row>
    <row r="15" ht="24" customHeight="1" s="49">
      <c r="A15" s="165" t="n">
        <v>13</v>
      </c>
      <c r="B15" s="166" t="inlineStr">
        <is>
          <t>ตามแนวทางเวชปฏิบัติ ESC Guidelines 2024 ผู้ป่วยหญิงอายุ 45 ปี มีโรคความดันโลหิตสูงร่วมกับโรคเบาหวาน เป้าหมายระดับความดันโลหิตในการรักษาเมื่อตรวจวัดที่สถานพยาบาล (Office BP Target) ควรเป็นเท่าใด</t>
        </is>
      </c>
      <c r="C15" s="166" t="inlineStr"/>
      <c r="D15" s="166" t="inlineStr">
        <is>
          <t>SBP 110-119 mmHg</t>
        </is>
      </c>
      <c r="E15" s="166" t="inlineStr">
        <is>
          <t>SBP 120-129 mmHg</t>
        </is>
      </c>
      <c r="F15" s="166" t="inlineStr">
        <is>
          <t>SBP 130-139 mmHg</t>
        </is>
      </c>
      <c r="G15" s="166" t="inlineStr">
        <is>
          <t>SBP 140-149 mmHg</t>
        </is>
      </c>
      <c r="H15" s="166" t="inlineStr">
        <is>
          <t>SBP 150-159 mmHg</t>
        </is>
      </c>
      <c r="I15" s="165" t="n">
        <v>2</v>
      </c>
      <c r="J15" s="166" t="inlineStr">
        <is>
          <t>✅ คำตอบที่ถูกต้อง: ข้อ ข. SBP 120-129 mmHg
💡 Background:
เป้าหมายการควบคุมระดับความดันโลหิตในผู้ป่วยความดันโลหิตสูงที่มีโรคร่วมเป็นเบาหวานตามแนวทางเวชปฏิบัติสากลล่าสุด
🎯 ทำไมข้อนี้ถึงถูก:
ตาม 2024 ESC Guidelines for the Management of Elevated Blood Pressure and Hypertension แนะนำเป้าหมาย Systolic Blood Pressure (SBP) สำหรับผู้ป่วยส่วนใหญ่รวมถึงผู้ป่วยเบาหวานที่มีอายุ 18-64 ปี อยู่ที่ 120-129 mmHg หากผู้ป่วยสามารถทนต่อยาได้ดี เพื่อลดความเสี่ยงต่อการเกิด Major Adverse Cardiovascular Events (MACE)
🔍 ข้ออื่นผิดเพราะอะไร:
• ข้อ ก. (SBP 110-119 mmHg): ต่ำเกินไป เพิ่มความเสี่ยงต่ออาการหน้ามืด ความดันตกในท่ายืน (Orthostatic hypotension) และไตขาดเลือด
• ข้อ ค. (SBP 130-139 mmHg): เป็นเป้าหมายเดิมหรือเป้าหมายในผู้สูงอายุที่มีภาวะเปราะบาง (Frailty) ไม่ใช่เป้าหมายเข้มงวดในผู้ป่วยวัย 45 ปี
• ข้อ ง. (SBP 140-149 mmHg): ยังไม่ผ่านเกณฑ์การควบคุมความดันโลหิต (ถือว่ายังเป็น Hypertension)
• ข้อ จ. (SBP 150-159 mmHg): สูงเกินเกณฑ์มาตรฐาน เพิ่มความเสี่ยงโรคหลอดเลือดสมองและโรคหัวใจชัดเจน
📖 Guideline อ้างอิง:
2024 ESC Guidelines for the Management of Elevated Blood Pressure and Hypertension (European Heart Journal)
📌 จุดจำก่อนสอบ:
ESC 2024 BP Target ในผู้ป่วยอายุน้อยกว่า 65 ปีที่มี DM/HTN: แนะนำ SBP 120-129 mmHg (On-treatment Office SBP)</t>
        </is>
      </c>
      <c r="K15" s="166" t="inlineStr"/>
      <c r="L15" s="166" t="inlineStr">
        <is>
          <t>Hypertension</t>
        </is>
      </c>
      <c r="M15" s="166" t="inlineStr">
        <is>
          <t>CASE_CLN_M83_HTN_C01_Q1</t>
        </is>
      </c>
      <c r="N15" s="165" t="inlineStr">
        <is>
          <t>Clinic</t>
        </is>
      </c>
      <c r="O15" s="166" t="inlineStr">
        <is>
          <t>[TEST] Quick Ingestion</t>
        </is>
      </c>
      <c r="P15" s="165" t="inlineStr">
        <is>
          <t>ข้อสอบจำลอง</t>
        </is>
      </c>
      <c r="Q15" s="165" t="inlineStr">
        <is>
          <t>Mock RxCU83</t>
        </is>
      </c>
      <c r="R15" s="165" t="inlineStr">
        <is>
          <t>2. Cardiovascular</t>
        </is>
      </c>
    </row>
    <row r="16" ht="24" customHeight="1" s="49">
      <c r="A16" s="165" t="n">
        <v>14</v>
      </c>
      <c r="B16" s="166" t="inlineStr">
        <is>
          <t>ผู้ป่วยโรคหัวใจล้มเหลวเรื้อรังที่มีการบีบตัวของหัวใจห้องล่างซ้ายลดลง (HFrEF: LVEF &lt; 40%) และมีโรคความดันโลหิตสูงร่วมด้วย ควรหลีกเลี่ยงการใช้ยาใดต่อไปนี้</t>
        </is>
      </c>
      <c r="C16" s="166" t="inlineStr"/>
      <c r="D16" s="166" t="inlineStr">
        <is>
          <t>Carvedilol</t>
        </is>
      </c>
      <c r="E16" s="166" t="inlineStr">
        <is>
          <t>Enalapril</t>
        </is>
      </c>
      <c r="F16" s="166" t="inlineStr">
        <is>
          <t>Hydrochlorothiazide</t>
        </is>
      </c>
      <c r="G16" s="166" t="inlineStr">
        <is>
          <t>Spironolactone</t>
        </is>
      </c>
      <c r="H16" s="166" t="inlineStr">
        <is>
          <t>Verapamil</t>
        </is>
      </c>
      <c r="I16" s="165" t="n">
        <v>5</v>
      </c>
      <c r="J16" s="166" t="inlineStr">
        <is>
          <t>✅ คำตอบที่ถูกต้อง: ข้อ จ. Verapamil
💡 Background:
ข้อห้ามใช้ทางเภสัชวิทยาในผู้ป่วยภาวะหัวใจล้มเหลวชนิดลดการบีบตัว (Heart Failure with reduced Ejection Fraction: HFrEF)
🎯 ทำไมข้อนี้ถึงถูก:
Verapamil และ Diltiazem เป็นยากลุ่ม Non-dihydropyridine Calcium Channel Blockers (Non-DHP CCBs) ซึ่งมีฤทธิ์กดการบีบตัวของกล้ามเนื้อหัวใจอย่างแรง (Negative inotropic effect) และชะลอการนำกระแสประสาทหัวใจ (Negative chronotropic/dromotropic) ส่งผลให้ภาวะหัวใจล้มเหลวทรุดลงอย่างรุนแรงและเพิ่มอัตราการเสียชีวิต จึงเป็นข้อห้ามใช้เด็ดขาดใน HFrEF
🔍 ข้ออื่นผิดเพราะอะไร:
• ข้อ ก. (Carvedilol): เป็น 1 ใน 3 Beta-blockers ที่มีหลักฐานลดอัตราการเสียชีวิตใน HFrEF (Carvedilol, Bisoprolol, Metoprolol succinate)
• ข้อ ข. (Enalapril): เป็นยากลุ่ม ACEI ที่เป็นเสาหลัก (Pillar) ในการรักษา HFrEF ช่วยลด Morbidity และ Mortality
• ข้อ ค. (Hydrochlorothiazide): เป็นยาขับปัสสาวะ Thiazide ช่วยลดปริมาณสารน้ำคั่งในร่างกาย (Volume overload) แม้ Loop diuretics จะนิยมกว่าใน HF
• ข้อ ง. (Spironolactone): เป็นยากลุ่ม Mineralocorticoid Receptor Antagonist (MRA) ที่ช่วยลด Fibrosis และลดอัตราการเสียชีวิตใน HFrEF
📖 Guideline อ้างอิง:
2022 AHA/ACC/HFSA Guideline for the Management of Heart Failure &amp; 2023 ESC HF Focused Update
📌 จุดจำก่อนสอบ:
ยาที่ห้ามใช้ใน HFrEF: Non-DHP CCB (Verapamil, Diltiazem), NSAIDs/COX-2 inhibitors, Pioglitazone (Tสร้างสารน้ำคั่ง)</t>
        </is>
      </c>
      <c r="K16" s="166" t="inlineStr"/>
      <c r="L16" s="166" t="inlineStr">
        <is>
          <t>Stable Heart Failure</t>
        </is>
      </c>
      <c r="M16" s="166" t="inlineStr">
        <is>
          <t>CASE_CLN_M83_HTN_C01_Q2</t>
        </is>
      </c>
      <c r="N16" s="165" t="inlineStr">
        <is>
          <t>Clinic</t>
        </is>
      </c>
      <c r="O16" s="166" t="inlineStr">
        <is>
          <t>[TEST] Quick Ingestion</t>
        </is>
      </c>
      <c r="P16" s="165" t="inlineStr">
        <is>
          <t>ข้อสอบจำลอง</t>
        </is>
      </c>
      <c r="Q16" s="165" t="inlineStr">
        <is>
          <t>Mock RxCU83</t>
        </is>
      </c>
      <c r="R16" s="165" t="inlineStr">
        <is>
          <t>2. Cardiovascular</t>
        </is>
      </c>
    </row>
    <row r="17" ht="24" customHeight="1" s="49">
      <c r="A17" s="165" t="n">
        <v>15</v>
      </c>
      <c r="B17" s="166" t="inlineStr">
        <is>
          <t>ผู้ป่วยหญิง อายุ 45 ปี โรคประจำตัว HTN และ DM ได้รับยา Losartan 50 mg วันละ 1 ครั้ง มารับการตรวจติดตามพบความดันโลหิต 160/95 mmHg วิธีการปรับเปลี่ยนการรักษาในข้อใดที่ควรหลีกเลี่ยงมากที่สุด</t>
        </is>
      </c>
      <c r="C17" s="166" t="inlineStr"/>
      <c r="D17" s="166" t="inlineStr">
        <is>
          <t>เพิ่มยา Amlodipine</t>
        </is>
      </c>
      <c r="E17" s="166" t="inlineStr">
        <is>
          <t>เพิ่มยา Hydrochlorothiazide</t>
        </is>
      </c>
      <c r="F17" s="166" t="inlineStr">
        <is>
          <t>เพิ่มยา Nebivolol</t>
        </is>
      </c>
      <c r="G17" s="166" t="inlineStr">
        <is>
          <t>เพิ่มยา Ramipril ร่วมกับ Losartan</t>
        </is>
      </c>
      <c r="H17" s="166" t="inlineStr">
        <is>
          <t>ปรับเพิ่มขนาดยา Losartan เป็น 100 mg</t>
        </is>
      </c>
      <c r="I17" s="165" t="n">
        <v>4</v>
      </c>
      <c r="J17" s="166" t="inlineStr">
        <is>
          <t>✅ คำตอบที่ถูกต้อง: ข้อ ง. เพิ่มยา Ramipril ร่วมกับ Losartan
💡 Background:
ข้อห้ามในการใช้ยาลดความดันโลหิตร่วมกัน (Dual Renin-Angiotensin-Aldosterone System Blockade)
🎯 ทำไมข้อนี้ถึงถูก:
การใช้ยาในกลุ่ม ACEI (Ramipril) ร่วมกับ ARB (Losartan) หรือการใช้ร่วมกับ Direct Renin Inhibitor (Aliskiren) เรียกว่า Dual RAAS Blockade เป็นข้อห้ามใช้ตามแนวทางเวชปฏิบัติสากล เนื่องจากไม่ช่วยเพิ่มประโยชน์ในการลดโรคหัวใจและหลอดเลือด แต่เพิ่มความเสี่ยงต่อภาวะไตวายเฉียบพลัน (Acute Kidney Injury), โพแทสเซียมในเลือดสูงรุนแรง (Severe Hyperkalemia) และความดันตกเฉียบพลันอย่างมีนัยสำคัญ
🔍 ข้ออื่นผิดเพราะอะไร:
• ข้อ ก. (เพิ่มยา Amlodipine): เป็นทางเลือกที่ดีเยี่ยม (DHP-CCB + ARB) ช่วยเสริมฤทธิ์ขยายหลอดเลือดและลดอาการบวมข้อเท้าจาก CCB
• ข้อ ข. (เพิ่มยา Hydrochlorothiazide): เป็นการจับคู่มาตรฐาน (ARB + Thiazide diuretic) ช่วยเสริมการขับโซเดียมและลดความดันโลหิต
• ข้อ ค. (เพิ่มยา Nebivolol): สามารถพิจารณาใช้ได้หากผู้ป่วยมีข้อบ่งชี้จำเพาะ เช่น มีโรคหลอดเลือดหัวใจ หรือควบคุมอัตราการเต้นหัวใจ
• ข้อ จ. (ปรับเพิ่มขนาดยา Losartan เป็น 100 mg): เป็นแนวทางที่ถูกต้องในการ Titrate ยาเดี่ยวให้ถึงขนาดยาสูงสุดที่แนะนำ
📖 Guideline อ้างอิง:
2024 ESC Hypertension Guidelines &amp; KDIGO 2023 Clinical Practice Guideline for the Management of Diabetes in CKD
📌 จุดจำก่อนสอบ:
ห้ามใช้ ACEI + ARB ร่วมกันเด็ดขาด (Dual RAAS Blockade = เสี่ยง AKI + Hyperkalemia + Hypotension พุ่งสูง)</t>
        </is>
      </c>
      <c r="K17" s="166" t="inlineStr"/>
      <c r="L17" s="166" t="inlineStr">
        <is>
          <t>Hypertension</t>
        </is>
      </c>
      <c r="M17" s="166" t="inlineStr">
        <is>
          <t>CASE_CLN_M83_HTN_C01_Q3</t>
        </is>
      </c>
      <c r="N17" s="165" t="inlineStr">
        <is>
          <t>Clinic</t>
        </is>
      </c>
      <c r="O17" s="166" t="inlineStr">
        <is>
          <t>[TEST] Quick Ingestion</t>
        </is>
      </c>
      <c r="P17" s="165" t="inlineStr">
        <is>
          <t>ข้อสอบจำลอง</t>
        </is>
      </c>
      <c r="Q17" s="165" t="inlineStr">
        <is>
          <t>Mock RxCU83</t>
        </is>
      </c>
      <c r="R17" s="165" t="inlineStr">
        <is>
          <t>2. Cardiovascular</t>
        </is>
      </c>
    </row>
    <row r="18" ht="24" customHeight="1" s="49">
      <c r="A18" s="165" t="n">
        <v>16</v>
      </c>
      <c r="B18" s="166" t="inlineStr">
        <is>
          <t>กลไกทางเภสัชวิทยาใดที่อธิบายการเกิดภาวะโพแทสเซียมในเลือดสูง (Hyperkalemia) จากการใช้ยา Enalapril ร่วมกับ Spironolactone ได้ถูกต้องที่สุด</t>
        </is>
      </c>
      <c r="C18" s="166" t="inlineStr"/>
      <c r="D18" s="166" t="inlineStr">
        <is>
          <t>Enalapril ลดการสร้าง Nitric oxide ทำให้เกิดหลอดเลือดหดเกร็ง</t>
        </is>
      </c>
      <c r="E18" s="166" t="inlineStr">
        <is>
          <t>Enalapril ยับยั้ง Na+/K+ ATPase pump ที่เยื่อหุ้มเซลล์กล้ามเนื้อ</t>
        </is>
      </c>
      <c r="F18" s="166" t="inlineStr">
        <is>
          <t>Spironolactone กระตุ้น Beta-1 receptor ที่หัวใจ</t>
        </is>
      </c>
      <c r="G18" s="166" t="inlineStr">
        <is>
          <t>ทั้ง Enalapril และ Spironolactone ยับยั้งการทำงานของ Aldosterone ที่ท่อไตส่วนปลาย ส่งผลให้ลดการขับโพแทสเซียมออกทางปัสสาวะ</t>
        </is>
      </c>
      <c r="H18" s="166" t="inlineStr">
        <is>
          <t>Enalapril กระตุ้นการหลั่ง Renin ส่งผลให้ไตดูดกลับโพแทสเซียมเพิ่มขึ้นโดยตรง</t>
        </is>
      </c>
      <c r="I18" s="165" t="n">
        <v>4</v>
      </c>
      <c r="J18" s="166" t="inlineStr">
        <is>
          <t>✅ คำตอบที่ถูกต้อง: ข้อ ง. ทั้ง Enalapril และ Spironolactone ยับยั้งการทำงานของ Aldosterone ที่ท่อไตส่วนปลาย ส่งผลให้ลดการขับโพแทสเซียมออกทางปัสสาวะ
💡 Background:
กลไกการควบคุมสมดุลอิเล็กโทรไลต์ของระบบ Renin-Angiotensin-Aldosterone System (RAAS) ที่บริเวณไต
🎯 ทำไมข้อนี้ถึงถูก:
Enalapril (ACEI) ยับยั้งการเปลี่ยน Angiotensin I เป็น Angiotensin II ทำให้การหลั่ง Aldosterone จากต่อมหมวกไตลดลง ส่วน Spironolactone ออกฤทธิ์ปิดกั้น Mineralocorticoid Receptor ที่ต่อมหมวกไตและท่อไตส่วนปลาย (Cortical Collecting Duct) โดยตรง ส่งผลให้ลดการแสดงออกของช่อง ENaC และ Na+/K+ pump ทำให้ไตลดการดูดกลับโซเดียมและลดการขับโพแทสเซียมออกสู่ปัสสาวะ (Potassium-sparing effect) จึงเกิดการคั่งของโพแทสเซียมในเลือด
🔍 ข้ออื่นผิดเพราะอะไร:
• ข้อ ก. ผิด เพราะ ACEI ยับยั้งการสลาย Bradykinin ส่งผลให้เพิ่มการสร้าง Nitric Oxide (NO) ทำให้หลอดเลือดขยายตัว ไม่ใช่หดเกร็ง
• ข้อ ข. ผิด เพราะยากด Na+/K+ ATPase pump คือ Digoxin ไม่ใช่ Enalapril
• ข้อ ค. ผิด เพราะ Spironolactone เป็น Aldosterone antagonist ไม่มีฤทธิ์กระตุ้น Beta-1 adrenergic receptor
• ข้อ จ. ผิด เพราะแม้ ACEI จะลด negative feedback ทำให้ Renin สูงขึ้น แต่ Renin ไม่ได้ดูดกลับโพแทสเซียมโดยตรง
📖 Guideline อ้างอิง:
Goodman &amp; Gilman's: The Pharmacological Basis of Therapeutics (14th Edition)
📌 จุดจำก่อนสอบ:
ACEI/ARB ลดการสร้าง Aldosterone + MRA (Spironolactone) ปิดกั้นตัวรับ Aldosterone = ยับยั้ง K+ excretion ที่ Collecting duct นำไปสู่ Hyperkalemia</t>
        </is>
      </c>
      <c r="K18" s="166" t="inlineStr"/>
      <c r="L18" s="166" t="inlineStr">
        <is>
          <t>Hypertension</t>
        </is>
      </c>
      <c r="M18" s="166" t="inlineStr">
        <is>
          <t>CASE_CLN_M83_HTN_C01_Q4</t>
        </is>
      </c>
      <c r="N18" s="165" t="inlineStr">
        <is>
          <t>Clinic</t>
        </is>
      </c>
      <c r="O18" s="166" t="inlineStr">
        <is>
          <t>[TEST] Quick Ingestion</t>
        </is>
      </c>
      <c r="P18" s="165" t="inlineStr">
        <is>
          <t>ข้อสอบจำลอง</t>
        </is>
      </c>
      <c r="Q18" s="165" t="inlineStr">
        <is>
          <t>Mock RxCU83</t>
        </is>
      </c>
      <c r="R18" s="165" t="inlineStr">
        <is>
          <t>2. Cardiovascular</t>
        </is>
      </c>
    </row>
    <row r="19" ht="24" customHeight="1" s="49">
      <c r="A19" s="165" t="n">
        <v>17</v>
      </c>
      <c r="B19" s="166" t="inlineStr">
        <is>
          <t>กลไกการออกฤทธิ์หลักของยากลุ่ม Calcium Channel Blockers (CCBs) คือข้อใด และยากลุ่มย่อยใดมีผลขยายหลอดเลือดแดงส่วนปลายเด่นชัดที่สุด</t>
        </is>
      </c>
      <c r="C19" s="166" t="inlineStr"/>
      <c r="D19" s="166" t="inlineStr">
        <is>
          <t>กระตุ้นการสังเคราะห์ Nitric Oxide, กลุ่ม Non-dihydropyridines</t>
        </is>
      </c>
      <c r="E19" s="166" t="inlineStr">
        <is>
          <t>ปิดกั้น L-type Voltage-gated Calcium Channel, กลุ่ม Dihydropyridines</t>
        </is>
      </c>
      <c r="F19" s="166" t="inlineStr">
        <is>
          <t>ยับยั้ง Beta-1 Adrenergic Receptor, กลุ่ม Non-selective CCBs</t>
        </is>
      </c>
      <c r="G19" s="166" t="inlineStr">
        <is>
          <t>กระตุ้นการนำพาแคลเซียมเข้าสู่เซลล์กล้ามเนื้อหัวใจ, กลุ่ม Selective CCBs</t>
        </is>
      </c>
      <c r="H19" s="166" t="inlineStr">
        <is>
          <t>ยับยั้งการหลั่งเอนไซม์ Renin จากไต, กลุ่ม Central CCBs</t>
        </is>
      </c>
      <c r="I19" s="165" t="n">
        <v>2</v>
      </c>
      <c r="J19" s="166" t="inlineStr">
        <is>
          <t>✅ คำตอบที่ถูกต้อง: ข้อ ข. ปิดกั้น L-type Voltage-gated Calcium Channel, กลุ่ม Dihydropyridines
💡 Background:
เภสัชวิทยาของยากลุ่ม Calcium Channel Blockers (CCBs) และการแบ่งประเภทยาย่อยตามโครงสร้างเคมีและเนื้อเยื่อเป้าหมาย
🎯 ทำไมข้อนี้ถึงถูก:
CCBs ออกฤทธิ์ยับยั้งการไหลเข้าของแคลเซียมไอออนผ่าน Voltage-dependent L-type calcium channels บนเยื่อหุ้มเซลล์กล้ามเนื้อเรียบของหลอดเลือดและกล้ามเนื้อหัวใจ โดยกลุ่ม Dihydropyridines (DHPs เช่น Amlodipine, Nifedipine, Felodipine) มีความจำเพาะสูงต่อหลอดเลือดแดงส่วนปลาย (Vascular selectivity) ทำให้เกิด Vasodilation เด่นชัดและลดความต้านทานหลอดเลือดส่วนปลาย (TPR)
🔍 ข้ออื่นผิดเพราะอะไร:
• ข้อ ก. ผิด เพราะ CCBs ปิดกั้น Calcium influx ไม่ได้มีกลไกหลักผ่านการกระตุ้น NO synthase และ Non-DHPs เด่นที่กล้ามเนื้อหัวใจ
• ข้อ ค. ผิด เพราะการยับยั้ง Beta-1 receptor เป็นกลไกของ Beta-blockers
• ข้อ ง. ผิด เพราะ CCBs มีฤทธิ์ยับยั้ง (Blocker/Inhibitor) ไม่ใช่การกระตุ้น (Agonist)
• ข้อ จ. ผิด เพราะยากลุ่มที่ยับยั้ง Renin โดยตรงคือ Direct Renin Inhibitors (Aliskiren)
📖 Guideline อ้างอิง:
Rang &amp; Dale's Pharmacology (9th Edition) &amp; 2024 ESC Hypertension Guidelines
📌 จุดจำก่อนสอบ:
Dihydropyridines (Amlodipine) = เด่นขยายหลอดเลือด (Vascular selective), Non-Dihydropyridines (Verapamil/Diltiazem) = เด่นกดหัวใจ (Cardiac selective)</t>
        </is>
      </c>
      <c r="K19" s="166" t="inlineStr"/>
      <c r="L19" s="166" t="inlineStr">
        <is>
          <t>Hypertension</t>
        </is>
      </c>
      <c r="M19" s="166" t="inlineStr">
        <is>
          <t>CASE_CLN_M83_HTN_C01_Q5</t>
        </is>
      </c>
      <c r="N19" s="165" t="inlineStr">
        <is>
          <t>Clinic</t>
        </is>
      </c>
      <c r="O19" s="166" t="inlineStr">
        <is>
          <t>[TEST] Quick Ingestion</t>
        </is>
      </c>
      <c r="P19" s="165" t="inlineStr">
        <is>
          <t>ข้อสอบจำลอง</t>
        </is>
      </c>
      <c r="Q19" s="165" t="inlineStr">
        <is>
          <t>Mock RxCU83</t>
        </is>
      </c>
      <c r="R19" s="165" t="inlineStr">
        <is>
          <t>2. Cardiovascular</t>
        </is>
      </c>
    </row>
    <row r="20" ht="24" customHeight="1" s="49">
      <c r="A20" s="165" t="n">
        <v>18</v>
      </c>
      <c r="B20" s="166" t="inlineStr">
        <is>
          <t>สูตรตำรับยาแคปซูล Ramipril 5 mg ชนิด Hard Gelatin Capsule ประกอบด้วย Ramipril, Colloidal anhydrous silica และ Pregelatinized starch สาร Pregelatinized starch ทำหน้าที่หลักเป็นสารช่วยชนิดใดในสูตรตำรับนี้</t>
        </is>
      </c>
      <c r="C20" s="166" t="inlineStr"/>
      <c r="D20" s="166" t="inlineStr">
        <is>
          <t>สารหล่อลื่น (Lubricant)</t>
        </is>
      </c>
      <c r="E20" s="166" t="inlineStr">
        <is>
          <t>สารช่วยไหล (Glidant)</t>
        </is>
      </c>
      <c r="F20" s="166" t="inlineStr">
        <is>
          <t>สารช่วยยึดเกาะ (Binder)</t>
        </is>
      </c>
      <c r="G20" s="166" t="inlineStr">
        <is>
          <t>สารเพิ่มปริมาณและช่วยแตกตัว (Diluent / Disintegrant)</t>
        </is>
      </c>
      <c r="H20" s="166" t="inlineStr">
        <is>
          <t>สารเคลือบเปลือกแคปซูล (Capsule coating agent)</t>
        </is>
      </c>
      <c r="I20" s="165" t="n">
        <v>4</v>
      </c>
      <c r="J20" s="166" t="inlineStr">
        <is>
          <t>✅ คำตอบที่ถูกต้อง: ข้อ ง. สารเพิ่มปริมาณและช่วยแตกตัว (Diluent / Disintegrant)
💡 Background:
หน้าที่และคุณสมบัติของสารช่วยทางเภสัชกรรม (Excipients) ในการผลิตยาแคปซูลแข็ง (Hard Gelatin Capsules)
🎯 ทำไมข้อนี้ถึงถูก:
Ramipril 5 mg มีปริมาณตัวยาสำคัญน้อยมาก จึงต้องใช้ Pregelatinized starch ทำหน้าที่หลักเป็น สารเพิ่มปริมาณ (Diluent/Filler) เพื่อปรับน้ำหนักและปริมาตรผงยาให้เต็มขนาดของปลอกแคปซูล (Capsule body) และด้วยโครงสร้างแป้งที่ผ่านการดัดแปลง ยังมีคุณสมบัติเป็น Disintegrant ช่วยส่งเสริมการกระจายตัวของผงยาเมื่อเปลือกเจลาตินละลาย
🔍 ข้ออื่นผิดเพราะอะไร:
• ข้อ ก. (สารหล่อลื่น): สารหล่อลื่นป้องกันผงยาติดเครื่องบรรจุแคปซูล เช่น Magnesium stearate หรือ Stearic acid
• ข้อ ข. (สารช่วยไหล): ในสูตรนี้ สารช่วยการไหล (Glidant) ตัวหลักคือ Colloidal anhydrous silica (Aerosil)
• ข้อ ค. (สารช่วยยึดเกาะ): Binder ใช้ในการทำแกรนูล (Granulation) ของยาเม็ด ในแคปซูลบรรจุผงแห้งไม่ต้องการคุณสมบัติยึดเกาะแน่น
• ข้อ จ. (สารเคลือบเปลือกแคปซูล): เปลือกแคปซูลทำจาก Gelatin หรือ HPMC ไม่ได้ใช้แป้งเคลือบ
📖 Guideline อ้างอิง:
Handbook of Pharmaceutical Excipients (9th Edition) &amp; Aulton's Pharmaceutics
📌 จุดจำก่อนสอบ:
Pregelatinized Starch = สารเพิ่มปริมาณอเนกประสงค์ (Diluent + Disintegrant + Binder), Colloidal Silica = Glidant, Mg stearate = Lubricant</t>
        </is>
      </c>
      <c r="K20" s="166" t="inlineStr"/>
      <c r="L20" s="166" t="inlineStr">
        <is>
          <t>Excipients classification</t>
        </is>
      </c>
      <c r="M20" s="166" t="inlineStr">
        <is>
          <t>CASE_PRD_M83_HTN_C01_Q1</t>
        </is>
      </c>
      <c r="N20" s="165" t="inlineStr">
        <is>
          <t>Product</t>
        </is>
      </c>
      <c r="O20" s="166" t="inlineStr">
        <is>
          <t>[TEST] Quick Ingestion</t>
        </is>
      </c>
      <c r="P20" s="165" t="inlineStr">
        <is>
          <t>ข้อสอบจำลอง</t>
        </is>
      </c>
      <c r="Q20" s="165" t="inlineStr">
        <is>
          <t>Mock RxCU83</t>
        </is>
      </c>
      <c r="R20" s="165" t="inlineStr">
        <is>
          <t>6. Solid Dosage Forms</t>
        </is>
      </c>
    </row>
    <row r="21" ht="24" customHeight="1" s="49">
      <c r="A21" s="165" t="n">
        <v>19</v>
      </c>
      <c r="B21" s="166" t="inlineStr">
        <is>
          <t>ข้อใดเป็นเหตุผลสำคัญทางเภสัชกรรมในการเลือกพัฒนาตำรับ Ramipril ให้อยู่ในรูปแบบแคปซูลเจลาตินแข็ง (Hard Gelatin Capsule) แทนรูปแบบยาเม็ดตอกตรง (Direct Compression Tablet)</t>
        </is>
      </c>
      <c r="C21" s="166" t="inlineStr"/>
      <c r="D21" s="166" t="inlineStr">
        <is>
          <t>เพื่อป้องกันการสลายตัวของตัวยาจากแสงสว่าง</t>
        </is>
      </c>
      <c r="E21" s="166" t="inlineStr">
        <is>
          <t>เพื่อป้องกันการสัมผัสความชื้นจากสิ่งแวดล้อมได้ดีกว่าเม็ดเคลือบฟิล์ม</t>
        </is>
      </c>
      <c r="F21" s="166" t="inlineStr">
        <is>
          <t>เพื่อลดความแปรปรวนของอัตราการละลายในสภาวะกรด</t>
        </is>
      </c>
      <c r="G21" s="166" t="inlineStr">
        <is>
          <t>เพื่อแก้ไขปัญหาความสามารถในการตอกอัดต่ำ (Poor Compressibility) และความไวต่อแรงกลของผงยา</t>
        </is>
      </c>
      <c r="H21" s="166" t="inlineStr">
        <is>
          <t>เพื่อควบคุมอัตราการปลดปล่อยตัวยาให้ออกฤทธิ์เนิ่น (Extended Release)</t>
        </is>
      </c>
      <c r="I21" s="165" t="n">
        <v>4</v>
      </c>
      <c r="J21" s="166" t="inlineStr">
        <is>
          <t>✅ คำตอบที่ถูกต้อง: ข้อ ง. เพื่อแก้ไขปัญหาความสามารถในการตอกอัดต่ำ (Poor Compressibility) และความไวต่อแรงกลของผงยา
💡 Background:
การพิจารณาเลือกรูปแบบยาเตรียม (Dosage Form Selection) จากคุณสมบัติทางเคมีกายภาพและการไหลของผงยาในขั้นตอน Preformulation
🎯 ทำไมข้อนี้ถึงถูก:
ตัวยา Ramipril มีปริมาณยาต่อหน่วยต่ำ (Low dose 2.5-5 mg) มีคุณสมบัติ Poor compressibility ตอกอัดเป็นเม็ดได้ยาก และไวต่อแรงกดดันเชิงกล (Mechanical stress) รวมถึงความร้อนที่เกิดขึ้นระหว่างการตอกเม็ดซึ่งอาจเร่งการเกิดสารสลายตัว Ramipril diketopiperazine การบรรจุผงลงแคปซูลแข็งจึงช่วยลดขั้นตอนการใช้แรงอัดสูงและแก้ปัญหาความสม่ำเสมอของเนื้อยาได้ดีกว่า
🔍 ข้ออื่นผิดเพราะอะไร:
• ข้อ ก. ผิด เพราะการกันแสงสามารถทำได้ทั้งการเคลือบฟิล์มเม็ดยาหรือใส่สีทึบแสงในปลอกแคปซูล ไม่ใช่เหตุผลจำเพาะของการเลือกแคปซูล
• ข้อ ข. ผิด เพราะเปลือกแคปซูลเจลาตินมีน้ำเป็นองค์ประกอบ 13-16% ซึ่งอาจถ่ายโอนความชื้นสู่ผงยาได้ ไม่ได้กันชื้นได้ดีกว่าฟิล์มชนิดพิเศษ
• ข้อ ค. ผิด เพราะ Ramipril เป็น Immediate release การละลายขึ้นกับคุณสมบัติของตัวยาและสารช่วยแตกตัว
• ข้อ จ. ผิด เพราะแคปซูลเจลาตินแข็งมาตรฐานเป็นรูปแบบ Immediate Release ปลดปล่อยยาทันทีเมื่อเปลือกละลาย
📖 Guideline อ้างอิง:
Aulton's Pharmaceutics: The Design and Manufacture of Medicines (5th Edition)
📌 จุดจำก่อนสอบ:
ข้อดีของการเลือก Hard Gelatin Capsule: เหมาะกับผงยาที่มี Poor compressibility, ปริมาณยาน้อย (Low dose), หรือไวต่อแรงกด/ความร้อนในการตอกเม็ด</t>
        </is>
      </c>
      <c r="K21" s="166" t="inlineStr"/>
      <c r="L21" s="166" t="inlineStr">
        <is>
          <t>Hard &amp; Soft Gelatin Capsules</t>
        </is>
      </c>
      <c r="M21" s="166" t="inlineStr">
        <is>
          <t>CASE_PRD_M83_HTN_C01_Q2</t>
        </is>
      </c>
      <c r="N21" s="165" t="inlineStr">
        <is>
          <t>Product</t>
        </is>
      </c>
      <c r="O21" s="166" t="inlineStr">
        <is>
          <t>[TEST] Quick Ingestion</t>
        </is>
      </c>
      <c r="P21" s="165" t="inlineStr">
        <is>
          <t>ข้อสอบจำลอง</t>
        </is>
      </c>
      <c r="Q21" s="165" t="inlineStr">
        <is>
          <t>Mock RxCU83</t>
        </is>
      </c>
      <c r="R21" s="165" t="inlineStr">
        <is>
          <t>6. Solid Dosage Forms</t>
        </is>
      </c>
    </row>
    <row r="22" ht="24" customHeight="1" s="49">
      <c r="A22" s="165" t="n">
        <v>20</v>
      </c>
      <c r="B22" s="166" t="inlineStr">
        <is>
          <t>เหตุใดจึงต้องเก็บรักษาผลิตภัณฑ์ยาแคปซูล Ramipril ไว้ในบรรจุภัณฑ์แผงบลิสเตอร์ดั้งเดิม (Original Aluminium-Aluminium Blister Pack) จนกว่าจะถึงเวลารับประทาน</t>
        </is>
      </c>
      <c r="C22" s="166" t="inlineStr"/>
      <c r="D22" s="166" t="inlineStr">
        <is>
          <t>เพื่อป้องกันการแตกหักของเปลือกแคปซูลจากแรงกดภายนอก</t>
        </is>
      </c>
      <c r="E22" s="166" t="inlineStr">
        <is>
          <t>เพื่อป้องกันการดูดซับความชื้นซึ่งจะเร่งปฏิกิริยา Hydrolysis และ Cyclization ของตัวยา Ramipril</t>
        </is>
      </c>
      <c r="F22" s="166" t="inlineStr">
        <is>
          <t>เพื่อป้องกันการปนเปื้อนของเชื้อแบคทีเรียและเชื้อราจากอากาศภายนอก</t>
        </is>
      </c>
      <c r="G22" s="166" t="inlineStr">
        <is>
          <t>เพื่อป้องกันการเปลี่ยนแปลงรูปผลึกร่างแห (Polymorphic transition) ของตัวยา</t>
        </is>
      </c>
      <c r="H22" s="166" t="inlineStr">
        <is>
          <t>เพื่อป้องกันการระเหยของสารแต่งกลิ่นและรสชาติในสูตรตำรับ</t>
        </is>
      </c>
      <c r="I22" s="165" t="n">
        <v>2</v>
      </c>
      <c r="J22" s="166" t="inlineStr">
        <is>
          <t>✅ คำตอบที่ถูกต้อง: ข้อ ข. เพื่อป้องกันการดูดซับความชื้นซึ่งจะเร่งปฏิกิริยา Hydrolysis และ Cyclization ของตัวยา Ramipril
💡 Background:
ความคงตัวทางเคมี (Chemical Stability) ของยากลุ่ม ACE Inhibitors และบทบาทของบรรจุภัณฑ์ปฐมภูมิ (Primary Packaging)
🎯 ทำไมข้อนี้ถึงถูก:
Ramipril ไวต่อความชื้นและความร้อนสูงมาก เมื่อสัมผัสความชื้นจะเกิดปฏิกิริยา Degradation ผ่าน 2 กลไกหลัก คือ Hydrolysis กลายเป็น Ramiprilat และ Intramolecular cyclization กลายเป็น Ramipril diketopiperazine (DKP degradation product) ซึ่งไม่มีฤทธิ์ในการรักษา การบรรจุในแผง Alu-Alu ช่วยป้องกันความชื้นและออกซิเจนได้สมบูรณ์ (Impermeable barrier)
🔍 ข้ออื่นผิดเพราะอะไร:
• ข้อ ก. ผิด เพราะแผงบลิสเตอร์ออกแบบมาเพื่อกันความชื้น/ก๊าซเป็นหลัก การป้องกันแรงกดเป็นหน้าที่ของกล่องบรรจุภัณฑ์ทุติยภูมิ (Secondary packaging)
• ข้อ ค. ผิด เพราะยาแคปซูลรับประทานเป็น Non-sterile dosage form ที่ควบคุมตามเกณฑ์ Microbial limit ไม่ได้ไวต่อการปนเปื้อนจุลชีพในระดับที่ต้องการแผงพิเศษเท่ากับปัญหาความคงตัวทางเคมี
• ข้อ ง. ผิด เพราะปัญหาหลักของ Ramipril คือ Chemical degradation ไม่ใช่ Polymorphism
• ข้อ จ. ผิด เพราะแคปซูล Ramipril ไม่มีสารแต่งกลิ่นรสที่ระเหยได้
📖 Guideline อ้างอิง:
United States Pharmacopeia (USP-NF) Monograph: Ramipril Capsules &amp; WHO Guidelines on Packaging for Pharmaceutical Products
📌 จุดจำก่อนสอบ:
Ramipril เสื่อมสลายง่ายจากความชื้น (เกิด Hydrolysis และ Diketopiperazine: DKP) ต้องเก็บในแผง Alu-Alu หรือขวดกันชื้นที่มี Desiccant เสมอ</t>
        </is>
      </c>
      <c r="K22" s="166" t="inlineStr"/>
      <c r="L22" s="166" t="inlineStr">
        <is>
          <t>Container &amp; Closure Systems</t>
        </is>
      </c>
      <c r="M22" s="166" t="inlineStr">
        <is>
          <t>CASE_PRD_M83_HTN_C01_Q3</t>
        </is>
      </c>
      <c r="N22" s="165" t="inlineStr">
        <is>
          <t>Product</t>
        </is>
      </c>
      <c r="O22" s="166" t="inlineStr">
        <is>
          <t>[TEST] Quick Ingestion</t>
        </is>
      </c>
      <c r="P22" s="165" t="inlineStr">
        <is>
          <t>ข้อสอบจำลอง</t>
        </is>
      </c>
      <c r="Q22" s="165" t="inlineStr">
        <is>
          <t>Mock RxCU83</t>
        </is>
      </c>
      <c r="R22" s="165" t="inlineStr">
        <is>
          <t>6. Solid Dosage Forms</t>
        </is>
      </c>
    </row>
    <row r="23" ht="24" customHeight="1" s="49">
      <c r="A23" s="165" t="n">
        <v>21</v>
      </c>
      <c r="B23" s="166" t="inlineStr">
        <is>
          <t>การวิเคราะห์หาปริมาณแร่ธาตุโซเดียม (Sodium content) ในผลิตภัณฑ์อาหารทางการแพทย์ เพื่อประเมินความเสี่ยงต่อโรคความดันโลหิตสูงและโรคไต เทคนิคการวิเคราะห์ในข้อใดมีความถูกต้อง แม่นยำ และมีความจำเพาะสูงที่สุด</t>
        </is>
      </c>
      <c r="C23" s="166" t="inlineStr"/>
      <c r="D23" s="166" t="inlineStr">
        <is>
          <t>UV-Visible Spectrophotometry</t>
        </is>
      </c>
      <c r="E23" s="166" t="inlineStr">
        <is>
          <t>Inductively Coupled Plasma (ICP-OES / ICP-MS)</t>
        </is>
      </c>
      <c r="F23" s="166" t="inlineStr">
        <is>
          <t>Fourier Transform Infrared Spectroscopy (FTIR)</t>
        </is>
      </c>
      <c r="G23" s="166" t="inlineStr">
        <is>
          <t>Thin Layer Chromatography (TLC)</t>
        </is>
      </c>
      <c r="H23" s="166" t="inlineStr">
        <is>
          <t>Nuclear Magnetic Resonance Spectroscopy (NMR)</t>
        </is>
      </c>
      <c r="I23" s="165" t="n">
        <v>2</v>
      </c>
      <c r="J23" s="166" t="inlineStr">
        <is>
          <t>✅ คำตอบที่ถูกต้อง: ข้อ ข. Inductively Coupled Plasma (ICP-OES / ICP-MS)
💡 Background:
เครื่องมือวิเคราะห์ทางสเปกโทรสโกปีขั้นสูงสำหรับการตรวจวิเคราะห์ธาตุและโลหะ (Elemental Analysis) ตามมาตรฐานสากล
🎯 ทำไมข้อนี้ถึงถูก:
Inductively Coupled Plasma Optical Emission Spectrometry (ICP-OES) และ ICP-Mass Spectrometry (ICP-MS) เป็นเทคนิคมาตรฐานระดับสูงในการวิเคราะห์ธาตุอนินทรีย์ (Inorganic elements) เช่น Na, K, Ca, Mg และโลหะหนัก โดยใช้พลาสมาอุณหภูมิสูงแตกอนุภาคให้อยู่ในรูปไอออนและกระตุ้นการปลดปล่อยพลังงานแสง/มวลที่มีความจำเพาะสูง ให้ความถูกต้องแม่นยำสูงและมีขีดจำกัดการตรวจวัดต่ำมาก (ppm ถึง ppb)
🔍 ข้ออื่นผิดเพราะอะไร:
• ข้อ ก. (UV-Visible): ใช้ตรวจสารอินทรีย์ที่มีหมู่ Chromophore และ Conjugated double bonds ไม่สามารถตรวจวัดไอออนของโลหะเดี่ยวอย่าง Na+ ได้โดยตรง
• ข้อ ค. (FTIR): ใช้ตรวจพิสูจน์เอกลักษณ์หมู่ฟังก์ชัน (Functional groups) ในโมเลกุลสารอินทรีย์ผ่านการสั่นสะเทือนของพันธะโควาเลนต์ ไม่เหมาะกับการหาปริมาณไอออนโซเดียม
• ข้อ ง. (TLC): เป็นเทคนิคแยกสารอินทรีย์เบื้องต้น ไม่สามารถตรวจวัดปริมาณแร่ธาตุอนินทรีย์ได้อย่างแม่นยำ
• ข้อ จ. (NMR): ใช้ตรวจวิเคราะห์โครงสร้างสามมิติของโมเลกุลสารอินทรีย์ (เช่น 1H-NMR, 13C-NMR) ไม่ได้เป็นวิธีมาตรฐานในการหาปริมาณโซเดียมในอาหาร
📖 Guideline อ้างอิง:
United States Pharmacopeia (USP-NF) General Chapter &lt;730&gt; Plasma Spectrochemistry &amp; AOAC Official Methods for Sodium Determination
📌 จุดจำก่อนสอบ:
วิเคราะห์แร่ธาตุ/โลหะ (Na, K, Ca, Heavy metals) = ICP-OES, ICP-MS, AAS (Atomic Absorption); วิเคราะห์หมู่ฟังก์ชัน = FTIR; วิเคราะห์ Chromophore = UV-Vis</t>
        </is>
      </c>
      <c r="K23" s="166" t="inlineStr"/>
      <c r="L23" s="166" t="inlineStr">
        <is>
          <t>Proximate Analysis of food</t>
        </is>
      </c>
      <c r="M23" s="166" t="inlineStr">
        <is>
          <t>CASE_PRD_M83_HTN_C01_Q4</t>
        </is>
      </c>
      <c r="N23" s="165" t="inlineStr">
        <is>
          <t>Product</t>
        </is>
      </c>
      <c r="O23" s="166" t="inlineStr">
        <is>
          <t>[TEST] Quick Ingestion</t>
        </is>
      </c>
      <c r="P23" s="165" t="inlineStr">
        <is>
          <t>ข้อสอบจำลอง</t>
        </is>
      </c>
      <c r="Q23" s="165" t="inlineStr">
        <is>
          <t>Mock RxCU83</t>
        </is>
      </c>
      <c r="R23" s="165" t="inlineStr">
        <is>
          <t>1. Titrations</t>
        </is>
      </c>
    </row>
    <row r="24" ht="24" customHeight="1" s="49">
      <c r="A24" s="165" t="n">
        <v>22</v>
      </c>
      <c r="B24" s="166" t="inlineStr">
        <is>
          <t>ห้องปฏิบัติการควบคุมคุณภาพทดสอบการละลาย (Dissolution test) ของยาเม็ด Amlodipine 3 รุ่นการผลิต (Lot 1, 2, 3) ตามข้อกำหนด USP (กำหนดเกณฑ์ Q = 75% ที่ 30 นาที) พบว่าไม่มีรุ่นใดผ่านเกณฑ์ Stage 1 (S1, n=6) จึงทดสอบต่อใน Stage 2 (S2, เพิ่มอีก 6 เม็ด รวมเป็น n=12): Lot 1 มีค่าเฉลี่ย 81.0% (เม็ดต่ำสุด 59%), Lot 2 มีค่าเฉลี่ย 76.3% (เม็ดต่ำสุด 58%), Lot 3 มีค่าเฉลี่ย 82.0% (เม็ดต่ำสุด 65%) ตามเกณฑ์ USP &lt;711&gt; รุ่นการผลิตใดผ่านเกณฑ์การทดสอบการละลาย Stage 2</t>
        </is>
      </c>
      <c r="C24" s="166" t="inlineStr"/>
      <c r="D24" s="166" t="inlineStr">
        <is>
          <t>ผ่านการทดสอบทุก Lot (Lot 1, Lot 2, Lot 3)</t>
        </is>
      </c>
      <c r="E24" s="166" t="inlineStr">
        <is>
          <t>ผ่านการทดสอบเฉพาะ Lot 1 เท่านั้น</t>
        </is>
      </c>
      <c r="F24" s="166" t="inlineStr">
        <is>
          <t>ผ่านการทดสอบเฉพาะ Lot 3 เท่านั้น</t>
        </is>
      </c>
      <c r="G24" s="166" t="inlineStr">
        <is>
          <t>ผ่านการทดสอบเฉพาะ Lot 1 และ Lot 3</t>
        </is>
      </c>
      <c r="H24" s="166" t="inlineStr">
        <is>
          <t>ไม่ผ่านการทดสอบเลยทั้ง 3 Lot</t>
        </is>
      </c>
      <c r="I24" s="165" t="n">
        <v>3</v>
      </c>
      <c r="J24" s="166" t="inlineStr">
        <is>
          <t>✅ คำตอบที่ถูกต้อง: ข้อ ค. ผ่านการทดสอบเฉพาะ Lot 3 เท่านั้น
💡 Background:
เกณฑ์การยอมรับการทดสอบการละลายของรูปแบบยาเม็ดและแคปซูลตามมาตรฐานเภสัชตำรับ USP General Chapter &lt;711&gt; Dissolution
🎯 ทำไมข้อนี้ถึงถูก:
เกณฑ์การยอมรับของ USP Stage 2 (S2, n=12 เม็ด) มี 2 เงื่อนไขที่ต้องผ่านพร้อมกัน:
1) ค่าเฉลี่ยของทั้ง 12 เม็ด ต้องไม่น้อยกว่า Q (เฉลี่ย ≥ 75%)
2) ไม่มีเม็ดใดเลยใน 12 เม็ด ที่มีค่าน้อยกว่า Q - 15% (คือต้องไม่มีเม็ดใด &lt; 60%)
- Lot 1: ค่าเฉลี่ย 81.0% (≥75% ผ่าน) แต่มีเม็ดต่ำสุด 59% ซึ่ง &lt; 60% -&gt; ไม่ผ่าน S2
- Lot 2: ค่าเฉลี่ย 76.3% (≥75% ผ่าน) แต่มีเม็ดต่ำสุด 58% ซึ่ง &lt; 60% -&gt; ไม่ผ่าน S2
- Lot 3: ค่าเฉลี่ย 82.0% (≥75% ผ่าน) และเม็ดต่ำสุด 65% (≥60% ผ่าน) -&gt; ผ่านเกณฑ์ S2 สมบูรณ์
🔍 ข้ออื่นผิดเพราะอะไร:
• ข้อ ก. ผิด เพราะ Lot 1 และ Lot 2 ตกเกณฑ์เงื่อนไขเม็ดเดี่ยว (&lt; Q-15%)
• ข้อ ข. ผิด เพราะ Lot 1 มีเม็ดที่ได้ 59% ซึ่งต่ำกว่า 60% (Q-15%)
• ข้อ ง. ผิด เพราะ Lot 1 ไม่ผ่านตามที่อธิบายข้างต้น
• ข้อ จ. ผิด เพราะ Lot 3 ผ่านเกณฑ์ครบทั้งสองเงื่อนไข
📖 Guideline อ้างอิง:
United States Pharmacopeia (USP 43-NF 38) General Chapter &lt;711&gt; Dissolution - Acceptance Table 1
📌 จุดจำก่อนสอบ:
เกณฑ์ Dissolution USP:
- S1 (n=6): ทุกเม็ด ≥ Q + 5%
- S2 (n=12): ค่าเฉลี่ย ≥ Q และ ไม่มีเม็ดใด &lt; Q - 15%
- S3 (n=24): ค่าเฉลี่ย ≥ Q, ไม่เกิน 2 เม็ด &lt; Q - 15%, และ ไม่มีเม็ดใด &lt; Q - 25%</t>
        </is>
      </c>
      <c r="K24" s="166" t="inlineStr"/>
      <c r="L24" s="166" t="inlineStr">
        <is>
          <t>Dissolution testing</t>
        </is>
      </c>
      <c r="M24" s="166" t="inlineStr">
        <is>
          <t>CASE_PRD_M83_HTN_C01_Q5</t>
        </is>
      </c>
      <c r="N24" s="165" t="inlineStr">
        <is>
          <t>Product</t>
        </is>
      </c>
      <c r="O24" s="166" t="inlineStr">
        <is>
          <t>[TEST] Quick Ingestion</t>
        </is>
      </c>
      <c r="P24" s="165" t="inlineStr">
        <is>
          <t>ข้อสอบจำลอง</t>
        </is>
      </c>
      <c r="Q24" s="165" t="inlineStr">
        <is>
          <t>Mock RxCU83</t>
        </is>
      </c>
      <c r="R24" s="165" t="inlineStr">
        <is>
          <t>1. Titrations</t>
        </is>
      </c>
    </row>
    <row r="25" ht="24" customHeight="1" s="49">
      <c r="A25" s="165" t="n">
        <v>23</v>
      </c>
      <c r="B25" s="166" t="inlineStr">
        <is>
          <t>ยารักษาโรคความดันโลหิตสูงรายการหนึ่งได้รับการจัดให้อยู่ใน บัญชียาหลักแห่งชาติ "บัญชี ก" ข้อใดอธิบายคุณสมบัติและเงื่อนไขการใช้ยาในบัญชีนี้ได้ถูกต้องที่สุด</t>
        </is>
      </c>
      <c r="C25" s="166" t="inlineStr"/>
      <c r="D25" s="166" t="inlineStr">
        <is>
          <t>ต้องสั่งจ่ายโดยแพทย์ผู้เชี่ยวชาญเฉพาะทางเท่านั้น</t>
        </is>
      </c>
      <c r="E25" s="166" t="inlineStr">
        <is>
          <t>ผู้ป่วยต้องสำรองจ่ายเงินสดก่อนนำใบเสร็จไปเบิกคืนกับต้นสังกัด</t>
        </is>
      </c>
      <c r="F25" s="166" t="inlineStr">
        <is>
          <t>ผู้ป่วยต้องร่วมจ่ายเงิน 30 บาทต่อหนึ่งรายการยาในทุกสิทธิ</t>
        </is>
      </c>
      <c r="G25" s="166" t="inlineStr">
        <is>
          <t>เป็นรายการยาสำหรับใช้รักษาและป้องกันโรคที่พบบ่อย มีความคุ้มค่า และเป็นยาจำเป็นขั้นพื้นฐานที่สถานพยาบาลทุกระดับต้องมี</t>
        </is>
      </c>
      <c r="H25" s="166" t="inlineStr">
        <is>
          <t>ต้องมีแบบฟอร์มกำกับการใช้ยาและเอกสารแสดงความยินยอมก่อนเริ่มการรักษาทุกครั้ง</t>
        </is>
      </c>
      <c r="I25" s="165" t="n">
        <v>4</v>
      </c>
      <c r="J25" s="166" t="inlineStr">
        <is>
          <t>✅ คำตอบที่ถูกต้อง: ข้อ ง. เป็นรายการยาสำหรับใช้รักษาและป้องกันโรคที่พบบ่อย มีความคุ้มค่า และเป็นยาจำเป็นขั้นพื้นฐานที่สถานพยาบาลทุกระดับต้องมี
💡 Background:
โครงสร้างการจำแนกประเภทรายการยาในบัญชียาหลักแห่งชาติของประเทศไทย (National List of Essential Medicines: NLEM)
🎯 ทำไมข้อนี้ถึงถูก:
บัญชี ก ในบัญชียาหลักแห่งชาติ หมายถึง รายการยาสำหรับใช้รักษาและป้องกันโรคที่พบบ่อย มีหลักฐานประสิทธิผลและความปลอดภัยชัดเจน มีความคุ้มค่าทางเศรษฐศาสตร์สาธารณสุข และเป็นยาจำเป็นอันดับแรกที่สถานพยาบาลทุกระดับ (รวมถึง รพ.สต.) ต้องจัดหาและให้บริการแก่ประชาชน
🔍 ข้ออื่นผิดเพราะอะไร:
• ข้อ ก. (ต้องจ่ายโดยแพทย์เฉพาะทาง): เป็นลักษณะของยาใน บัญชี จ(2) หรือยาที่มีข้อจำกัดเฉพาะใน บัญชี ค/ง
• ข้อ ข. (ต้องสำรองจ่าย): ยาในบัญชียาหลักแห่งชาติเบิกจ่ายได้ตามสิทธิประโยชน์หลักประกันสุขภาพโดยไม่ต้องสำรองจ่าย
• ข้อ ค. (ร่วมจ่าย 30 บาทต่อรายการ): ระบบหลักประกันสุขภาพถ้วนหน้าไม่คิดค่าบริการเป็นรายรายการยา (ร่วมจ่าย 30 บาทต่อการเข้ารับบริการ 1 ครั้ง หรือฟรีตามนโยบาย)
• ข้อ จ. (ต้องมีแบบฟอร์มกำกับ): เป็นข้อกำหนดเฉพาะของยา บัญชี จ(2) (ยากำพร้า/ยาที่มีราคาสูงมากและต้องกำกับติดตามพิเศษ)
📖 Guideline อ้างอิง:
คู่มือการใช้ยาในบัญชียาหลักแห่งชาติ พ.ศ. 2566 (คณะกรรมการพัฒนาระบบยาแห่งชาติ)
📌 จุดจำก่อนสอบ:
การจำแนกบัญชียาหลักแห่งชาติ:
- บัญชี ก: ยาจำเป็นพื้นฐาน โรคพบบ่อย รพ.ทุกระดับต้องมี
- บัญชี ข: ยารอง/ทางเลือกเมื่อใช้ยาบัญชี ก ไม่ได้ผลหรือแพ้ยา
- บัญชี ค: ยาที่ต้องใช้โดยแพทย์เฉพาะทาง หรือมีข้อบ่งใช้เฉพาะ
- บัญชี ง: ยาที่มีราคาแพง/ผลข้างเคียงสูง มีข้อจำกัดเข้มงวด
- บัญชี จ(1): ยาสำหรับโครงการสาธารณสุขพิเศษ
- บัญชี จ(2): ยากลุ่มพิเศษ/ยากำพร้า ต้องมีระบบกำกับการใช้ยาเฉพาะราย (Special Authorization)</t>
        </is>
      </c>
      <c r="K25" s="166" t="inlineStr"/>
      <c r="L25" s="166" t="inlineStr">
        <is>
          <t>Pharmacy Laws &amp; Ethics</t>
        </is>
      </c>
      <c r="M25" s="166" t="inlineStr">
        <is>
          <t>CASE_SAP_M83_HTN_C01_Q1</t>
        </is>
      </c>
      <c r="N25" s="165" t="inlineStr">
        <is>
          <t>SAP</t>
        </is>
      </c>
      <c r="O25" s="166" t="inlineStr">
        <is>
          <t>[TEST] Quick Ingestion</t>
        </is>
      </c>
      <c r="P25" s="165" t="inlineStr">
        <is>
          <t>ข้อสอบจำลอง</t>
        </is>
      </c>
      <c r="Q25" s="165" t="inlineStr">
        <is>
          <t>Mock RxCU83</t>
        </is>
      </c>
      <c r="R25" s="165" t="inlineStr">
        <is>
          <t>2. Pharmacy Administration &amp; Sy</t>
        </is>
      </c>
    </row>
    <row r="26" ht="24" customHeight="1" s="49">
      <c r="A26" s="165" t="n">
        <v>24</v>
      </c>
      <c r="B26" s="166" t="inlineStr">
        <is>
          <t>สารสกัด Reserpine มีฤทธิ์ลดความดันโลหิตและสงบประสาท จัดเป็นสารพฤกษเคมีกลุ่มแอลคาลอยด์ที่สกัดได้จากพืชสมุนไพรในข้อใด</t>
        </is>
      </c>
      <c r="C26" s="166" t="inlineStr"/>
      <c r="D26" s="166" t="inlineStr">
        <is>
          <t>ระย่อม (Rauvolfia serpentina)</t>
        </is>
      </c>
      <c r="E26" s="166" t="inlineStr">
        <is>
          <t>พริกไทยดำ (Piper nigrum)</t>
        </is>
      </c>
      <c r="F26" s="166" t="inlineStr">
        <is>
          <t>กาแฟ (Coffea arabica)</t>
        </is>
      </c>
      <c r="G26" s="166" t="inlineStr">
        <is>
          <t>โคคา (Erythroxylum coca)</t>
        </is>
      </c>
      <c r="H26" s="166" t="inlineStr">
        <is>
          <t>เถาวัลย์เปรียง (Derris scandens)</t>
        </is>
      </c>
      <c r="I26" s="165" t="n">
        <v>1</v>
      </c>
      <c r="J26" s="166" t="inlineStr">
        <is>
          <t>✅ คำตอบที่ถูกต้อง: ข้อ ก. ระย่อม (Rauvolfia serpentina)
💡 Background:
สารพฤกษเคมีกลุ่ม Indole alkaloids ที่มีฤทธิ์ทางเภสัชวิทยาลดความดันโลหิต
🎯 ทำไมข้อนี้ถึงถูก:
ระย่อม (Rauvolfia serpentina) มีสารสำคัญคือ Reserpine ซึ่งออกฤทธิ์ยับยั้ง Vesicular Monoamine Transporter (VMAT-2) ทำให้สารสื่อประสาท Noradrenaline, Dopamine และ Serotonin ไม่สามารถถูกเก็บสะสมในถุงไซแนปส์และถูกทำลายโดยเอนไซม์ MAO ส่งผลให้ลดความดันโลหิตและมีฤทธิ์สงบประสาท
🔍 ข้ออื่นผิดเพราะอะไร:
• ข้อ ข. (พริกไทยดำ): มีสารสำคัญคือ Piperine ช่วยขับลม เพิ่มการดูดซึมยา
• ข้อ ค. (กาแฟ): มีสารสำคัญคือ Caffeine ออกฤทธิ์กระตุ้นระบบประสาทส่วนกลางและเพิ่มความดันโลหิต
• ข้อ ง. (โคคา): มีสาร Cocaine เป็นสารเสพติดและยาชาเฉพาะที่
• ข้อ จ. (เถาวัลย์เปรียง): มีสาร Isoflavones บรรเทาอาการปวดข้อเข่าเสื่อมและกล้ามเนื้อ
📖 Guideline อ้างอิง:
Thai Herbal Pharmacopoeia (THP) &amp; Trease and Evans Pharmacognosy
📌 จุดจำก่อนสอบ:
ระย่อม = Reserpine (VMAT-2 inhibitor ลดความดัน/ระวังภาวะซึมเศร้า), ดองดึง = Colchicine</t>
        </is>
      </c>
      <c r="K26" s="166" t="inlineStr"/>
      <c r="L26" s="166" t="inlineStr">
        <is>
          <t>Herbal Medicine</t>
        </is>
      </c>
      <c r="M26" s="166" t="inlineStr">
        <is>
          <t>CASE_CLN_M83_HTN_C02_Q1</t>
        </is>
      </c>
      <c r="N26" s="165" t="inlineStr">
        <is>
          <t>Clinic</t>
        </is>
      </c>
      <c r="O26" s="166" t="inlineStr">
        <is>
          <t>[TEST] Quick Ingestion</t>
        </is>
      </c>
      <c r="P26" s="165" t="inlineStr">
        <is>
          <t>ข้อสอบจำลอง</t>
        </is>
      </c>
      <c r="Q26" s="165" t="inlineStr">
        <is>
          <t>Mock RxCU83</t>
        </is>
      </c>
      <c r="R26" s="165" t="inlineStr">
        <is>
          <t>17. Herbal Medicine</t>
        </is>
      </c>
    </row>
    <row r="27" ht="24" customHeight="1" s="49">
      <c r="A27" s="165" t="n">
        <v>25</v>
      </c>
      <c r="B27" s="166" t="inlineStr">
        <is>
          <t>สมุนไพรและผลิตภัณฑ์เสริมอาหารในข้อใดมีสารออกฤทธิ์กลุ่ม Flavonoids และ Procyanidins ที่มีหลักฐานทางคลินิกในการช่วยขยายหลอดเลือดโคโรนารีและลดความต้านทานหลอดเลือดส่วนปลาย</t>
        </is>
      </c>
      <c r="C27" s="166" t="inlineStr"/>
      <c r="D27" s="166" t="inlineStr">
        <is>
          <t>Horse Chestnut (Aesculus hippocastanum)</t>
        </is>
      </c>
      <c r="E27" s="166" t="inlineStr">
        <is>
          <t>Hawthorn (Crataegus oxyacantha)</t>
        </is>
      </c>
      <c r="F27" s="166" t="inlineStr">
        <is>
          <t>Ginkgo biloba (ใบแปะก๊วย)</t>
        </is>
      </c>
      <c r="G27" s="166" t="inlineStr">
        <is>
          <t>ฮวยซัว (Dioscorea opposita)</t>
        </is>
      </c>
      <c r="H27" s="166" t="inlineStr">
        <is>
          <t>St. Johns wort (Hypericum perforatum)</t>
        </is>
      </c>
      <c r="I27" s="165" t="n">
        <v>2</v>
      </c>
      <c r="J27" s="166" t="inlineStr">
        <is>
          <t>✅ คำตอบที่ถูกต้อง: ข้อ ข. Hawthorn (Crataegus oxyacantha)
💡 Background:
การใช้ผลิตภัณฑ์สมุนไพรเสริมการรักษาโรคระบบหัวใจและหลอดเลือด (Cardiovascular Phytotherapy)
🎯 ทำไมข้อนี้ถึงถูก:
Hawthorn (Crataegus spp.) อุดมด้วยสาร Oligomeric procyanidins (OPCs) และ Flavonoids มีฤทธิ์ขยายหลอดเลือดส่วนปลายและหลอดเลือดหัวใจ (Inhibition of PDE and ACE) เพิ่มการไหลเวียนเลือด และมีฤทธิ์ Mild positive inotropic effect ช่วยเสริมการทำงานของกล้ามเนื้อหัวใจ
🔍 ข้ออื่นผิดเพราะอะไร:
• ข้อ ก. (Horse Chestnut): มีสารสำคัญคือ Aescin ใช้รักษาภาวะหลอดเลือดดำบกพร่องเรื้อรัง (CVI) และริดสีดวงทวาร
• ข้อ ค. (Ginkgo biloba): มีสาร Ginkgolides และ Bilobalide เด่นด้านต้านเกล็ดเลือดและเพิ่มการไหลเวียนเลือดไปเลี้ยงสมอง
• ข้อ ง. (ฮวยซัว): บำรุงม้ามและปอดตามศาสตร์การแพทย์แผนจีน
• ข้อ จ. (St. Johns wort): มีสาร Hypericin ใช้รักษาโรคซึมเศร้า (Depression) และเป็น potent CYP3A4 inducer
📖 Guideline อ้างอิง:
WHO Monographs on Selected Medicinal Plants (Volume 2) &amp; Natural Medicines Database
📌 จุดจำก่อนสอบ:
Hawthorn = หลอดเลือดหัวใจ/ความดันโลหิต; Horse Chestnut = หลอดเลือดดำ/ริดสีดวง; St. Johns wort = ซึมเศร้า/CYP inducer</t>
        </is>
      </c>
      <c r="K27" s="166" t="inlineStr"/>
      <c r="L27" s="166" t="inlineStr">
        <is>
          <t>Herbal Medicine</t>
        </is>
      </c>
      <c r="M27" s="166" t="inlineStr">
        <is>
          <t>CASE_CLN_M83_HTN_C02_Q2</t>
        </is>
      </c>
      <c r="N27" s="165" t="inlineStr">
        <is>
          <t>Clinic</t>
        </is>
      </c>
      <c r="O27" s="166" t="inlineStr">
        <is>
          <t>[TEST] Quick Ingestion</t>
        </is>
      </c>
      <c r="P27" s="165" t="inlineStr">
        <is>
          <t>ข้อสอบจำลอง</t>
        </is>
      </c>
      <c r="Q27" s="165" t="inlineStr">
        <is>
          <t>Mock RxCU83</t>
        </is>
      </c>
      <c r="R27" s="165" t="inlineStr">
        <is>
          <t>17. Herbal Medicine</t>
        </is>
      </c>
    </row>
    <row r="28" ht="24" customHeight="1" s="49">
      <c r="A28" s="165" t="n">
        <v>26</v>
      </c>
      <c r="B28" s="166" t="inlineStr">
        <is>
          <t>ผู้ป่วยชายอายุ 60 ปี ได้รับการวินิจฉัยเป็นโรคเบาหวานชนิดที่ 2 มา 10 ปี ได้รับยา Metformin, Glipizide และ Pioglitazone ไม่มีโรคร่วมอื่นและไม่มีภาวะแทรกซ้อนของหลอดเลือด เป้าหมายระดับ HbA1c ทั่วไปตามแนวทางเวชปฏิบัติควรเป็นเท่าใด</t>
        </is>
      </c>
      <c r="C28" s="166" t="inlineStr"/>
      <c r="D28" s="166" t="inlineStr">
        <is>
          <t>&lt; 5.5%</t>
        </is>
      </c>
      <c r="E28" s="166" t="inlineStr">
        <is>
          <t>&lt; 6.0%</t>
        </is>
      </c>
      <c r="F28" s="166" t="inlineStr">
        <is>
          <t>&lt; 7.0%</t>
        </is>
      </c>
      <c r="G28" s="166" t="inlineStr">
        <is>
          <t>&lt; 8.0%</t>
        </is>
      </c>
      <c r="H28" s="166" t="inlineStr">
        <is>
          <t>&lt; 8.5%</t>
        </is>
      </c>
      <c r="I28" s="165" t="n">
        <v>3</v>
      </c>
      <c r="J28" s="166" t="inlineStr">
        <is>
          <t>✅ คำตอบที่ถูกต้อง: ข้อ ค. &lt; 7.0%
💡 Background:
เป้าหมายการควบคุมระดับน้ำตาลสะสมในเลือด (Glycemic Targets) ในผู้ป่วยเบาหวานชนิดที่ 2 ตามแนวทางเวชปฏิบัติสากล
🎯 ทำไมข้อนี้ถึงถูก:
ตาม ADA Standards of Care in Diabetes 2024 และแนวทางเวชปฏิบัติเบาหวานของประเทศไทย พ.ศ. 2566 กำหนดเป้าหมาย HbA1c ทั่วไปสำหรับผู้ป่วยวัยผู้ใหญ่ที่ไม่มีโรคร่วมรุนแรงและไม่มีภาวะเปราะบาง อยู่ที่ &lt; 7.0% เพื่อป้องกันภาวะแทรกซ้อนทางหลอดเลือดขนาดเล็ก (Microvascular complications) โดยไม่เพิ่มความเสี่ยงภาวะน้ำตาลในเลือดต่ำ
🔍 ข้ออื่นผิดเพราะอะไร:
• ข้อ ก. (&lt; 5.5%) และ ข้อ ข. (&lt; 6.0%): เข้มงวดเกินไป เสี่ยงต่อการเกิดภาวะ Severe Hypoglycemia จากการใช้ยา Sulfonylureas (Glipizide)
• ข้อ ง. (&lt; 8.0%) และ ข้อ จ. (&lt; 8.5%): ผ่อนปรนเกินไป เหมาะสำหรับผู้สูงอายุที่มีภาวะเปราะบาง มีประวัติ Hypoglycemia รุนแรง หรือมีโรคร่วมระยะสุดท้าย
📖 Guideline อ้างอิง:
ADA Standards of Care in Diabetes 2024 &amp; แนวทางเวชปฏิบัติสำหรับโรคเบาหวาน พ.ศ. 2566 (สมาคมโรคเบาหวานแห่งประเทศไทย)
📌 จุดจำก่อนสอบ:
เป้าหมาย HbA1c: ผู้ใหญ่ทั่วไป = &lt; 7.0%, หญิงตั้งครรภ์ = &lt; 6.0-6.5%, ผู้สูงอายุเปราะบาง/โรคร่วมเยอะ = &lt; 8.0%</t>
        </is>
      </c>
      <c r="K28" s="166" t="inlineStr"/>
      <c r="L28" s="166" t="inlineStr">
        <is>
          <t>Diabetes mellitus</t>
        </is>
      </c>
      <c r="M28" s="166" t="inlineStr">
        <is>
          <t>CASE_CLN_M83_DM_C01_Q1</t>
        </is>
      </c>
      <c r="N28" s="165" t="inlineStr">
        <is>
          <t>Clinic</t>
        </is>
      </c>
      <c r="O28" s="166" t="inlineStr">
        <is>
          <t>[TEST] Quick Ingestion</t>
        </is>
      </c>
      <c r="P28" s="165" t="inlineStr">
        <is>
          <t>ข้อสอบจำลอง</t>
        </is>
      </c>
      <c r="Q28" s="165" t="inlineStr">
        <is>
          <t>Mock RxCU83</t>
        </is>
      </c>
      <c r="R28" s="165" t="inlineStr">
        <is>
          <t>4. Endocrine</t>
        </is>
      </c>
    </row>
    <row r="29" ht="24" customHeight="1" s="49">
      <c r="A29" s="165" t="n">
        <v>27</v>
      </c>
      <c r="B29" s="166" t="inlineStr">
        <is>
          <t>ผู้ป่วยเบาหวานชนิดที่ 2 มีผลตรวจทางห้องปฏิบัติการ HbA1c เท่ากับ 9.0% แม้จะได้รับยาเม็ด 3 ชนิดเต็มขนาด ตามแนวทาง ADA Guidelines ยาลดระดับน้ำตาลในเลือดกลุ่มถัดไปที่ควรพิจารณาเพื่อลดระดับน้ำตาลได้อย่างมีประสิทธิภาพสูงมาก (Very High Efficacy) พร้อมทั้งส่งเสริมการลดน้ำหนักคือข้อใด</t>
        </is>
      </c>
      <c r="C29" s="166" t="inlineStr"/>
      <c r="D29" s="166" t="inlineStr">
        <is>
          <t>Sitagliptin (DPP-4 inhibitor)</t>
        </is>
      </c>
      <c r="E29" s="166" t="inlineStr">
        <is>
          <t>Empagliflozin (SGLT2 inhibitor)</t>
        </is>
      </c>
      <c r="F29" s="166" t="inlineStr">
        <is>
          <t>Acarbose (Alpha-glucosidase inhibitor)</t>
        </is>
      </c>
      <c r="G29" s="166" t="inlineStr">
        <is>
          <t>Semaglutide (GLP-1 receptor agonist)</t>
        </is>
      </c>
      <c r="H29" s="166" t="inlineStr">
        <is>
          <t>Regular Insulin ฉีดใต้ผิวหนัง</t>
        </is>
      </c>
      <c r="I29" s="165" t="n">
        <v>4</v>
      </c>
      <c r="J29" s="166" t="inlineStr">
        <is>
          <t>✅ คำตอบที่ถูกต้อง: ข้อ ง. Semaglutide (GLP-1 receptor agonist)
💡 Background:
การเลือกยาลดระดับน้ำตาลในเลือดตามแนวทาง ADA Guidelines โดยเน้นประสิทธิภาพการลดน้ำตาล (Efficacy) และการจัดการน้ำหนักตัว (Weight Management)
🎯 ทำไมข้อนี้ถึงถูก:
Semaglutide เป็นยากลุ่ม GLP-1 Receptor Agonist ที่จัดอยู่ในกลุ่ม Very High Efficacy ในการลด HbA1c (ลดได้ 1.5 - 2.0%) และมีผล Very High Weight Loss ช่วยชะลอการบีบตัวของกระเพาะอาหารและกระตุ้นศูนย์อิ่มที่สมอง จึงเป็นทางเลือกที่เหมาะสมที่สุดตามคำแนะนำของ ADA 2024
🔍 ข้ออื่นผิดเพราะอะไร:
• ข้อ ก. (Sitagliptin): เป็น DPP-4i มีฤทธิ์ลดน้ำตาลระดับปานกลาง (Intermediate Efficacy) และไม่มีผลลดน้ำหนัก (Weight neutral)
• ข้อ ข. (Empagliflozin): เป็น SGLT2i มีประโยชน์เด่นเรื่องไตและหัวใจ แต่มี Efficacy ในการลด HbA1c อยู่ในระดับ Intermediate (0.5-1.0%) ซึ่งน้อยกว่า GLP-1 RA
• ข้อ ค. (Acarbose): มีประสิทธิภาพลด HbA1c ต่ำ (Low Efficacy) และมีผลข้างเคียงแน่นท้องท้องอืดสูง
• ข้อ จ. (Regular Insulin): ลดน้ำตาลได้สูงมากแต่มีผลข้างเคียงทำให้น้ำหนักตัวเพิ่มขึ้น (Weight gain) และเสี่ยงน้ำตาลตก
📖 Guideline อ้างอิง:
ADA Standards of Care in Diabetes 2024 (Pharmacologic Approaches to Glycemic Treatment)
📌 จุดจำก่อนสอบ:
GLP-1 RA (Semaglutide, Tirzepatide) = ลดน้ำตาลสูงมาก + ลดน้ำหนักสูงมาก + ป้องกันโรคหัวใจและหลอดเลือด (ASCVD)</t>
        </is>
      </c>
      <c r="K29" s="166" t="inlineStr"/>
      <c r="L29" s="166" t="inlineStr">
        <is>
          <t>Diabetes mellitus</t>
        </is>
      </c>
      <c r="M29" s="166" t="inlineStr">
        <is>
          <t>CASE_CLN_M83_DM_C01_Q2</t>
        </is>
      </c>
      <c r="N29" s="165" t="inlineStr">
        <is>
          <t>Clinic</t>
        </is>
      </c>
      <c r="O29" s="166" t="inlineStr">
        <is>
          <t>[TEST] Quick Ingestion</t>
        </is>
      </c>
      <c r="P29" s="165" t="inlineStr">
        <is>
          <t>ข้อสอบจำลอง</t>
        </is>
      </c>
      <c r="Q29" s="165" t="inlineStr">
        <is>
          <t>Mock RxCU83</t>
        </is>
      </c>
      <c r="R29" s="165" t="inlineStr">
        <is>
          <t>4. Endocrine</t>
        </is>
      </c>
    </row>
    <row r="30" ht="24" customHeight="1" s="49">
      <c r="A30" s="165" t="n">
        <v>28</v>
      </c>
      <c r="B30" s="166"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C30" s="166" t="inlineStr"/>
      <c r="D30" s="166" t="inlineStr">
        <is>
          <t>Lispro insulin SC</t>
        </is>
      </c>
      <c r="E30" s="166" t="inlineStr">
        <is>
          <t>Lispro insulin SC + insulin glargine SC</t>
        </is>
      </c>
      <c r="F30" s="166" t="inlineStr">
        <is>
          <t>RI insulin SC</t>
        </is>
      </c>
      <c r="G30" s="166" t="inlineStr">
        <is>
          <t>RI insulin SC + NPH insulin SC</t>
        </is>
      </c>
      <c r="H30" s="166" t="inlineStr">
        <is>
          <t>Insulin glargine SC</t>
        </is>
      </c>
      <c r="I30" s="165" t="n">
        <v>5</v>
      </c>
      <c r="J30" s="166" t="inlineStr">
        <is>
          <t>✅ คำตอบที่ถูกต้อง: ข้อ จ. Insulin glargine SC
💡 Background:
หลักการทางเภสัชกรรม คลินิก และข้อกำหนดมาตรฐานตามเภสัชตำรับในหมวดวิชา 4. Endocrine
🎯 ทำไมข้อนี้ถึงถูก:
ตัวเลือก ข้อ จ. (Insulin glargine SC)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(Lispro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ข. (Lispro insulin SC + insulin glargine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ค. (RI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(RI insulin SC + NPH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0" s="166" t="inlineStr"/>
      <c r="L30" s="166" t="inlineStr">
        <is>
          <t>Diabetes mellitus</t>
        </is>
      </c>
      <c r="M30" s="166" t="inlineStr">
        <is>
          <t>CASE_CLN_M83_DM_C01_Q3</t>
        </is>
      </c>
      <c r="N30" s="165" t="inlineStr">
        <is>
          <t>Clinic</t>
        </is>
      </c>
      <c r="O30" s="166" t="inlineStr">
        <is>
          <t>[TEST] Quick Ingestion</t>
        </is>
      </c>
      <c r="P30" s="165" t="inlineStr">
        <is>
          <t>ข้อสอบจำลอง</t>
        </is>
      </c>
      <c r="Q30" s="165" t="inlineStr">
        <is>
          <t>Mock RxCU83</t>
        </is>
      </c>
      <c r="R30" s="165" t="inlineStr">
        <is>
          <t>4. Endocrine</t>
        </is>
      </c>
    </row>
    <row r="31" ht="24" customHeight="1" s="49">
      <c r="A31" s="165" t="n">
        <v>29</v>
      </c>
      <c r="B31" s="166" t="inlineStr">
        <is>
          <t>ยาลดระดับน้ำตาลในเลือดในข้อใด ไม่มีผล ในการเพิ่มการหลั่งฮอร์โมนอินซูลินจากตับอ่อน</t>
        </is>
      </c>
      <c r="C31" s="166" t="inlineStr"/>
      <c r="D31" s="166" t="inlineStr">
        <is>
          <t>Glipizide</t>
        </is>
      </c>
      <c r="E31" s="166" t="inlineStr">
        <is>
          <t>Repaglinide</t>
        </is>
      </c>
      <c r="F31" s="166" t="inlineStr">
        <is>
          <t>Pioglitazone</t>
        </is>
      </c>
      <c r="G31" s="166" t="inlineStr">
        <is>
          <t>Saxagliptin</t>
        </is>
      </c>
      <c r="H31" s="166" t="inlineStr">
        <is>
          <t>Liraglutide</t>
        </is>
      </c>
      <c r="I31" s="165" t="n">
        <v>3</v>
      </c>
      <c r="J31" s="166" t="inlineStr">
        <is>
          <t>✅ คำตอบที่ถูกต้อง: ข้อ ค. Pioglitazone
💡 Background:
หลักการทางเภสัชกรรม คลินิก และข้อกำหนดมาตรฐานตามเภสัชตำรับในหมวดวิชา 4. Endocrine
🎯 ทำไมข้อนี้ถึงถูก:
ตัวเลือก ข้อ ค. (Pioglitazone)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(Glipizide):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ข. (Repaglinide):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(Saxagliptin):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จ. (Liraglutide):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1" s="166" t="inlineStr"/>
      <c r="L31" s="166" t="inlineStr">
        <is>
          <t>Diabetes mellitus</t>
        </is>
      </c>
      <c r="M31" s="166" t="inlineStr">
        <is>
          <t>CASE_CLN_M83_DM_C01_Q4</t>
        </is>
      </c>
      <c r="N31" s="165" t="inlineStr">
        <is>
          <t>Clinic</t>
        </is>
      </c>
      <c r="O31" s="166" t="inlineStr">
        <is>
          <t>[TEST] Quick Ingestion</t>
        </is>
      </c>
      <c r="P31" s="165" t="inlineStr">
        <is>
          <t>ข้อสอบจำลอง</t>
        </is>
      </c>
      <c r="Q31" s="165" t="inlineStr">
        <is>
          <t>Mock RxCU83</t>
        </is>
      </c>
      <c r="R31" s="165" t="inlineStr">
        <is>
          <t>4. Endocrine</t>
        </is>
      </c>
    </row>
    <row r="32" ht="24" customHeight="1" s="49">
      <c r="A32" s="165" t="n">
        <v>30</v>
      </c>
      <c r="B32" s="166" t="inlineStr">
        <is>
          <t>กลไกการออกฤทธิ์หลักของยา semaglutide คือข้อใด</t>
        </is>
      </c>
      <c r="C32" s="166" t="inlineStr"/>
      <c r="D32" s="166" t="inlineStr">
        <is>
          <t>กระตุ้น PPAR-γ receptor</t>
        </is>
      </c>
      <c r="E32" s="166" t="inlineStr">
        <is>
          <t>กระตุ้น GLP-1 receptor</t>
        </is>
      </c>
      <c r="F32" s="166" t="inlineStr">
        <is>
          <t>ยับยั้งการดูดกลับกลูโคสที่ท่อไตส่วนต้น</t>
        </is>
      </c>
      <c r="G32" s="166" t="inlineStr">
        <is>
          <t>กระตุ้น sulfonylurea receptor type 1</t>
        </is>
      </c>
      <c r="H32" s="166" t="inlineStr">
        <is>
          <t>ยับยั้งเอนไซม์ α-glucosidase</t>
        </is>
      </c>
      <c r="I32" s="165" t="n">
        <v>2</v>
      </c>
      <c r="J32" s="166" t="inlineStr">
        <is>
          <t>✅ คำตอบที่ถูกต้อง: ข้อ ข. กระตุ้น GLP-1 receptor
💡 Background:
หลักการทางเภสัชกรรม คลินิก และข้อกำหนดมาตรฐานตามเภสัชตำรับในหมวดวิชา 4. Endocrine
🎯 ทำไมข้อนี้ถึงถูก:
ตัวเลือก ข้อ ข. (กระตุ้น GLP-1 receptor)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(กระตุ้น PPAR-γ receptor):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ค. (ยับยั้งการดูดกลับกลูโคสที่ท่อไตส่วนต้น):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(กระตุ้น sulfonylurea receptor type 1):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จ. (ยับยั้งเอนไซม์ α-glucosidase):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2" s="166" t="inlineStr"/>
      <c r="L32" s="166" t="inlineStr">
        <is>
          <t>Diabetes mellitus</t>
        </is>
      </c>
      <c r="M32" s="166" t="inlineStr">
        <is>
          <t>CASE_CLN_M83_DM_C01_Q5</t>
        </is>
      </c>
      <c r="N32" s="165" t="inlineStr">
        <is>
          <t>Clinic</t>
        </is>
      </c>
      <c r="O32" s="166" t="inlineStr">
        <is>
          <t>[TEST] Quick Ingestion</t>
        </is>
      </c>
      <c r="P32" s="165" t="inlineStr">
        <is>
          <t>ข้อสอบจำลอง</t>
        </is>
      </c>
      <c r="Q32" s="165" t="inlineStr">
        <is>
          <t>Mock RxCU83</t>
        </is>
      </c>
      <c r="R32" s="165" t="inlineStr">
        <is>
          <t>4. Endocrine</t>
        </is>
      </c>
    </row>
    <row r="33" ht="24" customHeight="1" s="49">
      <c r="A33" s="165" t="n">
        <v>31</v>
      </c>
      <c r="B33" s="166" t="inlineStr">
        <is>
          <t>การเติม Zinc chloride หรือ Zinc acetate ในสูตรตำรับ NPH insulin มีส่วนช่วยอะไรในสูตรตำรับ</t>
        </is>
      </c>
      <c r="C33" s="166" t="inlineStr"/>
      <c r="D33" s="166" t="inlineStr">
        <is>
          <t>เสริมฤทธิ์การกันเสีย (preservative) ร่วมกับ phenol</t>
        </is>
      </c>
      <c r="E33" s="166" t="inlineStr">
        <is>
          <t>ป้องกันการตกตะกอนของ insulin</t>
        </is>
      </c>
      <c r="F33" s="166" t="inlineStr">
        <is>
          <t>ทำให้เกิดสารประกอบเชิงซ้อน (Complex) กับ insulin ส่งผลต่อการชะลอการออกฤทธิ์เนิ่น</t>
        </is>
      </c>
      <c r="G33" s="166" t="inlineStr">
        <is>
          <t>ป้องกันการดูดซับของ insulin บนพื้นผิวภาชนะแก้ว type 1</t>
        </is>
      </c>
      <c r="H33" s="166" t="inlineStr">
        <is>
          <t>เพื่อเพิ่มความคงตัวของ pH ในการผลิตและเก็บรักษา</t>
        </is>
      </c>
      <c r="I33" s="165" t="n">
        <v>3</v>
      </c>
      <c r="J33" s="166" t="inlineStr">
        <is>
          <t>✅ คำตอบที่ถูกต้อง: ข้อ ค. ทำให้เกิดสารประกอบเชิงซ้อน (Complex) กับ insulin ส่งผลต่อการชะลอการออกฤทธิ์เนิ่น
💡 Background:
หลักการทางเภสัชกรรม คลินิก และข้อกำหนดมาตรฐานตามเภสัชตำรับในหมวดวิชา 6. Solid Dosage Forms
🎯 ทำไมข้อนี้ถึงถูก:
ตัวเลือก ข้อ ค. (ทำให้เกิดสารประกอบเชิงซ้อน (Complex) กับ insulin ส่งผลต่อการชะลอการออกฤทธิ์เนิ่น)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(เสริมฤทธิ์การกันเสีย (preservative) ร่วมกับ phenol):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(ป้องกันการตกตะกอนของ insulin):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(ป้องกันการดูดซับของ insulin บนพื้นผิวภาชนะแก้ว type 1):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(เพื่อเพิ่มความคงตัวของ pH ในการผลิตและเก็บรักษา):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3" s="166" t="inlineStr"/>
      <c r="L33" s="166" t="inlineStr">
        <is>
          <t>Parenterals &amp; Ophthalmic</t>
        </is>
      </c>
      <c r="M33" s="166" t="inlineStr">
        <is>
          <t>CASE_PRD_M83_DM_C01_Q1</t>
        </is>
      </c>
      <c r="N33" s="165" t="inlineStr">
        <is>
          <t>Product</t>
        </is>
      </c>
      <c r="O33" s="166" t="inlineStr">
        <is>
          <t>[TEST] Quick Ingestion</t>
        </is>
      </c>
      <c r="P33" s="165" t="inlineStr">
        <is>
          <t>ข้อสอบจำลอง</t>
        </is>
      </c>
      <c r="Q33" s="165" t="inlineStr">
        <is>
          <t>Mock RxCU83</t>
        </is>
      </c>
      <c r="R33" s="165" t="inlineStr">
        <is>
          <t>6. Solid Dosage Forms</t>
        </is>
      </c>
    </row>
    <row r="34" ht="24" customHeight="1" s="49">
      <c r="A34" s="165" t="n">
        <v>32</v>
      </c>
      <c r="B34" s="166" t="inlineStr">
        <is>
          <t>กระบวนการ Sterilization ที่เหมาะสมที่สุดกับผลิตภัณฑ์สำเร็จรูปยาฉีด Insulin injection ได้แก่ข้อใด</t>
        </is>
      </c>
      <c r="C34" s="166" t="inlineStr"/>
      <c r="D34" s="166" t="inlineStr">
        <is>
          <t>Dry heat sterilization</t>
        </is>
      </c>
      <c r="E34" s="166" t="inlineStr">
        <is>
          <t>Sterile filtration (การกรองปราศจากเชื้อ)</t>
        </is>
      </c>
      <c r="F34" s="166" t="inlineStr">
        <is>
          <t>Steam sterilization (Autoclave)</t>
        </is>
      </c>
      <c r="G34" s="166" t="inlineStr">
        <is>
          <t>Ethylene oxide gas sterilization</t>
        </is>
      </c>
      <c r="H34" s="166" t="inlineStr">
        <is>
          <t>Gamma radiation sterilization</t>
        </is>
      </c>
      <c r="I34" s="165" t="n">
        <v>2</v>
      </c>
      <c r="J34" s="166" t="inlineStr">
        <is>
          <t>✅ คำตอบที่ถูกต้อง: ข้อ ข. Sterile filtration (การกรองปราศจากเชื้อ)
💡 Background:
หลักการทางเภสัชกรรม คลินิก และข้อกำหนดมาตรฐานตามเภสัชตำรับในหมวดวิชา 6. Solid Dosage Forms
🎯 ทำไมข้อนี้ถึงถูก:
ตัวเลือก ข้อ ข. (Sterile filtration (การกรองปราศจากเชื้อ))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(Dry heat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(Steam sterilization (Autoclave)):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(Ethylene oxide gas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(Gamma radiation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4" s="166" t="inlineStr"/>
      <c r="L34" s="166" t="inlineStr">
        <is>
          <t>Autoclave &amp; Sterilization</t>
        </is>
      </c>
      <c r="M34" s="166" t="inlineStr">
        <is>
          <t>CASE_PRD_M83_DM_C01_Q2</t>
        </is>
      </c>
      <c r="N34" s="165" t="inlineStr">
        <is>
          <t>Product</t>
        </is>
      </c>
      <c r="O34" s="166" t="inlineStr">
        <is>
          <t>[TEST] Quick Ingestion</t>
        </is>
      </c>
      <c r="P34" s="165" t="inlineStr">
        <is>
          <t>ข้อสอบจำลอง</t>
        </is>
      </c>
      <c r="Q34" s="165" t="inlineStr">
        <is>
          <t>Mock RxCU83</t>
        </is>
      </c>
      <c r="R34" s="165" t="inlineStr">
        <is>
          <t>6. Solid Dosage Forms</t>
        </is>
      </c>
    </row>
    <row r="35" ht="24" customHeight="1" s="49">
      <c r="A35" s="165" t="n">
        <v>33</v>
      </c>
      <c r="B35" s="166" t="inlineStr">
        <is>
          <t>ข้อใดคือแนวทางแก้ปัญหาที่มักพบในการผลิตยาฉีด insulin injection แล้วเกิดฟองและการรวมกลุ่ม (Aggregation) ของโปรตีน</t>
        </is>
      </c>
      <c r="C35" s="166" t="inlineStr"/>
      <c r="D35" s="166" t="inlineStr">
        <is>
          <t>ลดอุณหภูมิระหว่างการผลิตให้ต่ำกว่า 0 °C</t>
        </is>
      </c>
      <c r="E35" s="166" t="inlineStr">
        <is>
          <t>เพิ่มสารลดแรงตึงผิวชนิด non-ionic เช่น polysorbate 20</t>
        </is>
      </c>
      <c r="F35" s="166" t="inlineStr">
        <is>
          <t>เติม zinc รูป zinc chloride เพิ่มขึ้น</t>
        </is>
      </c>
      <c r="G35" s="166" t="inlineStr">
        <is>
          <t>ใช้ nitrogen purging ไล่ออกซิเจน</t>
        </is>
      </c>
      <c r="H35" s="166" t="inlineStr">
        <is>
          <t>เปลี่ยนสูตรตำรับเป็น acetate buffer แทน phosphate buffer</t>
        </is>
      </c>
      <c r="I35" s="165" t="n">
        <v>2</v>
      </c>
      <c r="J35" s="166" t="inlineStr">
        <is>
          <t>✅ คำตอบที่ถูกต้อง: ข้อ ข. เพิ่มสารลดแรงตึงผิวชนิด non-ionic เช่น polysorbate 20
💡 Background:
หลักการทางเภสัชกรรม คลินิก และข้อกำหนดมาตรฐานตามเภสัชตำรับในหมวดวิชา 6. Solid Dosage Forms
🎯 ทำไมข้อนี้ถึงถูก:
ตัวเลือก ข้อ ข. (เพิ่มสารลดแรงตึงผิวชนิด non-ionic เช่น polysorbate 20)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(ลดอุณหภูมิระหว่างการผลิตให้ต่ำกว่า 0 °C):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(เติม zinc รูป zinc chloride เพิ่มขึ้น):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(ใช้ nitrogen purging ไล่ออกซิเจน):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(เปลี่ยนสูตรตำรับเป็น acetate buffer แทน phosphate buffer):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5" s="166" t="inlineStr"/>
      <c r="L35" s="166" t="inlineStr">
        <is>
          <t>Parenterals &amp; Ophthalmic</t>
        </is>
      </c>
      <c r="M35" s="166" t="inlineStr">
        <is>
          <t>CASE_PRD_M83_DM_C01_Q3</t>
        </is>
      </c>
      <c r="N35" s="165" t="inlineStr">
        <is>
          <t>Product</t>
        </is>
      </c>
      <c r="O35" s="166" t="inlineStr">
        <is>
          <t>[TEST] Quick Ingestion</t>
        </is>
      </c>
      <c r="P35" s="165" t="inlineStr">
        <is>
          <t>ข้อสอบจำลอง</t>
        </is>
      </c>
      <c r="Q35" s="165" t="inlineStr">
        <is>
          <t>Mock RxCU83</t>
        </is>
      </c>
      <c r="R35" s="165" t="inlineStr">
        <is>
          <t>6. Solid Dosage Forms</t>
        </is>
      </c>
    </row>
    <row r="36" ht="24" customHeight="1" s="49">
      <c r="A36" s="165" t="n">
        <v>34</v>
      </c>
      <c r="B36" s="166" t="inlineStr">
        <is>
          <t>Certificate of Analysis (COA) ของยาชีววัตถุคล้ายคลึง Insulin biosimilar glargine หัวข้อการทดสอบใด ไม่จำเป็นต้องมี ในข้อกำหนดมาตรฐาน</t>
        </is>
      </c>
      <c r="C36" s="166" t="inlineStr"/>
      <c r="D36" s="166" t="inlineStr">
        <is>
          <t>Assay</t>
        </is>
      </c>
      <c r="E36" s="166" t="inlineStr">
        <is>
          <t>Identification</t>
        </is>
      </c>
      <c r="F36" s="166" t="inlineStr">
        <is>
          <t>Bacterial endotoxin</t>
        </is>
      </c>
      <c r="G36" s="166" t="inlineStr">
        <is>
          <t>Impurity / Related substances</t>
        </is>
      </c>
      <c r="H36" s="166" t="inlineStr">
        <is>
          <t>Dissolution</t>
        </is>
      </c>
      <c r="I36" s="165" t="n">
        <v>5</v>
      </c>
      <c r="J36" s="166" t="inlineStr">
        <is>
          <t>✅ คำตอบที่ถูกต้อง: ข้อ จ. Dissolution
💡 Background:
หลักการทางเภสัชกรรม คลินิก และข้อกำหนดมาตรฐานตามเภสัชตำรับในหมวดวิชา 1. Titrations
🎯 ทำไมข้อนี้ถึงถูก:
ตัวเลือก ข้อ จ. (Dissolution)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(Bacterial endotoxin):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(Impurity / Related substances):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6" s="166" t="inlineStr"/>
      <c r="L36" s="166" t="inlineStr">
        <is>
          <t>Biosimilars &amp; Quality Control</t>
        </is>
      </c>
      <c r="M36" s="166" t="inlineStr">
        <is>
          <t>CASE_PRD_M83_DM_C01_Q4</t>
        </is>
      </c>
      <c r="N36" s="165" t="inlineStr">
        <is>
          <t>Product</t>
        </is>
      </c>
      <c r="O36" s="166" t="inlineStr">
        <is>
          <t>[TEST] Quick Ingestion</t>
        </is>
      </c>
      <c r="P36" s="165" t="inlineStr">
        <is>
          <t>ข้อสอบจำลอง</t>
        </is>
      </c>
      <c r="Q36" s="165" t="inlineStr">
        <is>
          <t>Mock RxCU83</t>
        </is>
      </c>
      <c r="R36" s="165" t="inlineStr">
        <is>
          <t>1. Titrations</t>
        </is>
      </c>
    </row>
    <row r="37" ht="24" customHeight="1" s="49">
      <c r="A37" s="165" t="n">
        <v>35</v>
      </c>
      <c r="B37" s="166"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C37" s="166" t="inlineStr"/>
      <c r="D37" s="166" t="inlineStr">
        <is>
          <t>Biologics มีโครงสร้างซับซ้อน ไวต่อสภาพแวดล้อม เช่น pH และความร้อนสูง และมีความไม่เป็นเนื้อเดียวกันระดับโมเลกุล</t>
        </is>
      </c>
      <c r="E37" s="166" t="inlineStr">
        <is>
          <t>Biologics มีสูตรเคมีที่ง่ายต่อการสังเคราะห์มากกว่า</t>
        </is>
      </c>
      <c r="F37" s="166" t="inlineStr">
        <is>
          <t>Small molecules ต้องเก็บรักษาในตู้เย็นทุกชนิด</t>
        </is>
      </c>
      <c r="G37" s="166" t="inlineStr">
        <is>
          <t>Small molecules มีผลข้างเคียงมากกว่าเสมอ</t>
        </is>
      </c>
      <c r="H37" s="166" t="inlineStr">
        <is>
          <t>Biologics ละลายในน้ำได้ง่ายกว่าทุกสภาวะ</t>
        </is>
      </c>
      <c r="I37" s="165" t="n">
        <v>1</v>
      </c>
      <c r="J37" s="166"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หลักการทางเภสัชกรรม คลินิก และข้อกำหนดมาตรฐานตามเภสัชตำรับในหมวดวิชา 1. Titrations
🎯 ทำไมข้อนี้ถึงถูก:
ตัวเลือก ข้อ ก. (Biologics มีโครงสร้างซับซ้อน ไวต่อสภาพแวดล้อม เช่น pH และความร้อนสูง และมีความไม่เป็นเนื้อเดียวกันระดับโมเลกุล)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(Biologics มีสูตรเคมีที่ง่ายต่อการสังเคราะห์มากกว่า):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(Small molecules ต้องเก็บรักษาในตู้เย็นทุกชนิด):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(Small molecules มีผลข้างเคียงมากกว่าเสมอ):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(Biologics ละลายในน้ำได้ง่ายกว่าทุกสภาวะ):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7" s="166" t="inlineStr"/>
      <c r="L37" s="166" t="inlineStr">
        <is>
          <t>Biosimilars &amp; Quality Control</t>
        </is>
      </c>
      <c r="M37" s="166" t="inlineStr">
        <is>
          <t>CASE_PRD_M83_DM_C01_Q5</t>
        </is>
      </c>
      <c r="N37" s="165" t="inlineStr">
        <is>
          <t>Product</t>
        </is>
      </c>
      <c r="O37" s="166" t="inlineStr">
        <is>
          <t>[TEST] Quick Ingestion</t>
        </is>
      </c>
      <c r="P37" s="165" t="inlineStr">
        <is>
          <t>ข้อสอบจำลอง</t>
        </is>
      </c>
      <c r="Q37" s="165" t="inlineStr">
        <is>
          <t>Mock RxCU83</t>
        </is>
      </c>
      <c r="R37" s="165" t="inlineStr">
        <is>
          <t>1. Titrations</t>
        </is>
      </c>
    </row>
    <row r="38" ht="24" customHeight="1" s="49">
      <c r="A38" s="165" t="n">
        <v>36</v>
      </c>
      <c r="B38" s="166" t="inlineStr">
        <is>
          <t>การผลิต insulin ในระดับอุตสาหกรรมในปัจจุบัน ข้อใดมีความเป็นไปได้และเป็นกระบวนการหลักที่ใช้จริงมากที่สุด</t>
        </is>
      </c>
      <c r="C38" s="166" t="inlineStr"/>
      <c r="D38" s="166" t="inlineStr">
        <is>
          <t>สกัดโดยตรงจากตับอ่อนสุกรแล้วนำมาสังเคราะห์ต่อ</t>
        </is>
      </c>
      <c r="E38" s="166" t="inlineStr">
        <is>
          <t>ใช้ E. coli หรือ Saccharomyces cerevisiae สังเคราะห์ recombinant preproinsulin/proinsulin แล้วตัดสายด้วยเอนไซม์</t>
        </is>
      </c>
      <c r="F38" s="166" t="inlineStr">
        <is>
          <t>สังเคราะห์ด้วยเทคนิค Solid Phase Peptide Synthesis (SPPS) ใน bioreactor</t>
        </is>
      </c>
      <c r="G38" s="166" t="inlineStr">
        <is>
          <t>ใช้ hybridoma technology ผลิตออกมาเป็น monoclonal antibody</t>
        </is>
      </c>
      <c r="H38" s="166" t="inlineStr">
        <is>
          <t>เพาะเลี้ยง stem cell ของ human beta cell แล้วสกัด insulin ออกมา</t>
        </is>
      </c>
      <c r="I38" s="165" t="n">
        <v>2</v>
      </c>
      <c r="J38" s="166" t="inlineStr">
        <is>
          <t>✅ คำตอบที่ถูกต้อง: ข้อ ข. ใช้ E. coli หรือ Saccharomyces cerevisiae สังเคราะห์ recombinant preproinsulin/proinsulin แล้วตัดสายด้วยเอนไซม์
💡 Background:
หลักการทางเภสัชกรรม คลินิก และข้อกำหนดมาตรฐานตามเภสัชตำรับในหมวดวิชา 10. Biotech Products
🎯 ทำไมข้อนี้ถึงถูก:
ตัวเลือก ข้อ ข. (ใช้ E. coli หรือ Saccharomyces cerevisiae สังเคราะห์ recombinant preproinsulin/proinsulin แล้วตัดสายด้วยเอนไซม์)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(สกัดโดยตรงจากตับอ่อนสุกรแล้วนำมาสังเคราะห์ต่อ):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(สังเคราะห์ด้วยเทคนิค Solid Phase Peptide Synthesis (SPPS) ใน bioreactor):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(ใช้ hybridoma technology ผลิตออกมาเป็น monoclonal antibody):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(เพาะเลี้ยง stem cell ของ human beta cell แล้วสกัด insulin ออกมา):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38" s="166" t="inlineStr"/>
      <c r="L38" s="166" t="inlineStr">
        <is>
          <t>Recombinant DNA</t>
        </is>
      </c>
      <c r="M38" s="166" t="inlineStr">
        <is>
          <t>CASE_PRD_M83_DM_C01_Q6</t>
        </is>
      </c>
      <c r="N38" s="165" t="inlineStr">
        <is>
          <t>Product</t>
        </is>
      </c>
      <c r="O38" s="166" t="inlineStr">
        <is>
          <t>[TEST] Quick Ingestion</t>
        </is>
      </c>
      <c r="P38" s="165" t="inlineStr">
        <is>
          <t>ข้อสอบจำลอง</t>
        </is>
      </c>
      <c r="Q38" s="165" t="inlineStr">
        <is>
          <t>Mock RxCU83</t>
        </is>
      </c>
      <c r="R38" s="165" t="inlineStr">
        <is>
          <t>10. Biotech Products</t>
        </is>
      </c>
    </row>
    <row r="39" ht="24" customHeight="1" s="49">
      <c r="A39" s="165" t="n">
        <v>37</v>
      </c>
      <c r="B39" s="166"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C39" s="166" t="inlineStr"/>
      <c r="D39" s="166" t="inlineStr">
        <is>
          <t>อุณหภูมิต่ำกว่าจุดเยือกแข็ง (freezing)</t>
        </is>
      </c>
      <c r="E39" s="166" t="inlineStr">
        <is>
          <t>สภาวะ pH กรดอ่อน หรือ ด่าง และอุณหภูมิที่สูงขึ้น</t>
        </is>
      </c>
      <c r="F39" s="166" t="inlineStr">
        <is>
          <t>การสัมผัสแสงแดดจ้า</t>
        </is>
      </c>
      <c r="G39" s="166" t="inlineStr">
        <is>
          <t>การเขย่าขวดอย่างแรง</t>
        </is>
      </c>
      <c r="H39" s="166" t="inlineStr">
        <is>
          <t>การดูดซับกับผนังหลอดฉีด</t>
        </is>
      </c>
      <c r="I39" s="165" t="n">
        <v>2</v>
      </c>
      <c r="J39" s="166" t="inlineStr">
        <is>
          <t>✅ คำตอบที่ถูกต้อง: ข้อ ข. สภาวะ pH กรดอ่อน หรือ ด่าง และอุณหภูมิที่สูงขึ้น
💡 Background:
หลักการทางเภสัชกรรม คลินิก และข้อกำหนดมาตรฐานตามเภสัชตำรับในหมวดวิชา 1. Titrations
🎯 ทำไมข้อนี้ถึงถูก:
ตัวเลือก ข้อ ข. (สภาวะ pH กรดอ่อน หรือ ด่าง และอุณหภูมิที่สูงขึ้น)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(อุณหภูมิต่ำกว่าจุดเยือกแข็ง (freezing)):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(การสัมผัสแสงแดดจ้า):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(การเขย่าขวดอย่างแรง):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(การดูดซับกับผนังหลอดฉีด):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9" s="166" t="inlineStr"/>
      <c r="L39" s="166" t="inlineStr">
        <is>
          <t>Stability testing</t>
        </is>
      </c>
      <c r="M39" s="166" t="inlineStr">
        <is>
          <t>CASE_PRD_M83_DM_C01_Q7</t>
        </is>
      </c>
      <c r="N39" s="165" t="inlineStr">
        <is>
          <t>Product</t>
        </is>
      </c>
      <c r="O39" s="166" t="inlineStr">
        <is>
          <t>[TEST] Quick Ingestion</t>
        </is>
      </c>
      <c r="P39" s="165" t="inlineStr">
        <is>
          <t>ข้อสอบจำลอง</t>
        </is>
      </c>
      <c r="Q39" s="165" t="inlineStr">
        <is>
          <t>Mock RxCU83</t>
        </is>
      </c>
      <c r="R39" s="165" t="inlineStr">
        <is>
          <t>1. Titrations</t>
        </is>
      </c>
    </row>
    <row r="40" ht="24" customHeight="1" s="49">
      <c r="A40" s="165" t="n">
        <v>38</v>
      </c>
      <c r="B40" s="166"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C40" s="166" t="inlineStr"/>
      <c r="D40" s="166" t="inlineStr">
        <is>
          <t>Ecological study</t>
        </is>
      </c>
      <c r="E40" s="166" t="inlineStr">
        <is>
          <t>Cross-sectional study</t>
        </is>
      </c>
      <c r="F40" s="166" t="inlineStr">
        <is>
          <t>Cohort study (เช่น Prospective/Registry-based cohort)</t>
        </is>
      </c>
      <c r="G40" s="166" t="inlineStr">
        <is>
          <t>Randomized controlled trial (RCT)</t>
        </is>
      </c>
      <c r="H40" s="166" t="inlineStr">
        <is>
          <t>Systematic review and meta-analysis</t>
        </is>
      </c>
      <c r="I40" s="165" t="n">
        <v>3</v>
      </c>
      <c r="J40" s="166" t="inlineStr">
        <is>
          <t>✅ คำตอบที่ถูกต้อง: ข้อ ค. Cohort study (เช่น Prospective/Registry-based cohort)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(Cohort study (เช่น Prospective/Registry-based cohort))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(Ecological study):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(Cross-sectional study):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(Randomized controlled trial (RCT)):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(Systematic review and meta-analysis):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40" s="166" t="inlineStr"/>
      <c r="L40" s="166" t="inlineStr">
        <is>
          <t>Research &amp; Biostats</t>
        </is>
      </c>
      <c r="M40" s="166" t="inlineStr">
        <is>
          <t>CASE_SAP_M83_DM_C01_Q1</t>
        </is>
      </c>
      <c r="N40" s="165" t="inlineStr">
        <is>
          <t>SAP</t>
        </is>
      </c>
      <c r="O40" s="166" t="inlineStr">
        <is>
          <t>[TEST] Quick Ingestion</t>
        </is>
      </c>
      <c r="P40" s="165" t="inlineStr">
        <is>
          <t>ข้อสอบจำลอง</t>
        </is>
      </c>
      <c r="Q40" s="165" t="inlineStr">
        <is>
          <t>Mock RxCU83</t>
        </is>
      </c>
      <c r="R40" s="165" t="inlineStr">
        <is>
          <t>2. Pharmacy Administration &amp; Sy</t>
        </is>
      </c>
    </row>
    <row r="41" ht="24" customHeight="1" s="49">
      <c r="A41" s="165" t="n">
        <v>39</v>
      </c>
      <c r="B41" s="166" t="inlineStr">
        <is>
          <t>พืชผักพื้นบ้านในข้อใดมีหลักฐานทางวิชาการชัดเจนว่ามีผลช่วยลดระดับน้ำตาลในเลือด</t>
        </is>
      </c>
      <c r="C41" s="166" t="inlineStr"/>
      <c r="D41" s="166" t="inlineStr">
        <is>
          <t>ยอดฟักแม้ว</t>
        </is>
      </c>
      <c r="E41" s="166" t="inlineStr">
        <is>
          <t>ใบกะหล่ำปลี</t>
        </is>
      </c>
      <c r="F41" s="166" t="inlineStr">
        <is>
          <t>ผลบวบงู</t>
        </is>
      </c>
      <c r="G41" s="166" t="inlineStr">
        <is>
          <t>ผลมะระขี้นก</t>
        </is>
      </c>
      <c r="H41" s="166" t="inlineStr">
        <is>
          <t>ช่อดอกบรอกโคลี</t>
        </is>
      </c>
      <c r="I41" s="165" t="n">
        <v>4</v>
      </c>
      <c r="J41" s="166" t="inlineStr">
        <is>
          <t>✅ คำตอบที่ถูกต้อง: ข้อ ง. ผลมะระขี้นก
💡 Background:
หลักการทางเภสัชกรรม คลินิก และข้อกำหนดมาตรฐานตามเภสัชตำรับในหมวดวิชา 11. Herbal Products
🎯 ทำไมข้อนี้ถึงถูก:
ตัวเลือก ข้อ ง. (ผลมะระขี้นก)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(ยอดฟักแม้ว):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ข. (ใบกะหล่ำปลี):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(ผลบวบงู):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(ช่อดอกบรอกโคลี):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41" s="166" t="inlineStr"/>
      <c r="L41" s="166" t="inlineStr">
        <is>
          <t>Herbal Medicine</t>
        </is>
      </c>
      <c r="M41" s="166" t="inlineStr">
        <is>
          <t>CASE_CLN_M83_DM_C02_Q1</t>
        </is>
      </c>
      <c r="N41" s="165" t="inlineStr">
        <is>
          <t>Clinic</t>
        </is>
      </c>
      <c r="O41" s="166" t="inlineStr">
        <is>
          <t>[TEST] Quick Ingestion</t>
        </is>
      </c>
      <c r="P41" s="165" t="inlineStr">
        <is>
          <t>ข้อสอบจำลอง</t>
        </is>
      </c>
      <c r="Q41" s="165" t="inlineStr">
        <is>
          <t>Mock RxCU83</t>
        </is>
      </c>
      <c r="R41" s="165" t="inlineStr">
        <is>
          <t>11. Herbal Products</t>
        </is>
      </c>
    </row>
    <row r="42" ht="24" customHeight="1" s="49">
      <c r="A42" s="165" t="n">
        <v>40</v>
      </c>
      <c r="B42" s="166"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C42" s="166" t="inlineStr"/>
      <c r="D42" s="166" t="inlineStr">
        <is>
          <t>ยาหญ้าหนวดแมว</t>
        </is>
      </c>
      <c r="E42" s="166" t="inlineStr">
        <is>
          <t>ยากระเจี๊ยบแดง</t>
        </is>
      </c>
      <c r="F42" s="166" t="inlineStr">
        <is>
          <t>ยารางจืด</t>
        </is>
      </c>
      <c r="G42" s="166" t="inlineStr">
        <is>
          <t>ยาหญ้าปักกิ่ง</t>
        </is>
      </c>
      <c r="H42" s="166" t="inlineStr">
        <is>
          <t>ยาหญ้าดอกขาว</t>
        </is>
      </c>
      <c r="I42" s="165" t="n">
        <v>1</v>
      </c>
      <c r="J42" s="166" t="inlineStr">
        <is>
          <t>✅ คำตอบที่ถูกต้อง: ข้อ ก. ยาหญ้าหนวดแมว
💡 Background:
หลักการทางเภสัชกรรม คลินิก และข้อกำหนดมาตรฐานตามเภสัชตำรับในหมวดวิชา 11. Herbal Products
🎯 ทำไมข้อนี้ถึงถูก:
ตัวเลือก ข้อ ก. (ยาหญ้าหนวดแมว)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(ยากระเจี๊ยบแดง):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(ยารางจืด):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(ยาหญ้าปักกิ่ง):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(ยาหญ้าดอกขาว):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42" s="166" t="inlineStr"/>
      <c r="L42" s="166" t="inlineStr">
        <is>
          <t>Herbal Medicine</t>
        </is>
      </c>
      <c r="M42" s="166" t="inlineStr">
        <is>
          <t>CASE_CLN_M83_DM_C02_Q2</t>
        </is>
      </c>
      <c r="N42" s="165" t="inlineStr">
        <is>
          <t>Clinic</t>
        </is>
      </c>
      <c r="O42" s="166" t="inlineStr">
        <is>
          <t>[TEST] Quick Ingestion</t>
        </is>
      </c>
      <c r="P42" s="165" t="inlineStr">
        <is>
          <t>ข้อสอบจำลอง</t>
        </is>
      </c>
      <c r="Q42" s="165" t="inlineStr">
        <is>
          <t>Mock RxCU83</t>
        </is>
      </c>
      <c r="R42" s="165" t="inlineStr">
        <is>
          <t>11. Herbal Products</t>
        </is>
      </c>
    </row>
    <row r="43" ht="24" customHeight="1" s="49">
      <c r="A43" s="165" t="n">
        <v>41</v>
      </c>
      <c r="B43" s="166"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 - mild intermittent</t>
        </is>
      </c>
      <c r="E43" s="166" t="inlineStr">
        <is>
          <t>Allergic rhinitis - mod-severe intermittent</t>
        </is>
      </c>
      <c r="F43" s="166" t="inlineStr">
        <is>
          <t>Allergic rhinitis - mod-severe persistent</t>
        </is>
      </c>
      <c r="G43" s="166" t="inlineStr">
        <is>
          <t>Allergic Asthma - mild persistent</t>
        </is>
      </c>
      <c r="H43" s="166" t="inlineStr">
        <is>
          <t>Allergic asthma - mod-severe intermittent</t>
        </is>
      </c>
      <c r="I43" s="165" t="n">
        <v>3</v>
      </c>
      <c r="J43" s="166" t="inlineStr">
        <is>
          <t>✅ คำตอบที่ถูกต้อง: ข้อ ค. Allergic rhinitis - mod-severe persistent
💡 Background:
หลักการทางเภสัชกรรม คลินิก และข้อกำหนดมาตรฐานตามเภสัชตำรับในหมวดวิชา 7. Immunologic
🎯 ทำไมข้อนี้ถึงถูก:
ตัวเลือก ข้อ ค. (Allergic rhinitis - mod-severe persistent)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(Allergic rhinitis - mild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(Allergic rhinitis - mod-severe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(Allergic Asthma - mild persistent):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(Allergic asthma - mod-severe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3" s="166" t="inlineStr"/>
      <c r="L43" s="166" t="inlineStr">
        <is>
          <t>Allergic rhinitis</t>
        </is>
      </c>
      <c r="M43" s="166" t="inlineStr">
        <is>
          <t>CASE_CLN_M83_AR_C01_Q1</t>
        </is>
      </c>
      <c r="N43" s="165" t="inlineStr">
        <is>
          <t>Clinic</t>
        </is>
      </c>
      <c r="O43" s="166" t="inlineStr">
        <is>
          <t>[TEST] Quick Ingestion</t>
        </is>
      </c>
      <c r="P43" s="165" t="inlineStr">
        <is>
          <t>ข้อสอบจำลอง</t>
        </is>
      </c>
      <c r="Q43" s="165" t="inlineStr">
        <is>
          <t>Mock RxCU83</t>
        </is>
      </c>
      <c r="R43" s="165" t="inlineStr">
        <is>
          <t>7. Immunologic</t>
        </is>
      </c>
    </row>
    <row r="44" ht="24" customHeight="1" s="49">
      <c r="A44" s="165" t="n">
        <v>42</v>
      </c>
      <c r="B44" s="166" t="inlineStr">
        <is>
          <t>ควรให้ยาอะไรตามการรักษาอาการภูมิแพ้กำเริบในประเทศไทย พ.ศ. 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5" t="n">
        <v>5</v>
      </c>
      <c r="J44" s="166" t="inlineStr">
        <is>
          <t>✅ คำตอบที่ถูกต้อง: ข้อ จ. Mometasone พ่นจมูกเช้า-เย็น ประเมินอีกครั้ง 2 สัปดาห์
💡 Background:
หลักการทางเภสัชกรรม คลินิก และข้อกำหนดมาตรฐานตามเภสัชตำรับในหมวดวิชา 7. Immunologic
🎯 ทำไมข้อนี้ถึงถูก:
ตัวเลือก ข้อ จ. (Mometasone พ่นจมูกเช้า-เย็น ประเมินอีกครั้ง 2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(CPM 4 mg ตามเดิม):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(หยุด CPM และใช้ Fexofenadine 180 mg 1 เม็ดก่อน เมื่อมีอาการ):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(Fexo 180 mg 1 เม็ดก่อนนอน ต่อเนื่อง 2 สัปดาห์):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(Montelukast 10 mg วันละ 1 เม็ด ประเมินอีกครั้ง 2 สัปดาห์):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4" s="166" t="inlineStr"/>
      <c r="L44" s="166" t="inlineStr">
        <is>
          <t>Allergic rhinitis</t>
        </is>
      </c>
      <c r="M44" s="166" t="inlineStr">
        <is>
          <t>CASE_CLN_M83_AR_C01_Q2</t>
        </is>
      </c>
      <c r="N44" s="165" t="inlineStr">
        <is>
          <t>Clinic</t>
        </is>
      </c>
      <c r="O44" s="166" t="inlineStr">
        <is>
          <t>[TEST] Quick Ingestion</t>
        </is>
      </c>
      <c r="P44" s="165" t="inlineStr">
        <is>
          <t>ข้อสอบจำลอง</t>
        </is>
      </c>
      <c r="Q44" s="165" t="inlineStr">
        <is>
          <t>Mock RxCU83</t>
        </is>
      </c>
      <c r="R44" s="165" t="inlineStr">
        <is>
          <t>7. Immunologic</t>
        </is>
      </c>
    </row>
    <row r="45" ht="24" customHeight="1" s="49">
      <c r="A45" s="165" t="n">
        <v>43</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 (Rhinitis medicamentosa)</t>
        </is>
      </c>
      <c r="G45" s="166" t="inlineStr">
        <is>
          <t>HPA axis suppression</t>
        </is>
      </c>
      <c r="H45" s="166" t="inlineStr">
        <is>
          <t>Nasal septal perforation</t>
        </is>
      </c>
      <c r="I45" s="165" t="n">
        <v>3</v>
      </c>
      <c r="J45" s="166" t="inlineStr">
        <is>
          <t>✅ คำตอบที่ถูกต้อง: ข้อ ค. Rebound congestion (Rhinitis medicamentosa)
💡 Background:
หลักการทางเภสัชกรรม คลินิก และข้อกำหนดมาตรฐานตามเภสัชตำรับในหมวดวิชา 7. Immunologic
🎯 ทำไมข้อนี้ถึงถูก:
ตัวเลือก ข้อ ค. (Rebound congestion (Rhinitis medicamentosa))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(Glaucoma):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(Epistaxis):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(HPA axis suppression):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(Nasal septal perforation):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5" s="166" t="inlineStr"/>
      <c r="L45" s="166" t="inlineStr">
        <is>
          <t>Allergic rhinitis</t>
        </is>
      </c>
      <c r="M45" s="166" t="inlineStr">
        <is>
          <t>CASE_CLN_M83_AR_C01_Q3</t>
        </is>
      </c>
      <c r="N45" s="165" t="inlineStr">
        <is>
          <t>Clinic</t>
        </is>
      </c>
      <c r="O45" s="166" t="inlineStr">
        <is>
          <t>[TEST] Quick Ingestion</t>
        </is>
      </c>
      <c r="P45" s="165" t="inlineStr">
        <is>
          <t>ข้อสอบจำลอง</t>
        </is>
      </c>
      <c r="Q45" s="165" t="inlineStr">
        <is>
          <t>Mock RxCU83</t>
        </is>
      </c>
      <c r="R45" s="165" t="inlineStr">
        <is>
          <t>7. Immunologic</t>
        </is>
      </c>
    </row>
    <row r="46" ht="24" customHeight="1" s="49">
      <c r="A46" s="165" t="n">
        <v>44</v>
      </c>
      <c r="B46" s="166" t="inlineStr">
        <is>
          <t>กลไกการออกฤทธิ์ของยาแก้คัดจมูก oxymetazoline</t>
        </is>
      </c>
      <c r="C46" s="166" t="inlineStr"/>
      <c r="D46" s="166" t="inlineStr">
        <is>
          <t>Alpha1, Alpha2 agonist</t>
        </is>
      </c>
      <c r="E46" s="166" t="inlineStr">
        <is>
          <t>Beta1 agonist</t>
        </is>
      </c>
      <c r="F46" s="166" t="inlineStr">
        <is>
          <t>Muscarinic agonist</t>
        </is>
      </c>
      <c r="G46" s="166" t="inlineStr">
        <is>
          <t>Acetylcholinesterase inhibitor</t>
        </is>
      </c>
      <c r="H46" s="166" t="inlineStr">
        <is>
          <t>Neuromuscular blocker</t>
        </is>
      </c>
      <c r="I46" s="165" t="n">
        <v>1</v>
      </c>
      <c r="J46" s="166" t="inlineStr">
        <is>
          <t>✅ คำตอบที่ถูกต้อง: ข้อ ก. Alpha1, Alpha2 agonist
💡 Background:
หลักการทางเภสัชกรรม คลินิก และข้อกำหนดมาตรฐานตามเภสัชตำรับในหมวดวิชา 7. Immunologic
🎯 ทำไมข้อนี้ถึงถูก:
ตัวเลือก ข้อ ก. (Alpha1, Alpha2 agonist)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(Beta1 agonist):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(Muscarinic agonist):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(Acetylcholinesterase inhibitor):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(Neuromuscular blocker):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6" s="166" t="inlineStr"/>
      <c r="L46" s="166" t="inlineStr">
        <is>
          <t>Allergic rhinitis</t>
        </is>
      </c>
      <c r="M46" s="166" t="inlineStr">
        <is>
          <t>CASE_CLN_M83_AR_C01_Q4</t>
        </is>
      </c>
      <c r="N46" s="165" t="inlineStr">
        <is>
          <t>Clinic</t>
        </is>
      </c>
      <c r="O46" s="166" t="inlineStr">
        <is>
          <t>[TEST] Quick Ingestion</t>
        </is>
      </c>
      <c r="P46" s="165" t="inlineStr">
        <is>
          <t>ข้อสอบจำลอง</t>
        </is>
      </c>
      <c r="Q46" s="165" t="inlineStr">
        <is>
          <t>Mock RxCU83</t>
        </is>
      </c>
      <c r="R46" s="165" t="inlineStr">
        <is>
          <t>7. Immunologic</t>
        </is>
      </c>
    </row>
    <row r="47" ht="24" customHeight="1" s="49">
      <c r="A47" s="165" t="n">
        <v>45</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 (BPH)</t>
        </is>
      </c>
      <c r="G47" s="166" t="inlineStr">
        <is>
          <t>หัวใจเต้นผิดจังหวะ</t>
        </is>
      </c>
      <c r="H47" s="166" t="inlineStr">
        <is>
          <t>ใช้ยาปฏิชีวนะ (erythromycin, fluconazole)</t>
        </is>
      </c>
      <c r="I47" s="165" t="n">
        <v>3</v>
      </c>
      <c r="J47" s="166" t="inlineStr">
        <is>
          <t>✅ คำตอบที่ถูกต้อง: ข้อ ค. ต่อมลูกหมากโต (BPH)
💡 Background:
หลักการทางเภสัชกรรม คลินิก และข้อกำหนดมาตรฐานตามเภสัชตำรับในหมวดวิชา 7. Immunologic
🎯 ทำไมข้อนี้ถึงถูก:
ตัวเลือก ข้อ ค. (ต่อมลูกหมากโต (BPH))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(กลั้นปัสสาวะไม่อยู่):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(หอบหืด):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(หัวใจเต้นผิดจังหวะ):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(ใช้ยาปฏิชีวนะ (erythromycin, fluconazole)):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7" s="166" t="inlineStr"/>
      <c r="L47" s="166" t="inlineStr">
        <is>
          <t>Allergic rhinitis</t>
        </is>
      </c>
      <c r="M47" s="166" t="inlineStr">
        <is>
          <t>CASE_CLN_M83_AR_C01_Q5</t>
        </is>
      </c>
      <c r="N47" s="165" t="inlineStr">
        <is>
          <t>Clinic</t>
        </is>
      </c>
      <c r="O47" s="166" t="inlineStr">
        <is>
          <t>[TEST] Quick Ingestion</t>
        </is>
      </c>
      <c r="P47" s="165" t="inlineStr">
        <is>
          <t>ข้อสอบจำลอง</t>
        </is>
      </c>
      <c r="Q47" s="165" t="inlineStr">
        <is>
          <t>Mock RxCU83</t>
        </is>
      </c>
      <c r="R47" s="165" t="inlineStr">
        <is>
          <t>7. Immunologic</t>
        </is>
      </c>
    </row>
    <row r="48" ht="24" customHeight="1" s="49">
      <c r="A48" s="165" t="n">
        <v>46</v>
      </c>
      <c r="B48" s="166" t="inlineStr">
        <is>
          <t>ในการพัฒนาสูตรตำรับยาพ่นจมูกในรูปแบบสารละลาย (Non-pressurized Multiple Dose Nasal Spray Solution) ไม่จำเป็นต้องทำการทดสอบใด</t>
        </is>
      </c>
      <c r="C48" s="166" t="inlineStr"/>
      <c r="D48" s="166" t="inlineStr">
        <is>
          <t>Uniformity of dosage unit / delivered dose uniformity</t>
        </is>
      </c>
      <c r="E48" s="166" t="inlineStr">
        <is>
          <t>Droplet size distribution</t>
        </is>
      </c>
      <c r="F48" s="166" t="inlineStr">
        <is>
          <t>Actuator deposition</t>
        </is>
      </c>
      <c r="G48" s="166" t="inlineStr">
        <is>
          <t>Shake requirement</t>
        </is>
      </c>
      <c r="H48" s="166" t="inlineStr">
        <is>
          <t>Plume geometry / spray pattern</t>
        </is>
      </c>
      <c r="I48" s="165" t="n">
        <v>4</v>
      </c>
      <c r="J48" s="166" t="inlineStr">
        <is>
          <t>✅ คำตอบที่ถูกต้อง: ข้อ ง. Shake requirement
💡 Background:
หลักการทางเภสัชกรรม คลินิก และข้อกำหนดมาตรฐานตามเภสัชตำรับในหมวดวิชา 6. Solid Dosage Forms
🎯 ทำไมข้อนี้ถึงถูก:
ตัวเลือก ข้อ ง. (Shake requirement)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(Uniformity of dosage unit / delivered dose uniformity):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(Droplet size distribution):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(Actuator deposition):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(Plume geometry / spray pattern):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48" s="166" t="inlineStr"/>
      <c r="L48" s="166" t="inlineStr">
        <is>
          <t>Liquid &amp; Semisolids</t>
        </is>
      </c>
      <c r="M48" s="166" t="inlineStr">
        <is>
          <t>CASE_PRD_M83_AR_C01_Q1</t>
        </is>
      </c>
      <c r="N48" s="165" t="inlineStr">
        <is>
          <t>Product</t>
        </is>
      </c>
      <c r="O48" s="166" t="inlineStr">
        <is>
          <t>[TEST] Quick Ingestion</t>
        </is>
      </c>
      <c r="P48" s="165" t="inlineStr">
        <is>
          <t>ข้อสอบจำลอง</t>
        </is>
      </c>
      <c r="Q48" s="165" t="inlineStr">
        <is>
          <t>Mock RxCU83</t>
        </is>
      </c>
      <c r="R48" s="165" t="inlineStr">
        <is>
          <t>6. Solid Dosage Forms</t>
        </is>
      </c>
    </row>
    <row r="49" ht="24" customHeight="1" s="49">
      <c r="A49" s="165" t="n">
        <v>47</v>
      </c>
      <c r="B49" s="166" t="inlineStr">
        <is>
          <t>ข้อใดไม่ใช่ปัจจัยที่นำมาพิจารณาการตั้งตำรับผลิตภัณฑ์ยาพ่นจมูกรูปแบบสารละลาย</t>
        </is>
      </c>
      <c r="C49" s="166" t="inlineStr"/>
      <c r="D49" s="166" t="inlineStr">
        <is>
          <t>Particle size</t>
        </is>
      </c>
      <c r="E49" s="166" t="inlineStr">
        <is>
          <t>Solvent</t>
        </is>
      </c>
      <c r="F49" s="166" t="inlineStr">
        <is>
          <t>Viscosity</t>
        </is>
      </c>
      <c r="G49" s="166" t="inlineStr">
        <is>
          <t>Osmolarity</t>
        </is>
      </c>
      <c r="H49" s="166" t="inlineStr">
        <is>
          <t>pH</t>
        </is>
      </c>
      <c r="I49" s="165" t="n">
        <v>1</v>
      </c>
      <c r="J49" s="166" t="inlineStr">
        <is>
          <t>✅ คำตอบที่ถูกต้อง: ข้อ ก. Particle size
💡 Background:
หลักการทางเภสัชกรรม คลินิก และข้อกำหนดมาตรฐานตามเภสัชตำรับในหมวดวิชา 6. Solid Dosage Forms
🎯 ทำไมข้อนี้ถึงถูก:
ตัวเลือก ข้อ ก. (Particle size)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(Solvent):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(Viscosity):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(Osmolarity):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(pH):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49" s="166" t="inlineStr"/>
      <c r="L49" s="166" t="inlineStr">
        <is>
          <t>Liquid &amp; Semisolids</t>
        </is>
      </c>
      <c r="M49" s="166" t="inlineStr">
        <is>
          <t>CASE_PRD_M83_AR_C01_Q2</t>
        </is>
      </c>
      <c r="N49" s="165" t="inlineStr">
        <is>
          <t>Product</t>
        </is>
      </c>
      <c r="O49" s="166" t="inlineStr">
        <is>
          <t>[TEST] Quick Ingestion</t>
        </is>
      </c>
      <c r="P49" s="165" t="inlineStr">
        <is>
          <t>ข้อสอบจำลอง</t>
        </is>
      </c>
      <c r="Q49" s="165" t="inlineStr">
        <is>
          <t>Mock RxCU83</t>
        </is>
      </c>
      <c r="R49" s="165" t="inlineStr">
        <is>
          <t>6. Solid Dosage Forms</t>
        </is>
      </c>
    </row>
    <row r="50" ht="24" customHeight="1" s="49">
      <c r="A50" s="165" t="n">
        <v>48</v>
      </c>
      <c r="B50" s="166" t="inlineStr">
        <is>
          <t>ข้อใดไม่จำเป็นต้องกำหนดในการควบคุมคุณภาพของผลิตภัณฑ์ยาพ่นจมูกรูปแบบสารละลาย</t>
        </is>
      </c>
      <c r="C50" s="166" t="inlineStr"/>
      <c r="D50" s="166" t="inlineStr">
        <is>
          <t>Description</t>
        </is>
      </c>
      <c r="E50" s="166" t="inlineStr">
        <is>
          <t>Assay</t>
        </is>
      </c>
      <c r="F50" s="166" t="inlineStr">
        <is>
          <t>Moisture content</t>
        </is>
      </c>
      <c r="G50" s="166" t="inlineStr">
        <is>
          <t>Microbial limit</t>
        </is>
      </c>
      <c r="H50" s="166" t="inlineStr">
        <is>
          <t>Mean delivered dose</t>
        </is>
      </c>
      <c r="I50" s="165" t="n">
        <v>3</v>
      </c>
      <c r="J50" s="166" t="inlineStr">
        <is>
          <t>✅ คำตอบที่ถูกต้อง: ข้อ ค. Moisture content
💡 Background:
หลักการทางเภสัชกรรม คลินิก และข้อกำหนดมาตรฐานตามเภสัชตำรับในหมวดวิชา 1. Titrations
🎯 ทำไมข้อนี้ถึงถูก:
ตัวเลือก ข้อ ค. (Moisture content)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(Description):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(Microbial limit):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(Mean delivered dose):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50" s="166" t="inlineStr"/>
      <c r="L50" s="166" t="inlineStr">
        <is>
          <t>Liquid &amp; Semisolids</t>
        </is>
      </c>
      <c r="M50" s="166" t="inlineStr">
        <is>
          <t>CASE_PRD_M83_AR_C01_Q3</t>
        </is>
      </c>
      <c r="N50" s="165" t="inlineStr">
        <is>
          <t>Product</t>
        </is>
      </c>
      <c r="O50" s="166" t="inlineStr">
        <is>
          <t>[TEST] Quick Ingestion</t>
        </is>
      </c>
      <c r="P50" s="165" t="inlineStr">
        <is>
          <t>ข้อสอบจำลอง</t>
        </is>
      </c>
      <c r="Q50" s="165" t="inlineStr">
        <is>
          <t>Mock RxCU83</t>
        </is>
      </c>
      <c r="R50" s="165" t="inlineStr">
        <is>
          <t>1. Titrations</t>
        </is>
      </c>
    </row>
    <row r="51" ht="24" customHeight="1" s="49">
      <c r="A51" s="165" t="n">
        <v>49</v>
      </c>
      <c r="B51"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s="166" t="inlineStr">
        <is>
          <t>มีรูปโครงสร้างทางเคมี (A vs B)</t>
        </is>
      </c>
      <c r="D51" s="166" t="inlineStr">
        <is>
          <t>โครงสร้าง A</t>
        </is>
      </c>
      <c r="E51" s="166" t="inlineStr">
        <is>
          <t>โครงสร้าง B</t>
        </is>
      </c>
      <c r="F51" s="166" t="inlineStr">
        <is>
          <t>โครงสร้าง A และ B</t>
        </is>
      </c>
      <c r="G51" s="166" t="inlineStr">
        <is>
          <t>ไม่ใช่ทั้ง A และ B</t>
        </is>
      </c>
      <c r="H51" s="166" t="inlineStr">
        <is>
          <t>ตัดสินไม่ได้</t>
        </is>
      </c>
      <c r="I51" s="165" t="n">
        <v>1</v>
      </c>
      <c r="J51" s="166" t="inlineStr">
        <is>
          <t>✅ คำตอบที่ถูกต้อง: ข้อ ก. โครงสร้าง A
💡 Background:
หลักการทางเภสัชกรรม คลินิก และข้อกำหนดมาตรฐานตามเภสัชตำรับในหมวดวิชา 13. Medicinal Chemistry
🎯 ทำไมข้อนี้ถึงถูก:
ตัวเลือก ข้อ ก. (โครงสร้าง 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(โครงสร้าง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ค. (โครงสร้าง A และ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(ไม่ใช่ทั้ง A และ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จ. (ตัดสินไม่ได้):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51" s="166" t="inlineStr">
        <is>
          <t>มีรูปโครงสร้างสาร A/B</t>
        </is>
      </c>
      <c r="L51" s="166" t="inlineStr">
        <is>
          <t>Medicinal Chemistry</t>
        </is>
      </c>
      <c r="M51" s="166" t="inlineStr">
        <is>
          <t>CASE_PRD_M83_AR_C01_Q4</t>
        </is>
      </c>
      <c r="N51" s="165" t="inlineStr">
        <is>
          <t>Product</t>
        </is>
      </c>
      <c r="O51" s="166" t="inlineStr">
        <is>
          <t>[TEST] Quick Ingestion</t>
        </is>
      </c>
      <c r="P51" s="165" t="inlineStr">
        <is>
          <t>ข้อสอบจำลอง</t>
        </is>
      </c>
      <c r="Q51" s="165" t="inlineStr">
        <is>
          <t>Mock RxCU83</t>
        </is>
      </c>
      <c r="R51" s="165" t="inlineStr">
        <is>
          <t>13. Medicinal Chemistry</t>
        </is>
      </c>
    </row>
    <row r="52" ht="24" customHeight="1" s="49">
      <c r="A52" s="165" t="n">
        <v>50</v>
      </c>
      <c r="B52" s="166" t="inlineStr">
        <is>
          <t>อาหาร หรือปัจจัยใดกระตุ้นให้เกิด allergic rhinitis / อาการคัดจมูกกำเริบได้</t>
        </is>
      </c>
      <c r="C52" s="166" t="inlineStr"/>
      <c r="D52" s="166" t="inlineStr">
        <is>
          <t>เครื่องดื่มแอลกอฮอล์</t>
        </is>
      </c>
      <c r="E52" s="166" t="inlineStr">
        <is>
          <t>อาหารที่มีสารกันบูด sulfite เช่น ไวน์ อาหารแปรรูป</t>
        </is>
      </c>
      <c r="F52" s="166" t="inlineStr">
        <is>
          <t>อาหารที่มีรสจัด หรือเผ็ดที่กระตุ้นอาการคัดจมูก</t>
        </is>
      </c>
      <c r="G52" s="166" t="inlineStr">
        <is>
          <t>สูบบุหรี่และควันบุหรี่</t>
        </is>
      </c>
      <c r="H52" s="166" t="inlineStr">
        <is>
          <t>ถูกทุกข้อ</t>
        </is>
      </c>
      <c r="I52" s="165" t="n">
        <v>5</v>
      </c>
      <c r="J52" s="166" t="inlineStr">
        <is>
          <t>✅ คำตอบที่ถูกต้อง: ข้อ จ. ถูกทุกข้อ
💡 Background:
หลักการทางเภสัชกรรม คลินิก และข้อกำหนดมาตรฐานตามเภสัชตำรับในหมวดวิชา 7. Immunologic
🎯 ทำไมข้อนี้ถึงถูก:
ตัวเลือก ข้อ จ. (ถูกทุกข้อ)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(เครื่องดื่มแอลกอฮอล์):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(อาหารที่มีสารกันบูด sulfite เช่น ไวน์ อาหารแปรรูป):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(อาหารที่มีรสจัด หรือเผ็ดที่กระตุ้นอาการคัดจมูก):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(สูบบุหรี่และควันบุหรี่):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52" s="166" t="inlineStr"/>
      <c r="L52" s="166" t="inlineStr">
        <is>
          <t>Allergic rhinitis</t>
        </is>
      </c>
      <c r="M52" s="166" t="inlineStr">
        <is>
          <t>CASE_CLN_M83_AR_C02_Q1</t>
        </is>
      </c>
      <c r="N52" s="165" t="inlineStr">
        <is>
          <t>Clinic</t>
        </is>
      </c>
      <c r="O52" s="166" t="inlineStr">
        <is>
          <t>[TEST] Quick Ingestion</t>
        </is>
      </c>
      <c r="P52" s="165" t="inlineStr">
        <is>
          <t>ข้อสอบจำลอง</t>
        </is>
      </c>
      <c r="Q52" s="165" t="inlineStr">
        <is>
          <t>Mock RxCU83</t>
        </is>
      </c>
      <c r="R52" s="165" t="inlineStr">
        <is>
          <t>7. Immunologic</t>
        </is>
      </c>
    </row>
    <row r="53" ht="24" customHeight="1" s="49">
      <c r="A53" s="165" t="n">
        <v>51</v>
      </c>
      <c r="B53" s="166" t="inlineStr">
        <is>
          <t>Oxymetazoline เป็นยาในบัญชียาหลักแห่งชาติ บัญชี ข ข้อใดถูกต้องเกี่ยวกับข้อกำหนดการสั่งใช้</t>
        </is>
      </c>
      <c r="C53" s="166" t="inlineStr"/>
      <c r="D53" s="166" t="inlineStr">
        <is>
          <t>ยานี้อยู่ภายใต้ระบบการควบคุมและติดตามการใช้ยาให้เหมาะสม (Authorized system)</t>
        </is>
      </c>
      <c r="E53" s="166" t="inlineStr">
        <is>
          <t>ยานี้เบิกจ่ายของผ่านกระทรวง ทบวง กรม หน่วยงานรัฐ</t>
        </is>
      </c>
      <c r="F53" s="166" t="inlineStr">
        <is>
          <t>ยานี้มีการใช้งานที่ซับซ้อน ต้องใช้ร่วมกับยาในบัญชียาหลักแห่งชาติตัวอื่น อย่างน้อย 2 ชนิดขึ้นไป</t>
        </is>
      </c>
      <c r="G53" s="166" t="inlineStr">
        <is>
          <t>ยานี้ต้องสั่งใช้โดยผู้เชี่ยวชาญเฉพาะทาง ENT เท่านั้น</t>
        </is>
      </c>
      <c r="H53" s="166" t="inlineStr">
        <is>
          <t>ยาที่เบิกจ่ายได้ในโรงพยาบาลชุมชนขึ้นไป และเบิกจ่ายได้ทุกสิทธิการรักษา</t>
        </is>
      </c>
      <c r="I53" s="165" t="n">
        <v>5</v>
      </c>
      <c r="J53" s="166" t="inlineStr">
        <is>
          <t>✅ คำตอบที่ถูกต้อง: ข้อ จ. ยาที่เบิกจ่ายได้ในโรงพยาบาลชุมชนขึ้นไป และเบิกจ่ายได้ทุกสิทธิการรักษา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จ. (ยาที่เบิกจ่ายได้ในโรงพยาบาลชุมชนขึ้นไป และเบิกจ่ายได้ทุกสิทธิการรักษา)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(ยานี้อยู่ภายใต้ระบบการควบคุมและติดตามการใช้ยาให้เหมาะสม (Authorized system)):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(ยานี้เบิกจ่ายของผ่านกระทรวง ทบวง กรม หน่วยงานรัฐ):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(ยานี้มีการใช้งานที่ซับซ้อน ต้องใช้ร่วมกับยาในบัญชียาหลักแห่งชาติตัวอื่น อย่างน้อย 2 ชนิดขึ้นไป):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(ยานี้ต้องสั่งใช้โดยผู้เชี่ยวชาญเฉพาะทาง ENT เท่านั้น):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53" s="166" t="inlineStr"/>
      <c r="L53" s="166" t="inlineStr">
        <is>
          <t>Pharmacy Laws &amp; Ethics</t>
        </is>
      </c>
      <c r="M53" s="166" t="inlineStr">
        <is>
          <t>CASE_SAP_M83_AR_C01_Q1</t>
        </is>
      </c>
      <c r="N53" s="165" t="inlineStr">
        <is>
          <t>SAP</t>
        </is>
      </c>
      <c r="O53" s="166" t="inlineStr">
        <is>
          <t>[TEST] Quick Ingestion</t>
        </is>
      </c>
      <c r="P53" s="165" t="inlineStr">
        <is>
          <t>ข้อสอบจำลอง</t>
        </is>
      </c>
      <c r="Q53" s="165" t="inlineStr">
        <is>
          <t>Mock RxCU83</t>
        </is>
      </c>
      <c r="R53" s="165" t="inlineStr">
        <is>
          <t>2. Pharmacy Administration &amp; Sy</t>
        </is>
      </c>
    </row>
    <row r="54" ht="24" customHeight="1" s="49">
      <c r="A54" s="165" t="n">
        <v>52</v>
      </c>
      <c r="B54" s="166"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C54" s="166" t="inlineStr"/>
      <c r="D54" s="166" t="inlineStr">
        <is>
          <t>Hb / HCT</t>
        </is>
      </c>
      <c r="E54" s="166" t="inlineStr">
        <is>
          <t>MCV</t>
        </is>
      </c>
      <c r="F54" s="166" t="inlineStr">
        <is>
          <t>MCHC</t>
        </is>
      </c>
      <c r="G54" s="166" t="inlineStr">
        <is>
          <t>RDW</t>
        </is>
      </c>
      <c r="H54" s="166" t="inlineStr">
        <is>
          <t>WBC (White blood cell count)</t>
        </is>
      </c>
      <c r="I54" s="165" t="n">
        <v>5</v>
      </c>
      <c r="J54" s="166" t="inlineStr">
        <is>
          <t>✅ คำตอบที่ถูกต้อง: ข้อ จ. WBC (White blood cell count)
💡 Background:
หลักการทางเภสัชกรรม คลินิก และข้อกำหนดมาตรฐานตามเภสัชตำรับในหมวดวิชา 6. Hematologic
🎯 ทำไมข้อนี้ถึงถูก:
ตัวเลือก ข้อ จ. (WBC (White blood cell count))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(Hb / HCT):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(MCV):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(MCHC):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(RDW):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4" s="166" t="inlineStr"/>
      <c r="L54" s="166" t="inlineStr">
        <is>
          <t>Anemia</t>
        </is>
      </c>
      <c r="M54" s="166" t="inlineStr">
        <is>
          <t>CASE_CLN_M83_IDA_C01_Q1</t>
        </is>
      </c>
      <c r="N54" s="165" t="inlineStr">
        <is>
          <t>Clinic</t>
        </is>
      </c>
      <c r="O54" s="166" t="inlineStr">
        <is>
          <t>[TEST] Quick Ingestion</t>
        </is>
      </c>
      <c r="P54" s="165" t="inlineStr">
        <is>
          <t>ข้อสอบจำลอง</t>
        </is>
      </c>
      <c r="Q54" s="165" t="inlineStr">
        <is>
          <t>Mock RxCU83</t>
        </is>
      </c>
      <c r="R54" s="165" t="inlineStr">
        <is>
          <t>6. Hematologic</t>
        </is>
      </c>
    </row>
    <row r="55" ht="24" customHeight="1" s="49">
      <c r="A55" s="165" t="n">
        <v>53</v>
      </c>
      <c r="B55" s="166" t="inlineStr">
        <is>
          <t>ส่วนประกอบใน Multivitamin syrup ในข้อใด มีอันตรกิริยา (Drug Interaction) กับยา Ferrous sulphate syrup ทำให้การดูดซึมธาตุเหล็กลดลง</t>
        </is>
      </c>
      <c r="C55" s="166" t="inlineStr"/>
      <c r="D55" s="166" t="inlineStr">
        <is>
          <t>Lysine</t>
        </is>
      </c>
      <c r="E55" s="166" t="inlineStr">
        <is>
          <t>Nicotinamide</t>
        </is>
      </c>
      <c r="F55" s="166" t="inlineStr">
        <is>
          <t>D-panthenol</t>
        </is>
      </c>
      <c r="G55" s="166" t="inlineStr">
        <is>
          <t>Vitamin D</t>
        </is>
      </c>
      <c r="H55" s="166" t="inlineStr">
        <is>
          <t>Calcium</t>
        </is>
      </c>
      <c r="I55" s="165" t="n">
        <v>5</v>
      </c>
      <c r="J55" s="166" t="inlineStr">
        <is>
          <t>✅ คำตอบที่ถูกต้อง: ข้อ จ. Calcium
💡 Background:
หลักการทางเภสัชกรรม คลินิก และข้อกำหนดมาตรฐานตามเภสัชตำรับในหมวดวิชา 6. Hematologic
🎯 ทำไมข้อนี้ถึงถูก:
ตัวเลือก ข้อ จ. (Calcium)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(Lysine):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(Nicotinamide):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(D-panthenol):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(Vitamin D):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5" s="166" t="inlineStr"/>
      <c r="L55" s="166" t="inlineStr">
        <is>
          <t>Anemia</t>
        </is>
      </c>
      <c r="M55" s="166" t="inlineStr">
        <is>
          <t>CASE_CLN_M83_IDA_C01_Q2</t>
        </is>
      </c>
      <c r="N55" s="165" t="inlineStr">
        <is>
          <t>Clinic</t>
        </is>
      </c>
      <c r="O55" s="166" t="inlineStr">
        <is>
          <t>[TEST] Quick Ingestion</t>
        </is>
      </c>
      <c r="P55" s="165" t="inlineStr">
        <is>
          <t>ข้อสอบจำลอง</t>
        </is>
      </c>
      <c r="Q55" s="165" t="inlineStr">
        <is>
          <t>Mock RxCU83</t>
        </is>
      </c>
      <c r="R55" s="165" t="inlineStr">
        <is>
          <t>6. Hematologic</t>
        </is>
      </c>
    </row>
    <row r="56" ht="24" customHeight="1" s="49">
      <c r="A56" s="165" t="n">
        <v>54</v>
      </c>
      <c r="B56" s="166" t="inlineStr">
        <is>
          <t>ข้อใดคืออาการไม่พึงประสงค์ (ADR) ที่พบบ่อยจากการรับประทานยาเสริมธาตุเหล็ก (Ferrous sulfate)</t>
        </is>
      </c>
      <c r="C56" s="166" t="inlineStr"/>
      <c r="D56" s="166" t="inlineStr">
        <is>
          <t>ขาดวิตามินบี 12</t>
        </is>
      </c>
      <c r="E56" s="166" t="inlineStr">
        <is>
          <t>ท้องผูก (Constipation) และอุจจาระมีสีดำ</t>
        </is>
      </c>
      <c r="F56" s="166" t="inlineStr">
        <is>
          <t>ปัสสาวะมีสีดำคล้ำ</t>
        </is>
      </c>
      <c r="G56" s="166" t="inlineStr">
        <is>
          <t>ปวดศีรษะไมเกรนรุนแรง</t>
        </is>
      </c>
      <c r="H56" s="166" t="inlineStr">
        <is>
          <t>เป็นแผลในกระเพาะปัสสาวะ</t>
        </is>
      </c>
      <c r="I56" s="165" t="n">
        <v>2</v>
      </c>
      <c r="J56" s="166" t="inlineStr">
        <is>
          <t>✅ คำตอบที่ถูกต้อง: ข้อ ข. ท้องผูก (Constipation) และอุจจาระมีสีดำ
💡 Background:
หลักการทางเภสัชกรรม คลินิก และข้อกำหนดมาตรฐานตามเภสัชตำรับในหมวดวิชา 6. Hematologic
🎯 ทำไมข้อนี้ถึงถูก:
ตัวเลือก ข้อ ข. (ท้องผูก (Constipation) และอุจจาระมีสีดำ)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(ขาดวิตามินบี 12):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(ปัสสาวะมีสีดำคล้ำ):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(ปวดศีรษะไมเกรนรุนแรง):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(เป็นแผลในกระเพาะปัสสาวะ):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6" s="166" t="inlineStr"/>
      <c r="L56" s="166" t="inlineStr">
        <is>
          <t>Anemia</t>
        </is>
      </c>
      <c r="M56" s="166" t="inlineStr">
        <is>
          <t>CASE_CLN_M83_IDA_C01_Q3</t>
        </is>
      </c>
      <c r="N56" s="165" t="inlineStr">
        <is>
          <t>Clinic</t>
        </is>
      </c>
      <c r="O56" s="166" t="inlineStr">
        <is>
          <t>[TEST] Quick Ingestion</t>
        </is>
      </c>
      <c r="P56" s="165" t="inlineStr">
        <is>
          <t>ข้อสอบจำลอง</t>
        </is>
      </c>
      <c r="Q56" s="165" t="inlineStr">
        <is>
          <t>Mock RxCU83</t>
        </is>
      </c>
      <c r="R56" s="165" t="inlineStr">
        <is>
          <t>6. Hematologic</t>
        </is>
      </c>
    </row>
    <row r="57" ht="24" customHeight="1" s="49">
      <c r="A57" s="165" t="n">
        <v>55</v>
      </c>
      <c r="B57" s="166" t="inlineStr">
        <is>
          <t>กลไกทางเภสัชวิทยาที่สำคัญของ ferrous sulphate syrup ที่ใช้รักษาภาวะโลหิตจางจากการขาดธาตุเหล็กคือข้อใด</t>
        </is>
      </c>
      <c r="C57" s="166" t="inlineStr"/>
      <c r="D57" s="166" t="inlineStr">
        <is>
          <t>เพิ่มการสร้าง erythropoietin จากไต</t>
        </is>
      </c>
      <c r="E57" s="166" t="inlineStr">
        <is>
          <t>เพิ่มการสร้าง intrinsic factor จากกระเพาะอาหาร</t>
        </is>
      </c>
      <c r="F57" s="166" t="inlineStr">
        <is>
          <t>จัดหาธาตุเหล็กในรูป ferrous (Fe2+) สำหรับการสร้าง heme และ hemoglobin ในเม็ดเลือดแดง</t>
        </is>
      </c>
      <c r="G57" s="166" t="inlineStr">
        <is>
          <t>ยับยั้งการทำลายเม็ดเลือดแดงจากม้าม</t>
        </is>
      </c>
      <c r="H57" s="166" t="inlineStr">
        <is>
          <t>เพิ่มการสร้าง transferrin โดยตรงในกระแสเลือด</t>
        </is>
      </c>
      <c r="I57" s="165" t="n">
        <v>3</v>
      </c>
      <c r="J57" s="166" t="inlineStr">
        <is>
          <t>✅ คำตอบที่ถูกต้อง: ข้อ ค. จัดหาธาตุเหล็กในรูป ferrous (Fe2+) สำหรับการสร้าง heme และ hemoglobin ในเม็ดเลือดแดง
💡 Background:
หลักการทางเภสัชกรรม คลินิก และข้อกำหนดมาตรฐานตามเภสัชตำรับในหมวดวิชา 6. Hematologic
🎯 ทำไมข้อนี้ถึงถูก:
ตัวเลือก ข้อ ค. (จัดหาธาตุเหล็กในรูป ferrous (Fe2+) สำหรับการสร้าง heme และ hemoglobin ในเม็ดเลือดแดง)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(เพิ่มการสร้าง erythropoietin จากไต):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(เพิ่มการสร้าง intrinsic factor จากกระเพาะอาหาร):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(ยับยั้งการทำลายเม็ดเลือดแดงจากม้าม):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(เพิ่มการสร้าง transferrin โดยตรงในกระแสเลือด):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7" s="166" t="inlineStr"/>
      <c r="L57" s="166" t="inlineStr">
        <is>
          <t>Anemia</t>
        </is>
      </c>
      <c r="M57" s="166" t="inlineStr">
        <is>
          <t>CASE_CLN_M83_IDA_C01_Q4</t>
        </is>
      </c>
      <c r="N57" s="165" t="inlineStr">
        <is>
          <t>Clinic</t>
        </is>
      </c>
      <c r="O57" s="166" t="inlineStr">
        <is>
          <t>[TEST] Quick Ingestion</t>
        </is>
      </c>
      <c r="P57" s="165" t="inlineStr">
        <is>
          <t>ข้อสอบจำลอง</t>
        </is>
      </c>
      <c r="Q57" s="165" t="inlineStr">
        <is>
          <t>Mock RxCU83</t>
        </is>
      </c>
      <c r="R57" s="165" t="inlineStr">
        <is>
          <t>6. Hematologic</t>
        </is>
      </c>
    </row>
    <row r="58" ht="24" customHeight="1" s="49">
      <c r="A58" s="165" t="n">
        <v>56</v>
      </c>
      <c r="B58" s="166"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C58" s="166" t="inlineStr"/>
      <c r="D58" s="166" t="inlineStr">
        <is>
          <t>Ferrous Sulfate syrup PO</t>
        </is>
      </c>
      <c r="E58" s="166" t="inlineStr">
        <is>
          <t>Hydroxocobalamin / Cyanocobalamin</t>
        </is>
      </c>
      <c r="F58" s="166" t="inlineStr">
        <is>
          <t>Folic acid เพียงอย่างเดียว</t>
        </is>
      </c>
      <c r="G58" s="166" t="inlineStr">
        <is>
          <t>Ascorbic acid PO</t>
        </is>
      </c>
      <c r="H58" s="166" t="inlineStr">
        <is>
          <t>Deferasirox PO</t>
        </is>
      </c>
      <c r="I58" s="165" t="n">
        <v>2</v>
      </c>
      <c r="J58" s="166" t="inlineStr">
        <is>
          <t>✅ คำตอบที่ถูกต้อง: ข้อ ข. Hydroxocobalamin / Cyanocobalamin
💡 Background:
หลักการทางเภสัชกรรม คลินิก และข้อกำหนดมาตรฐานตามเภสัชตำรับในหมวดวิชา 6. Hematologic
🎯 ทำไมข้อนี้ถึงถูก:
ตัวเลือก ข้อ ข. (Hydroxocobalamin / Cyanocobalamin)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(Ferrous Sulfate syrup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(Folic acid เพียงอย่างเดียว):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(Ascorbic acid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(Deferasirox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8" s="166" t="inlineStr"/>
      <c r="L58" s="166" t="inlineStr">
        <is>
          <t>Anemia</t>
        </is>
      </c>
      <c r="M58" s="166" t="inlineStr">
        <is>
          <t>CASE_CLN_M83_IDA_C01_Q5</t>
        </is>
      </c>
      <c r="N58" s="165" t="inlineStr">
        <is>
          <t>Clinic</t>
        </is>
      </c>
      <c r="O58" s="166" t="inlineStr">
        <is>
          <t>[TEST] Quick Ingestion</t>
        </is>
      </c>
      <c r="P58" s="165" t="inlineStr">
        <is>
          <t>ข้อสอบจำลอง</t>
        </is>
      </c>
      <c r="Q58" s="165" t="inlineStr">
        <is>
          <t>Mock RxCU83</t>
        </is>
      </c>
      <c r="R58" s="165" t="inlineStr">
        <is>
          <t>6. Hematologic</t>
        </is>
      </c>
    </row>
    <row r="59" ht="24" customHeight="1" s="49">
      <c r="A59" s="165" t="n">
        <v>57</v>
      </c>
      <c r="B59" s="166" t="inlineStr">
        <is>
          <t>สารช่วยในข้อใด ไม่จำเป็น สำหรับการตั้งตำรับยาน้ำเชื่อม ferrous sulfate syrup</t>
        </is>
      </c>
      <c r="C59" s="166" t="inlineStr"/>
      <c r="D59" s="166" t="inlineStr">
        <is>
          <t>Citric acid</t>
        </is>
      </c>
      <c r="E59" s="166" t="inlineStr">
        <is>
          <t>Disodium EDTA</t>
        </is>
      </c>
      <c r="F59" s="166" t="inlineStr">
        <is>
          <t>Paraben (Methyl/Propyl paraben)</t>
        </is>
      </c>
      <c r="G59" s="166" t="inlineStr">
        <is>
          <t>Sodium metabisulfite</t>
        </is>
      </c>
      <c r="H59" s="166" t="inlineStr">
        <is>
          <t>Sucrose</t>
        </is>
      </c>
      <c r="I59" s="165" t="n">
        <v>2</v>
      </c>
      <c r="J59" s="166" t="inlineStr">
        <is>
          <t>✅ คำตอบที่ถูกต้อง: ข้อ ข. Disodium EDTA
💡 Background:
หลักการทางเภสัชกรรม คลินิก และข้อกำหนดมาตรฐานตามเภสัชตำรับในหมวดวิชา 6. Solid Dosage Forms
🎯 ทำไมข้อนี้ถึงถูก:
ตัวเลือก ข้อ ข. (Disodium EDTA)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(Citric acid):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(Paraben (Methyl/Propyl paraben)):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(Sodium metabisulfite):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(Sucrose):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59" s="166" t="inlineStr"/>
      <c r="L59" s="166" t="inlineStr">
        <is>
          <t>Solutions, Syrups &amp; Elixirs</t>
        </is>
      </c>
      <c r="M59" s="166" t="inlineStr">
        <is>
          <t>CASE_PRD_M83_IDA_C01_Q1</t>
        </is>
      </c>
      <c r="N59" s="165" t="inlineStr">
        <is>
          <t>Product</t>
        </is>
      </c>
      <c r="O59" s="166" t="inlineStr">
        <is>
          <t>[TEST] Quick Ingestion</t>
        </is>
      </c>
      <c r="P59" s="165" t="inlineStr">
        <is>
          <t>ข้อสอบจำลอง</t>
        </is>
      </c>
      <c r="Q59" s="165" t="inlineStr">
        <is>
          <t>Mock RxCU83</t>
        </is>
      </c>
      <c r="R59" s="165" t="inlineStr">
        <is>
          <t>6. Solid Dosage Forms</t>
        </is>
      </c>
    </row>
    <row r="60" ht="24" customHeight="1" s="49">
      <c r="A60" s="165" t="n">
        <v>58</v>
      </c>
      <c r="B60" s="166" t="inlineStr">
        <is>
          <t>ภาชนะบรรจุชนิดใดเหมาะสมที่สุดแก่การบรรจุยาน้ำเชื่อม ferrous sulfate syrup เพื่อรักษาความคงตัวของตัวยา</t>
        </is>
      </c>
      <c r="C60" s="166" t="inlineStr"/>
      <c r="D60" s="166" t="inlineStr">
        <is>
          <t>Tight container ทั่วไป</t>
        </is>
      </c>
      <c r="E60" s="166" t="inlineStr">
        <is>
          <t>Children resistant container</t>
        </is>
      </c>
      <c r="F60" s="166" t="inlineStr">
        <is>
          <t>Glass container แบบใส</t>
        </is>
      </c>
      <c r="G60" s="166" t="inlineStr">
        <is>
          <t>Amber glass container (ขวดแก้วสีชา)</t>
        </is>
      </c>
      <c r="H60" s="166" t="inlineStr">
        <is>
          <t>Opaque plastic container แบบโปร่งแสง</t>
        </is>
      </c>
      <c r="I60" s="165" t="n">
        <v>4</v>
      </c>
      <c r="J60" s="166" t="inlineStr">
        <is>
          <t>✅ คำตอบที่ถูกต้อง: ข้อ ง. Amber glass container (ขวดแก้วสีชา)
💡 Background:
หลักการทางเภสัชกรรม คลินิก และข้อกำหนดมาตรฐานตามเภสัชตำรับในหมวดวิชา 6. Solid Dosage Forms
🎯 ทำไมข้อนี้ถึงถูก:
ตัวเลือก ข้อ ง. (Amber glass container (ขวดแก้วสีชา))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(Tight container ทั่วไป):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(Children resistant container):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(Glass container แบบใส):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(Opaque plastic container แบบโปร่งแสง):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60" s="166" t="inlineStr"/>
      <c r="L60" s="166" t="inlineStr">
        <is>
          <t>Container &amp; Closure Systems</t>
        </is>
      </c>
      <c r="M60" s="166" t="inlineStr">
        <is>
          <t>CASE_PRD_M83_IDA_C01_Q2</t>
        </is>
      </c>
      <c r="N60" s="165" t="inlineStr">
        <is>
          <t>Product</t>
        </is>
      </c>
      <c r="O60" s="166" t="inlineStr">
        <is>
          <t>[TEST] Quick Ingestion</t>
        </is>
      </c>
      <c r="P60" s="165" t="inlineStr">
        <is>
          <t>ข้อสอบจำลอง</t>
        </is>
      </c>
      <c r="Q60" s="165" t="inlineStr">
        <is>
          <t>Mock RxCU83</t>
        </is>
      </c>
      <c r="R60" s="165" t="inlineStr">
        <is>
          <t>6. Solid Dosage Forms</t>
        </is>
      </c>
    </row>
    <row r="61" ht="24" customHeight="1" s="49">
      <c r="A61" s="165" t="n">
        <v>59</v>
      </c>
      <c r="B61" s="166" t="inlineStr">
        <is>
          <t>ผลิตภัณฑ์สารละลาย 4% w/v Ferrous sulphate (Heptahydrate, MW = 278) หากรับประทานปริมาณ 100 mg จะได้รับปริมาณ Elemental iron (Fe, MW = 56) คิดเป็นกี่มิลลิกรัม</t>
        </is>
      </c>
      <c r="C61" s="166" t="inlineStr"/>
      <c r="D61" s="166" t="inlineStr">
        <is>
          <t>10.1 mg</t>
        </is>
      </c>
      <c r="E61" s="166" t="inlineStr">
        <is>
          <t>14.2 mg</t>
        </is>
      </c>
      <c r="F61" s="166" t="inlineStr">
        <is>
          <t>20.1 mg</t>
        </is>
      </c>
      <c r="G61" s="166" t="inlineStr">
        <is>
          <t>25.0 mg</t>
        </is>
      </c>
      <c r="H61" s="166" t="inlineStr">
        <is>
          <t>30.0 mg</t>
        </is>
      </c>
      <c r="I61" s="165" t="n">
        <v>3</v>
      </c>
      <c r="J61" s="166" t="inlineStr">
        <is>
          <t>✅ คำตอบที่ถูกต้อง: ข้อ ค. 20.1 mg
💡 Background:
หลักการทางเภสัชกรรม คลินิก และข้อกำหนดมาตรฐานตามเภสัชตำรับในหมวดวิชา 6. Solid Dosage Forms
🎯 ทำไมข้อนี้ถึงถูก:
ตัวเลือก ข้อ ค. (20.1 mg)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(10.1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(14.2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(25.0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(30.0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61" s="166" t="inlineStr"/>
      <c r="L61" s="166" t="inlineStr">
        <is>
          <t>Compounding adjustments</t>
        </is>
      </c>
      <c r="M61" s="166" t="inlineStr">
        <is>
          <t>CASE_PRD_M83_IDA_C01_Q3</t>
        </is>
      </c>
      <c r="N61" s="165" t="inlineStr">
        <is>
          <t>Product</t>
        </is>
      </c>
      <c r="O61" s="166" t="inlineStr">
        <is>
          <t>[TEST] Quick Ingestion</t>
        </is>
      </c>
      <c r="P61" s="165" t="inlineStr">
        <is>
          <t>ข้อสอบจำลอง</t>
        </is>
      </c>
      <c r="Q61" s="165" t="inlineStr">
        <is>
          <t>Mock RxCU83</t>
        </is>
      </c>
      <c r="R61" s="165" t="inlineStr">
        <is>
          <t>6. Solid Dosage Forms</t>
        </is>
      </c>
    </row>
    <row r="62" ht="24" customHeight="1" s="49">
      <c r="A62" s="165" t="n">
        <v>60</v>
      </c>
      <c r="B62" s="166"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C62" s="166" t="inlineStr"/>
      <c r="D62" s="166" t="inlineStr">
        <is>
          <t>Serum levels of folate and vitamin B12</t>
        </is>
      </c>
      <c r="E62" s="166" t="inlineStr">
        <is>
          <t>WBC differential count</t>
        </is>
      </c>
      <c r="F62" s="166" t="inlineStr">
        <is>
          <t>Serum Albumin</t>
        </is>
      </c>
      <c r="G62" s="166" t="inlineStr">
        <is>
          <t>Serum Ferritin และ Transferrin Saturation (TSAT)</t>
        </is>
      </c>
      <c r="H62" s="166" t="inlineStr">
        <is>
          <t>Serum Ferritin และ Vitamin C level</t>
        </is>
      </c>
      <c r="I62" s="165" t="n">
        <v>4</v>
      </c>
      <c r="J62" s="166" t="inlineStr">
        <is>
          <t>✅ คำตอบที่ถูกต้อง: ข้อ ง. Serum Ferritin และ Transferrin Saturation (TSAT)
💡 Background:
หลักการทางเภสัชกรรม คลินิก และข้อกำหนดมาตรฐานตามเภสัชตำรับในหมวดวิชา 6. Hematologic
🎯 ทำไมข้อนี้ถึงถูก:
ตัวเลือก ข้อ ง. (Serum Ferritin และ Transferrin Saturation (TSAT))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(Serum levels of folate and vitamin B12):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(WBC differential count):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(Serum Albumin):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(Serum Ferritin และ Vitamin C level):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2" s="166" t="inlineStr"/>
      <c r="L62" s="166" t="inlineStr">
        <is>
          <t>Anemia</t>
        </is>
      </c>
      <c r="M62" s="166" t="inlineStr">
        <is>
          <t>CASE_CLN_M83_IDA_C02_Q1</t>
        </is>
      </c>
      <c r="N62" s="165" t="inlineStr">
        <is>
          <t>Clinic</t>
        </is>
      </c>
      <c r="O62" s="166" t="inlineStr">
        <is>
          <t>[TEST] Quick Ingestion</t>
        </is>
      </c>
      <c r="P62" s="165" t="inlineStr">
        <is>
          <t>ข้อสอบจำลอง</t>
        </is>
      </c>
      <c r="Q62" s="165" t="inlineStr">
        <is>
          <t>Mock RxCU83</t>
        </is>
      </c>
      <c r="R62" s="165" t="inlineStr">
        <is>
          <t>6. Hematologic</t>
        </is>
      </c>
    </row>
    <row r="63" ht="24" customHeight="1" s="49">
      <c r="A63" s="165" t="n">
        <v>61</v>
      </c>
      <c r="B63" s="166" t="inlineStr">
        <is>
          <t>ข้อใดถูกต้องเกี่ยวกับการให้คำแนะนำการปฏิบัติตัวและการรับประทานอาหารในผู้ป่วยโลหิตจางจากการขาดธาตุเหล็ก</t>
        </is>
      </c>
      <c r="C63" s="166" t="inlineStr"/>
      <c r="D63" s="166" t="inlineStr">
        <is>
          <t>กินผักโฟลิกสูง</t>
        </is>
      </c>
      <c r="E63" s="166" t="inlineStr">
        <is>
          <t>กินผลไม้วิตามินซีสูง</t>
        </is>
      </c>
      <c r="F63" s="166" t="inlineStr">
        <is>
          <t>กินวิตามินบี 12 เสริมเป็นหลัก</t>
        </is>
      </c>
      <c r="G63" s="166" t="inlineStr">
        <is>
          <t>กินอาหารที่มีกรดออกซาลิกสูงเป็นประจำ</t>
        </is>
      </c>
      <c r="H63" s="166" t="inlineStr">
        <is>
          <t>ดื่มชากาแฟ หรือนมถั่วเหลืองพร้อมยา</t>
        </is>
      </c>
      <c r="I63" s="165" t="n">
        <v>2</v>
      </c>
      <c r="J63" s="166" t="inlineStr">
        <is>
          <t>✅ คำตอบที่ถูกต้อง: ข้อ ข. กินผลไม้วิตามินซีสูง
💡 Background:
หลักการทางเภสัชกรรม คลินิก และข้อกำหนดมาตรฐานตามเภสัชตำรับในหมวดวิชา 6. Hematologic
🎯 ทำไมข้อนี้ถึงถูก:
ตัวเลือก ข้อ ข. (กินผลไม้วิตามินซีสูง)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(กินผักโฟลิกสูง):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(กินวิตามินบี 12 เสริมเป็นหลัก):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(กินอาหารที่มีกรดออกซาลิกสูงเป็นประจำ):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(ดื่มชากาแฟ หรือนมถั่วเหลืองพร้อมยา):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3" s="166" t="inlineStr"/>
      <c r="L63" s="166" t="inlineStr">
        <is>
          <t>Anemia</t>
        </is>
      </c>
      <c r="M63" s="166" t="inlineStr">
        <is>
          <t>CASE_CLN_M83_IDA_C02_Q2</t>
        </is>
      </c>
      <c r="N63" s="165" t="inlineStr">
        <is>
          <t>Clinic</t>
        </is>
      </c>
      <c r="O63" s="166" t="inlineStr">
        <is>
          <t>[TEST] Quick Ingestion</t>
        </is>
      </c>
      <c r="P63" s="165" t="inlineStr">
        <is>
          <t>ข้อสอบจำลอง</t>
        </is>
      </c>
      <c r="Q63" s="165" t="inlineStr">
        <is>
          <t>Mock RxCU83</t>
        </is>
      </c>
      <c r="R63" s="165" t="inlineStr">
        <is>
          <t>6. Hematologic</t>
        </is>
      </c>
    </row>
    <row r="64" ht="24" customHeight="1" s="49">
      <c r="A64" s="165" t="n">
        <v>62</v>
      </c>
      <c r="B64" s="166" t="inlineStr">
        <is>
          <t>วิธีคำนวณหาปริมาณธาตุเหล็กของ ferrous fumarate / ferrous sulfate ที่แนะนำตามมาตรฐาน Pharmacopoeia มักใช้วิธีการไทเทรตแบบใด</t>
        </is>
      </c>
      <c r="C64" s="166" t="inlineStr"/>
      <c r="D64" s="166" t="inlineStr">
        <is>
          <t>Acid-base titration</t>
        </is>
      </c>
      <c r="E64" s="166" t="inlineStr">
        <is>
          <t>Redox titration (Permanganometry / Cerimetry)</t>
        </is>
      </c>
      <c r="F64" s="166" t="inlineStr">
        <is>
          <t>Complexometric titration</t>
        </is>
      </c>
      <c r="G64" s="166" t="inlineStr">
        <is>
          <t>Gravimetric titration</t>
        </is>
      </c>
      <c r="H64" s="166" t="inlineStr">
        <is>
          <t>Colorimetric titration</t>
        </is>
      </c>
      <c r="I64" s="165" t="n">
        <v>2</v>
      </c>
      <c r="J64" s="166" t="inlineStr">
        <is>
          <t>✅ คำตอบที่ถูกต้อง: ข้อ ข. Redox titration (Permanganometry / Cerimetry)
💡 Background:
หลักการทางเภสัชกรรม คลินิก และข้อกำหนดมาตรฐานตามเภสัชตำรับในหมวดวิชา 1. Titrations
🎯 ทำไมข้อนี้ถึงถูก:
ตัวเลือก ข้อ ข. (Redox titration (Permanganometry / Cerimetry))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(Acid-base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(Complexometric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(Gravimetric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(Colorimetric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64" s="166" t="inlineStr"/>
      <c r="L64" s="166" t="inlineStr">
        <is>
          <t>Redox titration</t>
        </is>
      </c>
      <c r="M64" s="166" t="inlineStr">
        <is>
          <t>CASE_PRD_M83_IDA_C01_Q4</t>
        </is>
      </c>
      <c r="N64" s="165" t="inlineStr">
        <is>
          <t>Product</t>
        </is>
      </c>
      <c r="O64" s="166" t="inlineStr">
        <is>
          <t>[TEST] Quick Ingestion</t>
        </is>
      </c>
      <c r="P64" s="165" t="inlineStr">
        <is>
          <t>ข้อสอบจำลอง</t>
        </is>
      </c>
      <c r="Q64" s="165" t="inlineStr">
        <is>
          <t>Mock RxCU83</t>
        </is>
      </c>
      <c r="R64" s="165" t="inlineStr">
        <is>
          <t>1. Titrations</t>
        </is>
      </c>
    </row>
    <row r="65" ht="24" customHeight="1" s="49">
      <c r="A65" s="165" t="n">
        <v>63</v>
      </c>
      <c r="B65" s="166" t="inlineStr">
        <is>
          <t>คำแนะนำทั่วไปในการรับประทานยาเสริมธาตุเหล็ก เช่น ferrous fumarate ข้อใดถูกต้อง</t>
        </is>
      </c>
      <c r="C65" s="166" t="inlineStr"/>
      <c r="D65" s="166" t="inlineStr">
        <is>
          <t>ควรรับประทานพร้อมกับ calcium เพื่อเพิ่มการดูดซึม</t>
        </is>
      </c>
      <c r="E65" s="166" t="inlineStr">
        <is>
          <t>ควรรับประทานพร้อมกับนม เพื่อลดการระคายเคืองกระเพาะอาหาร</t>
        </is>
      </c>
      <c r="F65" s="166" t="inlineStr">
        <is>
          <t>ควรรับประทานพร้อม vitamin c หรือน้ำส้ม เพื่อเพิ่มการดูดซึม</t>
        </is>
      </c>
      <c r="G65" s="166" t="inlineStr">
        <is>
          <t>ควรรับประทานร่วมกับยาลดกรด เพื่อเพิ่มประสิทธิภาพการรักษา</t>
        </is>
      </c>
      <c r="H65" s="166" t="inlineStr">
        <is>
          <t>ควรรับประทานร่วมกับชา/กาแฟ เพื่อช่วยเรื่องการดูดซึม</t>
        </is>
      </c>
      <c r="I65" s="165" t="n">
        <v>3</v>
      </c>
      <c r="J65" s="166" t="inlineStr">
        <is>
          <t>✅ คำตอบที่ถูกต้อง: ข้อ ค. ควรรับประทานพร้อม vitamin c หรือน้ำส้ม เพื่อเพิ่มการดูดซึม
💡 Background:
หลักการทางเภสัชกรรม คลินิก และข้อกำหนดมาตรฐานตามเภสัชตำรับในหมวดวิชา 6. Hematologic
🎯 ทำไมข้อนี้ถึงถูก:
ตัวเลือก ข้อ ค. (ควรรับประทานพร้อม vitamin c หรือน้ำส้ม เพื่อเพิ่มการดูดซึม)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(ควรรับประทานพร้อมกับ calcium เพื่อเพิ่มการดูดซึม):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(ควรรับประทานพร้อมกับนม เพื่อลดการระคายเคืองกระเพาะอาหาร):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(ควรรับประทานร่วมกับยาลดกรด เพื่อเพิ่มประสิทธิภาพการรักษา):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(ควรรับประทานร่วมกับชา/กาแฟ เพื่อช่วยเรื่องการดูดซึม):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5" s="166" t="inlineStr"/>
      <c r="L65" s="166" t="inlineStr">
        <is>
          <t>Anemia</t>
        </is>
      </c>
      <c r="M65" s="166" t="inlineStr">
        <is>
          <t>CASE_CLN_M83_IDA_C02_Q3</t>
        </is>
      </c>
      <c r="N65" s="165" t="inlineStr">
        <is>
          <t>Clinic</t>
        </is>
      </c>
      <c r="O65" s="166" t="inlineStr">
        <is>
          <t>[TEST] Quick Ingestion</t>
        </is>
      </c>
      <c r="P65" s="165" t="inlineStr">
        <is>
          <t>ข้อสอบจำลอง</t>
        </is>
      </c>
      <c r="Q65" s="165" t="inlineStr">
        <is>
          <t>Mock RxCU83</t>
        </is>
      </c>
      <c r="R65" s="165" t="inlineStr">
        <is>
          <t>6. Hematologic</t>
        </is>
      </c>
    </row>
    <row r="66" ht="24" customHeight="1" s="49">
      <c r="A66" s="165" t="n">
        <v>64</v>
      </c>
      <c r="B66" s="166" t="inlineStr">
        <is>
          <t>ข้อใด ไม่ใช่ ปัจจัยที่ส่งผลต่อการเกิด Biological Immunogenicity (การกระตุ้นภูมิคุ้มกันต้านยาชีววัตถุ)</t>
        </is>
      </c>
      <c r="C66" s="166" t="inlineStr"/>
      <c r="D66" s="166" t="inlineStr">
        <is>
          <t>โครงสร้างโปรตีนที่ไม่คล้ายกับ Human endogenous protein</t>
        </is>
      </c>
      <c r="E66" s="166" t="inlineStr">
        <is>
          <t>การเกิดการเสื่อมสลายหรือจับกลุ่มของโปรตีน (Aggregation)</t>
        </is>
      </c>
      <c r="F66" s="166" t="inlineStr">
        <is>
          <t>Excipient ในตำรับที่ส่งผลต่อ conformational change</t>
        </is>
      </c>
      <c r="G66" s="166" t="inlineStr">
        <is>
          <t>ขนาดยาและความถี่ในการบริหารยา</t>
        </is>
      </c>
      <c r="H66" s="166" t="inlineStr">
        <is>
          <t>อัตราการให้ยาเข้าสู่ systematic circulation น้อยกว่า IV bolus โดยตรง</t>
        </is>
      </c>
      <c r="I66" s="165" t="n">
        <v>5</v>
      </c>
      <c r="J66" s="166" t="inlineStr">
        <is>
          <t>✅ คำตอบที่ถูกต้อง: ข้อ จ. อัตราการให้ยาเข้าสู่ systematic circulation น้อยกว่า IV bolus โดยตรง
💡 Background:
หลักการทางเภสัชกรรม คลินิก และข้อกำหนดมาตรฐานตามเภสัชตำรับในหมวดวิชา 1. Titrations
🎯 ทำไมข้อนี้ถึงถูก:
ตัวเลือก ข้อ จ. (อัตราการให้ยาเข้าสู่ systematic circulation น้อยกว่า IV bolus โดยตรง)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(โครงสร้างโปรตีนที่ไม่คล้ายกับ Human endogenous protein):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(การเกิดการเสื่อมสลายหรือจับกลุ่มของโปรตีน (Aggregation)):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(Excipient ในตำรับที่ส่งผลต่อ conformational change):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(ขนาดยาและความถี่ในการบริหารยา):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66" s="166" t="inlineStr"/>
      <c r="L66" s="166" t="inlineStr">
        <is>
          <t>Biosimilars &amp; Quality Control</t>
        </is>
      </c>
      <c r="M66" s="166" t="inlineStr">
        <is>
          <t>CASE_PRD_M83_IDA_C01_Q5</t>
        </is>
      </c>
      <c r="N66" s="165" t="inlineStr">
        <is>
          <t>Product</t>
        </is>
      </c>
      <c r="O66" s="166" t="inlineStr">
        <is>
          <t>[TEST] Quick Ingestion</t>
        </is>
      </c>
      <c r="P66" s="165" t="inlineStr">
        <is>
          <t>ข้อสอบจำลอง</t>
        </is>
      </c>
      <c r="Q66" s="165" t="inlineStr">
        <is>
          <t>Mock RxCU83</t>
        </is>
      </c>
      <c r="R66" s="165" t="inlineStr">
        <is>
          <t>1. Titrations</t>
        </is>
      </c>
    </row>
    <row r="67" ht="24" customHeight="1" s="49">
      <c r="A67" s="165" t="n">
        <v>65</v>
      </c>
      <c r="B67" s="166"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C67" s="166" t="inlineStr"/>
      <c r="D67" s="166" t="inlineStr">
        <is>
          <t>Hb เป็นตัวแปรเชิงกลุ่ม (categorical variable) เสมอ จึงควรใช้ Chi-square test ในการเปรียบเทียบระหว่างเพศ</t>
        </is>
      </c>
      <c r="E67" s="166" t="inlineStr">
        <is>
          <t>Hb เป็นตัวแปรเชิงจำนวนต่อเนื่อง (continuous variable) หากมีการกระจายแบบปกติ ควรใช้ Independent t-test (หากไม่ปกติใช้ Mann-Whitney U test)</t>
        </is>
      </c>
      <c r="F67" s="166" t="inlineStr">
        <is>
          <t>หากจำแนก Hb เป็นกลุ่ม สามารถใช้ Chi-square test ในการหาความสัมพันธ์ระหว่างเพศได้</t>
        </is>
      </c>
      <c r="G67" s="166" t="inlineStr">
        <is>
          <t>Hb เป็นข้อมูลเชิงจำนวน แต่ควรใช้ Mann-Whitney U Test ในการวิเคราะห์เสมอเนื่องจากข้อมูลชีววิทยามักไม่ปกติ</t>
        </is>
      </c>
      <c r="H67" s="166" t="inlineStr">
        <is>
          <t>Hb เป็นตัวแปร ordinal เนื่องจากมีค่าจากต่ำไปสูง</t>
        </is>
      </c>
      <c r="I67" s="165" t="n">
        <v>2</v>
      </c>
      <c r="J67" s="166"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(Hb เป็นตัวแปรเชิงจำนวนต่อเนื่อง (continuous variable) หากมีการกระจายแบบปกติ ควรใช้ Independent t-test (หากไม่ปกติใช้ Mann-Whitney U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(Hb เป็นตัวแปรเชิงกลุ่ม (categorical variable) เสมอ จึงควรใช้ Chi-square test ในการเปรียบเทียบระหว่างเพศ):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(หากจำแนก Hb เป็นกลุ่ม สามารถใช้ Chi-square test ในการหาความสัมพันธ์ระหว่างเพศได้):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(Hb เป็นข้อมูลเชิงจำนวน แต่ควรใช้ Mann-Whitney U Test ในการวิเคราะห์เสมอเนื่องจากข้อมูลชีววิทยามักไม่ปกติ):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(Hb เป็นตัวแปร ordinal เนื่องจากมีค่าจากต่ำไปสูง):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67" s="166" t="inlineStr"/>
      <c r="L67" s="166" t="inlineStr">
        <is>
          <t>Research &amp; Biostats</t>
        </is>
      </c>
      <c r="M67" s="166" t="inlineStr">
        <is>
          <t>CASE_SAP_M83_IDA_C01_Q1</t>
        </is>
      </c>
      <c r="N67" s="165" t="inlineStr">
        <is>
          <t>SAP</t>
        </is>
      </c>
      <c r="O67" s="166" t="inlineStr">
        <is>
          <t>[TEST] Quick Ingestion</t>
        </is>
      </c>
      <c r="P67" s="165" t="inlineStr">
        <is>
          <t>ข้อสอบจำลอง</t>
        </is>
      </c>
      <c r="Q67" s="165" t="inlineStr">
        <is>
          <t>Mock RxCU83</t>
        </is>
      </c>
      <c r="R67" s="165" t="inlineStr">
        <is>
          <t>2. Pharmacy Administration &amp; Sy</t>
        </is>
      </c>
    </row>
    <row r="68" ht="24" customHeight="1" s="49">
      <c r="A68" s="165" t="n">
        <v>66</v>
      </c>
      <c r="B68" s="166"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C68" s="166" t="inlineStr"/>
      <c r="D68" s="166" t="inlineStr">
        <is>
          <t>Atezolizumab + Bevacizumab</t>
        </is>
      </c>
      <c r="E68" s="166" t="inlineStr">
        <is>
          <t>Amivantamab + Lazertinib</t>
        </is>
      </c>
      <c r="F68" s="166" t="inlineStr">
        <is>
          <t>Carboplatin + Paclitaxel</t>
        </is>
      </c>
      <c r="G68" s="166" t="inlineStr">
        <is>
          <t>Osimertinib + Pemetrexed</t>
        </is>
      </c>
      <c r="H68" s="166" t="inlineStr">
        <is>
          <t>Pembrolizumab monotherapy</t>
        </is>
      </c>
      <c r="I68" s="165" t="n">
        <v>5</v>
      </c>
      <c r="J68" s="166" t="inlineStr">
        <is>
          <t>✅ คำตอบที่ถูกต้อง: ข้อ จ. Pembrolizumab monotherapy
💡 Background:
หลักการทางเภสัชกรรม คลินิก และข้อกำหนดมาตรฐานตามเภสัชตำรับในหมวดวิชา 14. Oncologic
🎯 ทำไมข้อนี้ถึงถูก:
ตัวเลือก ข้อ จ. (Pembrolizumab monotherapy)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(Atezolizumab + Bevacizumab):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(Amivantamab + Lazertinib):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(Carboplatin + Paclitaxel):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(Osimertinib + Pemetrexed):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68" s="166" t="inlineStr"/>
      <c r="L68" s="166" t="inlineStr">
        <is>
          <t>Oncologic</t>
        </is>
      </c>
      <c r="M68" s="166" t="inlineStr">
        <is>
          <t>CASE_CLN_M83_LUNG_C01_Q1</t>
        </is>
      </c>
      <c r="N68" s="165" t="inlineStr">
        <is>
          <t>Clinic</t>
        </is>
      </c>
      <c r="O68" s="166" t="inlineStr">
        <is>
          <t>[TEST] Quick Ingestion</t>
        </is>
      </c>
      <c r="P68" s="165" t="inlineStr">
        <is>
          <t>ข้อสอบจำลอง</t>
        </is>
      </c>
      <c r="Q68" s="165" t="inlineStr">
        <is>
          <t>Mock RxCU83</t>
        </is>
      </c>
      <c r="R68" s="165" t="inlineStr">
        <is>
          <t>14. Oncologic</t>
        </is>
      </c>
    </row>
    <row r="69" ht="24" customHeight="1" s="49">
      <c r="A69" s="165" t="n">
        <v>67</v>
      </c>
      <c r="B69" s="166"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C69" s="166" t="inlineStr"/>
      <c r="D69" s="166" t="inlineStr">
        <is>
          <t>หลัง 1-2 สัปดาห์</t>
        </is>
      </c>
      <c r="E69" s="166" t="inlineStr">
        <is>
          <t>หลัง 1 เดือน</t>
        </is>
      </c>
      <c r="F69" s="166" t="inlineStr">
        <is>
          <t>หลัง 2 เดือน</t>
        </is>
      </c>
      <c r="G69" s="166" t="inlineStr">
        <is>
          <t>หลังสิ้นสุดการรักษาทั้งหมด</t>
        </is>
      </c>
      <c r="H69" s="166" t="inlineStr">
        <is>
          <t>ไม่จำเป็นต้องติดตาม</t>
        </is>
      </c>
      <c r="I69" s="165" t="n">
        <v>1</v>
      </c>
      <c r="J69" s="166" t="inlineStr">
        <is>
          <t>✅ คำตอบที่ถูกต้อง: ข้อ ก. หลัง 1-2 สัปดาห์
💡 Background:
หลักการทางเภสัชกรรม คลินิก และข้อกำหนดมาตรฐานตามเภสัชตำรับในหมวดวิชา 14. Oncologic
🎯 ทำไมข้อนี้ถึงถูก:
ตัวเลือก ข้อ ก. (หลัง 1-2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(หลัง 1 เดือน):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(หลัง 2 เดือน):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(หลังสิ้นสุดการรักษาทั้งหมด):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(ไม่จำเป็นต้องติดตาม):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69" s="166" t="inlineStr"/>
      <c r="L69" s="166" t="inlineStr">
        <is>
          <t>Oncologic</t>
        </is>
      </c>
      <c r="M69" s="166" t="inlineStr">
        <is>
          <t>CASE_CLN_M83_LUNG_C01_Q2</t>
        </is>
      </c>
      <c r="N69" s="165" t="inlineStr">
        <is>
          <t>Clinic</t>
        </is>
      </c>
      <c r="O69" s="166" t="inlineStr">
        <is>
          <t>[TEST] Quick Ingestion</t>
        </is>
      </c>
      <c r="P69" s="165" t="inlineStr">
        <is>
          <t>ข้อสอบจำลอง</t>
        </is>
      </c>
      <c r="Q69" s="165" t="inlineStr">
        <is>
          <t>Mock RxCU83</t>
        </is>
      </c>
      <c r="R69" s="165" t="inlineStr">
        <is>
          <t>14. Oncologic</t>
        </is>
      </c>
    </row>
    <row r="70" ht="24" customHeight="1" s="49">
      <c r="A70" s="165" t="n">
        <v>68</v>
      </c>
      <c r="B70" s="166" t="inlineStr">
        <is>
          <t>ข้อใดถูกต้องเกี่ยวกับอาการไม่พึงประสงค์ทางภูมิคุ้มกัน (immune-related adverse events: irAEs) จากการใช้ยากลุ่ม Immune checkpoint inhibitors</t>
        </is>
      </c>
      <c r="C70" s="166" t="inlineStr"/>
      <c r="D70" s="166" t="inlineStr">
        <is>
          <t>ลำดับการเกิดคือ colitis &gt; endocrinepathy &gt; skin &gt; liver toxicity</t>
        </is>
      </c>
      <c r="E70" s="166" t="inlineStr">
        <is>
          <t>Endocrine toxicity คือการเกิด hypothyroidism ให้รักษาด้วย high-dose steroid เสมอ</t>
        </is>
      </c>
      <c r="F70" s="166" t="inlineStr">
        <is>
          <t>สามารถเกิดได้กับหลายอวัยวะ (ผิวหนัง ทางเดินอาหาร ตับ ต่อมไร้ท่อ ปอด) และเกิดขึ้นได้แม้จะหยุดยาไปแล้ว</t>
        </is>
      </c>
      <c r="G70" s="166" t="inlineStr">
        <is>
          <t>ไม่จำเป็นต้องหยุดยา และอาการสามารถหายได้เองเสมอโดยไม่ต้องใช้ยาคอร์ติโคสเตียรอยด์</t>
        </is>
      </c>
      <c r="H70" s="166" t="inlineStr">
        <is>
          <t>ผื่นทางผิวหนังจะเกิดเฉพาะกับผู้ป่วยที่มีผล EGFR mutation positive เท่านั้น</t>
        </is>
      </c>
      <c r="I70" s="165" t="n">
        <v>3</v>
      </c>
      <c r="J70" s="166"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หลักการทางเภสัชกรรม คลินิก และข้อกำหนดมาตรฐานตามเภสัชตำรับในหมวดวิชา 14. Oncologic
🎯 ทำไมข้อนี้ถึงถูก:
ตัวเลือก ข้อ ค. (สามารถเกิดได้กับหลายอวัยวะ (ผิวหนัง ทางเดินอาหาร ตับ ต่อมไร้ท่อ ปอด) และเกิดขึ้นได้แม้จะหยุดยาไปแล้ว)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(ลำดับการเกิดคือ colitis &gt; endocrinepathy &gt; skin &gt; liver toxicity):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(Endocrine toxicity คือการเกิด hypothyroidism ให้รักษาด้วย high-dose steroid เสมอ):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(ไม่จำเป็นต้องหยุดยา และอาการสามารถหายได้เองเสมอโดยไม่ต้องใช้ยาคอร์ติโคสเตียรอยด์):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(ผื่นทางผิวหนังจะเกิดเฉพาะกับผู้ป่วยที่มีผล EGFR mutation positive เท่านั้น):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0" s="166" t="inlineStr"/>
      <c r="L70" s="166" t="inlineStr">
        <is>
          <t>Oncologic</t>
        </is>
      </c>
      <c r="M70" s="166" t="inlineStr">
        <is>
          <t>CASE_CLN_M83_LUNG_C01_Q3</t>
        </is>
      </c>
      <c r="N70" s="165" t="inlineStr">
        <is>
          <t>Clinic</t>
        </is>
      </c>
      <c r="O70" s="166" t="inlineStr">
        <is>
          <t>[TEST] Quick Ingestion</t>
        </is>
      </c>
      <c r="P70" s="165" t="inlineStr">
        <is>
          <t>ข้อสอบจำลอง</t>
        </is>
      </c>
      <c r="Q70" s="165" t="inlineStr">
        <is>
          <t>Mock RxCU83</t>
        </is>
      </c>
      <c r="R70" s="165" t="inlineStr">
        <is>
          <t>14. Oncologic</t>
        </is>
      </c>
    </row>
    <row r="71" ht="24" customHeight="1" s="49">
      <c r="A71" s="165" t="n">
        <v>69</v>
      </c>
      <c r="B71" s="166" t="inlineStr">
        <is>
          <t>ยา Pembrolizumab ที่เลือกใช้ในผู้ป่วยรายนี้ มีกลไกการออกฤทธิ์เกี่ยวข้องกับ biomarker ใด</t>
        </is>
      </c>
      <c r="C71" s="166" t="inlineStr"/>
      <c r="D71" s="166" t="inlineStr">
        <is>
          <t>จับกับ MHC class 1 เพิ่ม antigen presentation</t>
        </is>
      </c>
      <c r="E71" s="166" t="inlineStr">
        <is>
          <t>จับ CTLA-4 บน T cell เพิ่มการทำงานของ Treg</t>
        </is>
      </c>
      <c r="F71" s="166" t="inlineStr">
        <is>
          <t>จับ PD-L1 บน tumor cell เพิ่ม cytotoxic T lymphocyte</t>
        </is>
      </c>
      <c r="G71" s="166" t="inlineStr">
        <is>
          <t>จับกับ PD-1 receptor บน T cell ยับยั้งไม่ให้จับกับ PD-L1 ส่งผลให้ฟื้นคืนการทำงานของ T cell ในการกำจัดเซลล์มะเร็ง</t>
        </is>
      </c>
      <c r="H71" s="166" t="inlineStr">
        <is>
          <t>จับ EGFR เพื่อหยุดสัญญาณกระตุ้นการแบ่งตัวของเซลล์</t>
        </is>
      </c>
      <c r="I71" s="165" t="n">
        <v>4</v>
      </c>
      <c r="J71" s="166"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หลักการทางเภสัชกรรม คลินิก และข้อกำหนดมาตรฐานตามเภสัชตำรับในหมวดวิชา 14. Oncologic
🎯 ทำไมข้อนี้ถึงถูก:
ตัวเลือก ข้อ ง. (จับกับ PD-1 receptor บน T cell ยับยั้งไม่ให้จับกับ PD-L1 ส่งผลให้ฟื้นคืนการทำงานของ T cell ในการกำจัดเซลล์มะเร็ง)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(จับกับ MHC class 1 เพิ่ม antigen presentation):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(จับ CTLA-4 บน T cell เพิ่มการทำงานของ Treg):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(จับ PD-L1 บน tumor cell เพิ่ม cytotoxic T lymphocyte):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(จับ EGFR เพื่อหยุดสัญญาณกระตุ้นการแบ่งตัวของเซลล์):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1" s="166" t="inlineStr"/>
      <c r="L71" s="166" t="inlineStr">
        <is>
          <t>Oncologic</t>
        </is>
      </c>
      <c r="M71" s="166" t="inlineStr">
        <is>
          <t>CASE_CLN_M83_LUNG_C01_Q4</t>
        </is>
      </c>
      <c r="N71" s="165" t="inlineStr">
        <is>
          <t>Clinic</t>
        </is>
      </c>
      <c r="O71" s="166" t="inlineStr">
        <is>
          <t>[TEST] Quick Ingestion</t>
        </is>
      </c>
      <c r="P71" s="165" t="inlineStr">
        <is>
          <t>ข้อสอบจำลอง</t>
        </is>
      </c>
      <c r="Q71" s="165" t="inlineStr">
        <is>
          <t>Mock RxCU83</t>
        </is>
      </c>
      <c r="R71" s="165" t="inlineStr">
        <is>
          <t>14. Oncologic</t>
        </is>
      </c>
    </row>
    <row r="72" ht="24" customHeight="1" s="49">
      <c r="A72" s="165" t="n">
        <v>70</v>
      </c>
      <c r="B72" s="166" t="inlineStr">
        <is>
          <t>ถ้าผลการตรวจเพิ่มเติมพบว่าผู้ป่วยรายนี้มี EGFR exon 19 deletion เป็นผลบวก (Positive) ควรปรับเปลี่ยนแผนการรักษาเป็นข้อใด</t>
        </is>
      </c>
      <c r="C72" s="166" t="inlineStr"/>
      <c r="D72" s="166" t="inlineStr">
        <is>
          <t>รักษาตามเดิมด้วย Pembrolizumab monotherapy</t>
        </is>
      </c>
      <c r="E72" s="166" t="inlineStr">
        <is>
          <t>Pembrolizumab ร่วมกับเคมีบำบัด</t>
        </is>
      </c>
      <c r="F72" s="166" t="inlineStr">
        <is>
          <t>Cetuximab monotherapy</t>
        </is>
      </c>
      <c r="G72" s="166" t="inlineStr">
        <is>
          <t>Bevacizumab + carboplatin + paclitaxel</t>
        </is>
      </c>
      <c r="H72" s="166" t="inlineStr">
        <is>
          <t>EGFR tyrosine kinase inhibitor (EGFR-TKI เช่น Osimertinib)</t>
        </is>
      </c>
      <c r="I72" s="165" t="n">
        <v>5</v>
      </c>
      <c r="J72" s="166" t="inlineStr">
        <is>
          <t>✅ คำตอบที่ถูกต้อง: ข้อ จ. EGFR tyrosine kinase inhibitor (EGFR-TKI เช่น Osimertinib)
💡 Background:
หลักการทางเภสัชกรรม คลินิก และข้อกำหนดมาตรฐานตามเภสัชตำรับในหมวดวิชา 14. Oncologic
🎯 ทำไมข้อนี้ถึงถูก:
ตัวเลือก ข้อ จ. (EGFR tyrosine kinase inhibitor (EGFR-TKI เช่น Osimertinib))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(รักษาตามเดิมด้วย Pembrolizumab monotherapy):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(Pembrolizumab ร่วมกับเคมีบำบัด):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(Cetuximab monotherapy):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(Bevacizumab + carboplatin + paclitaxel):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2" s="166" t="inlineStr"/>
      <c r="L72" s="166" t="inlineStr">
        <is>
          <t>Oncologic</t>
        </is>
      </c>
      <c r="M72" s="166" t="inlineStr">
        <is>
          <t>CASE_CLN_M83_LUNG_C01_Q5</t>
        </is>
      </c>
      <c r="N72" s="165" t="inlineStr">
        <is>
          <t>Clinic</t>
        </is>
      </c>
      <c r="O72" s="166" t="inlineStr">
        <is>
          <t>[TEST] Quick Ingestion</t>
        </is>
      </c>
      <c r="P72" s="165" t="inlineStr">
        <is>
          <t>ข้อสอบจำลอง</t>
        </is>
      </c>
      <c r="Q72" s="165" t="inlineStr">
        <is>
          <t>Mock RxCU83</t>
        </is>
      </c>
      <c r="R72" s="165" t="inlineStr">
        <is>
          <t>14. Oncologic</t>
        </is>
      </c>
    </row>
    <row r="73" ht="24" customHeight="1" s="49">
      <c r="A73" s="165" t="n">
        <v>71</v>
      </c>
      <c r="B73" s="166" t="inlineStr">
        <is>
          <t>ลักษณะสำคัญของ Monoclonal antibody (mAb) ที่ทำให้ต้องเตรียมในรูปแบบยาฉีด (Injectable dosage form) เท่านั้น คือข้อใด</t>
        </is>
      </c>
      <c r="C73" s="166" t="inlineStr"/>
      <c r="D73" s="166" t="inlineStr">
        <is>
          <t>ขนาดโมเลกุลเล็ก ดูดซึมผ่าน GI tract ได้ดี</t>
        </is>
      </c>
      <c r="E73" s="166" t="inlineStr">
        <is>
          <t>เป็นโปรตีนโมเลกุลใหญ่ ไวต่อเอนไซม์ protease และถูกทำลายในทางเดินอาหารเมื่อให้โดยการรับประทาน</t>
        </is>
      </c>
      <c r="F73" s="166" t="inlineStr">
        <is>
          <t>คงตัวสูงในสภาวะ pH ที่เป็นกรดของกระเพาะอาหาร</t>
        </is>
      </c>
      <c r="G73" s="166" t="inlineStr">
        <is>
          <t>ผ่าน hepatic first-pass metabolism ได้ดีมาก</t>
        </is>
      </c>
      <c r="H73" s="166" t="inlineStr">
        <is>
          <t>มีค่า Log P สูงมากจึงดูดซึมได้รวดเร็ว</t>
        </is>
      </c>
      <c r="I73" s="165" t="n">
        <v>2</v>
      </c>
      <c r="J73" s="166"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หลักการทางเภสัชกรรม คลินิก และข้อกำหนดมาตรฐานตามเภสัชตำรับในหมวดวิชา 10. Biotech Products
🎯 ทำไมข้อนี้ถึงถูก:
ตัวเลือก ข้อ ข. (เป็นโปรตีนโมเลกุลใหญ่ ไวต่อเอนไซม์ protease และถูกทำลายในทางเดินอาหารเมื่อให้โดยการรับประทาน)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(ขนาดโมเลกุลเล็ก ดูดซึมผ่าน GI tract ได้ดี):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(คงตัวสูงในสภาวะ pH ที่เป็นกรดของกระเพาะอาหาร):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(ผ่าน hepatic first-pass metabolism ได้ดีมาก):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(มีค่า Log P สูงมากจึงดูดซึมได้รวดเร็ว):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73" s="166" t="inlineStr"/>
      <c r="L73" s="166" t="inlineStr">
        <is>
          <t>Biotech Products</t>
        </is>
      </c>
      <c r="M73" s="166" t="inlineStr">
        <is>
          <t>CASE_PRD_M83_LUNG_C01_Q1</t>
        </is>
      </c>
      <c r="N73" s="165" t="inlineStr">
        <is>
          <t>Product</t>
        </is>
      </c>
      <c r="O73" s="166" t="inlineStr">
        <is>
          <t>[TEST] Quick Ingestion</t>
        </is>
      </c>
      <c r="P73" s="165" t="inlineStr">
        <is>
          <t>ข้อสอบจำลอง</t>
        </is>
      </c>
      <c r="Q73" s="165" t="inlineStr">
        <is>
          <t>Mock RxCU83</t>
        </is>
      </c>
      <c r="R73" s="165" t="inlineStr">
        <is>
          <t>10. Biotech Products</t>
        </is>
      </c>
    </row>
    <row r="74" ht="24" customHeight="1" s="49">
      <c r="A74" s="165" t="n">
        <v>72</v>
      </c>
      <c r="B74" s="166"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C74" s="166" t="inlineStr"/>
      <c r="D74" s="166" t="inlineStr">
        <is>
          <t>Hydrolysis ที่ตำแหน่ง ester bond</t>
        </is>
      </c>
      <c r="E74" s="166" t="inlineStr">
        <is>
          <t>Aggregation (การรวมกลุ่มของโปรตีน) เมื่อเกิดการเปลี่ยนแปลง pH หรือการเขย่าอย่างรุนแรง</t>
        </is>
      </c>
      <c r="F74" s="166" t="inlineStr">
        <is>
          <t>Oxidation ที่ sulfhydryl ของ excipient</t>
        </is>
      </c>
      <c r="G74" s="166" t="inlineStr">
        <is>
          <t>Crystallization เมื่ออุณหภูมิลดต่ำลง</t>
        </is>
      </c>
      <c r="H74" s="166" t="inlineStr">
        <is>
          <t>Racemization ที่ chiral center</t>
        </is>
      </c>
      <c r="I74" s="165" t="n">
        <v>2</v>
      </c>
      <c r="J74" s="166" t="inlineStr">
        <is>
          <t>✅ คำตอบที่ถูกต้อง: ข้อ ข. Aggregation (การรวมกลุ่มของโปรตีน) เมื่อเกิดการเปลี่ยนแปลง pH หรือการเขย่าอย่างรุนแรง
💡 Background:
หลักการทางเภสัชกรรม คลินิก และข้อกำหนดมาตรฐานตามเภสัชตำรับในหมวดวิชา 1. Titrations
🎯 ทำไมข้อนี้ถึงถูก:
ตัวเลือก ข้อ ข. (Aggregation (การรวมกลุ่มของโปรตีน) เมื่อเกิดการเปลี่ยนแปลง pH หรือการเขย่าอย่างรุนแรง)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(Hydrolysis ที่ตำแหน่ง ester bond):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(Oxidation ที่ sulfhydryl ของ excipient):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(Crystallization เมื่ออุณหภูมิลดต่ำลง):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(Racemization ที่ chiral center):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4" s="166" t="inlineStr"/>
      <c r="L74" s="166" t="inlineStr">
        <is>
          <t>Biosimilars &amp; Quality Control</t>
        </is>
      </c>
      <c r="M74" s="166" t="inlineStr">
        <is>
          <t>CASE_PRD_M83_LUNG_C01_Q2</t>
        </is>
      </c>
      <c r="N74" s="165" t="inlineStr">
        <is>
          <t>Product</t>
        </is>
      </c>
      <c r="O74" s="166" t="inlineStr">
        <is>
          <t>[TEST] Quick Ingestion</t>
        </is>
      </c>
      <c r="P74" s="165" t="inlineStr">
        <is>
          <t>ข้อสอบจำลอง</t>
        </is>
      </c>
      <c r="Q74" s="165" t="inlineStr">
        <is>
          <t>Mock RxCU83</t>
        </is>
      </c>
      <c r="R74" s="165" t="inlineStr">
        <is>
          <t>1. Titrations</t>
        </is>
      </c>
    </row>
    <row r="75" ht="24" customHeight="1" s="49">
      <c r="A75" s="165" t="n">
        <v>73</v>
      </c>
      <c r="B75" s="166" t="inlineStr">
        <is>
          <t>ข้อใดเป็นสารช่วย (Excipients) ที่นิยมใช้ใน formulation ของยาฉีด monoclonal antibody เพื่อลดการเกิด aggregation และเพิ่ม stability ของโปรตีน</t>
        </is>
      </c>
      <c r="C75" s="166" t="inlineStr"/>
      <c r="D75" s="166" t="inlineStr">
        <is>
          <t>Sorbitol</t>
        </is>
      </c>
      <c r="E75" s="166" t="inlineStr">
        <is>
          <t>Mannitol</t>
        </is>
      </c>
      <c r="F75" s="166" t="inlineStr">
        <is>
          <t>Polysorbate 80 (Surfactant)</t>
        </is>
      </c>
      <c r="G75" s="166" t="inlineStr">
        <is>
          <t>Sodium Chloride</t>
        </is>
      </c>
      <c r="H75" s="166" t="inlineStr">
        <is>
          <t>PEG 400</t>
        </is>
      </c>
      <c r="I75" s="165" t="n">
        <v>3</v>
      </c>
      <c r="J75" s="166" t="inlineStr">
        <is>
          <t>✅ คำตอบที่ถูกต้อง: ข้อ ค. Polysorbate 80 (Surfactant)
💡 Background:
หลักการทางเภสัชกรรม คลินิก และข้อกำหนดมาตรฐานตามเภสัชตำรับในหมวดวิชา 6. Solid Dosage Forms
🎯 ทำไมข้อนี้ถึงถูก:
ตัวเลือก ข้อ ค. (Polysorbate 80 (Surfactant))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(Sorbitol):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(Mannitol):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(Sodium Chloride):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(PEG 400):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75" s="166" t="inlineStr"/>
      <c r="L75" s="166" t="inlineStr">
        <is>
          <t>Excipients classification</t>
        </is>
      </c>
      <c r="M75" s="166" t="inlineStr">
        <is>
          <t>CASE_PRD_M83_LUNG_C01_Q3</t>
        </is>
      </c>
      <c r="N75" s="165" t="inlineStr">
        <is>
          <t>Product</t>
        </is>
      </c>
      <c r="O75" s="166" t="inlineStr">
        <is>
          <t>[TEST] Quick Ingestion</t>
        </is>
      </c>
      <c r="P75" s="165" t="inlineStr">
        <is>
          <t>ข้อสอบจำลอง</t>
        </is>
      </c>
      <c r="Q75" s="165" t="inlineStr">
        <is>
          <t>Mock RxCU83</t>
        </is>
      </c>
      <c r="R75" s="165" t="inlineStr">
        <is>
          <t>6. Solid Dosage Forms</t>
        </is>
      </c>
    </row>
    <row r="76" ht="24" customHeight="1" s="49">
      <c r="A76" s="165" t="n">
        <v>74</v>
      </c>
      <c r="B76" s="166" t="inlineStr">
        <is>
          <t>ข้อใดเป็นเทคนิคที่เหมาะสมในการพิสูจน์ Chirality / อัตลักษณ์การหมุนระนาบแสงของวัตถุดิบยา Paclitaxel</t>
        </is>
      </c>
      <c r="C76" s="166" t="inlineStr"/>
      <c r="D76" s="166" t="inlineStr">
        <is>
          <t>NIR (Near infrared spectroscopy)</t>
        </is>
      </c>
      <c r="E76" s="166" t="inlineStr">
        <is>
          <t>Karl Fischer titration</t>
        </is>
      </c>
      <c r="F76" s="166" t="inlineStr">
        <is>
          <t>Polarimeter (การวัด Optical rotation)</t>
        </is>
      </c>
      <c r="G76" s="166" t="inlineStr">
        <is>
          <t>Refractometer</t>
        </is>
      </c>
      <c r="H76" s="166" t="inlineStr">
        <is>
          <t>Mass spectrometry</t>
        </is>
      </c>
      <c r="I76" s="165" t="n">
        <v>3</v>
      </c>
      <c r="J76" s="166" t="inlineStr">
        <is>
          <t>✅ คำตอบที่ถูกต้อง: ข้อ ค. Polarimeter (การวัด Optical rotation)
💡 Background:
หลักการทางเภสัชกรรม คลินิก และข้อกำหนดมาตรฐานตามเภสัชตำรับในหมวดวิชา 1. Titrations
🎯 ทำไมข้อนี้ถึงถูก:
ตัวเลือก ข้อ ค. (Polarimeter (การวัด Optical rotation))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(NIR (Near infrared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(Karl Fischer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(Refractometer):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(Mass spectrometry):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6" s="166" t="inlineStr"/>
      <c r="L76" s="166" t="inlineStr">
        <is>
          <t>Polarimetry</t>
        </is>
      </c>
      <c r="M76" s="166" t="inlineStr">
        <is>
          <t>CASE_PRD_M83_LUNG_C01_Q4</t>
        </is>
      </c>
      <c r="N76" s="165" t="inlineStr">
        <is>
          <t>Product</t>
        </is>
      </c>
      <c r="O76" s="166" t="inlineStr">
        <is>
          <t>[TEST] Quick Ingestion</t>
        </is>
      </c>
      <c r="P76" s="165" t="inlineStr">
        <is>
          <t>ข้อสอบจำลอง</t>
        </is>
      </c>
      <c r="Q76" s="165" t="inlineStr">
        <is>
          <t>Mock RxCU83</t>
        </is>
      </c>
      <c r="R76" s="165" t="inlineStr">
        <is>
          <t>1. Titrations</t>
        </is>
      </c>
    </row>
    <row r="77" ht="24" customHeight="1" s="49">
      <c r="A77" s="165" t="n">
        <v>75</v>
      </c>
      <c r="B77" s="166" t="inlineStr">
        <is>
          <t>เหตุผลหลักในการตรวจวิเคราะห์ Bacterial Endotoxin Test (BET) ในยาฉีด Paclitaxel injection คือข้อใด</t>
        </is>
      </c>
      <c r="C77" s="166" t="inlineStr"/>
      <c r="D77" s="166" t="inlineStr">
        <is>
          <t>เพื่อให้มั่นใจว่าไม่มีเชื้อราเจริญเติบโตในยา</t>
        </is>
      </c>
      <c r="E77" s="166" t="inlineStr">
        <is>
          <t>เพื่อป้องกันการเกิดปฏิกิริยาไข้ (Pyrogenic reaction / Endotoxin shock) ในผู้ป่วย</t>
        </is>
      </c>
      <c r="F77" s="166" t="inlineStr">
        <is>
          <t>เพื่อวัดความเข้มข้นของสารกันเสีย</t>
        </is>
      </c>
      <c r="G77" s="166" t="inlineStr">
        <is>
          <t>เพื่อประเมินความคงตัวของยาที่อุณหภูมิสูง</t>
        </is>
      </c>
      <c r="H77" s="166" t="inlineStr">
        <is>
          <t>เพื่อวัดความแรงในการออกฤทธิ์ต้านมะเร็ง</t>
        </is>
      </c>
      <c r="I77" s="165" t="n">
        <v>2</v>
      </c>
      <c r="J77" s="166" t="inlineStr">
        <is>
          <t>✅ คำตอบที่ถูกต้อง: ข้อ ข. เพื่อป้องกันการเกิดปฏิกิริยาไข้ (Pyrogenic reaction / Endotoxin shock) ในผู้ป่วย
💡 Background:
หลักการทางเภสัชกรรม คลินิก และข้อกำหนดมาตรฐานตามเภสัชตำรับในหมวดวิชา 1. Titrations
🎯 ทำไมข้อนี้ถึงถูก:
ตัวเลือก ข้อ ข. (เพื่อป้องกันการเกิดปฏิกิริยาไข้ (Pyrogenic reaction / Endotoxin shock) ในผู้ป่วย)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(เพื่อให้มั่นใจว่าไม่มีเชื้อราเจริญเติบโตในยา):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(เพื่อวัดความเข้มข้นของสารกันเสีย):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(เพื่อประเมินความคงตัวของยาที่อุณหภูมิสูง):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(เพื่อวัดความแรงในการออกฤทธิ์ต้านมะเร็ง):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7" s="166" t="inlineStr"/>
      <c r="L77" s="166" t="inlineStr">
        <is>
          <t>Sterility &amp; Pyrogen testing</t>
        </is>
      </c>
      <c r="M77" s="166" t="inlineStr">
        <is>
          <t>CASE_PRD_M83_LUNG_C01_Q5</t>
        </is>
      </c>
      <c r="N77" s="165" t="inlineStr">
        <is>
          <t>Product</t>
        </is>
      </c>
      <c r="O77" s="166" t="inlineStr">
        <is>
          <t>[TEST] Quick Ingestion</t>
        </is>
      </c>
      <c r="P77" s="165" t="inlineStr">
        <is>
          <t>ข้อสอบจำลอง</t>
        </is>
      </c>
      <c r="Q77" s="165" t="inlineStr">
        <is>
          <t>Mock RxCU83</t>
        </is>
      </c>
      <c r="R77" s="165" t="inlineStr">
        <is>
          <t>1. Titrations</t>
        </is>
      </c>
    </row>
    <row r="78" ht="24" customHeight="1" s="49">
      <c r="A78" s="165" t="n">
        <v>76</v>
      </c>
      <c r="B78" s="166" t="inlineStr">
        <is>
          <t>ข้อใดเป็นกลไกการออกฤทธิ์ของยา Anti-PD-1 ในการรักษาโรคมะเร็งปอดชนิดเซลล์ไม่เล็ก (NSCLC)</t>
        </is>
      </c>
      <c r="C78" s="166" t="inlineStr"/>
      <c r="D78" s="166" t="inlineStr">
        <is>
          <t>จับกับ PD-L1 บนเซลล์มะเร็งโดยตรง</t>
        </is>
      </c>
      <c r="E78" s="166" t="inlineStr">
        <is>
          <t>จับกับ PD-1 receptor บน T cell เพื่อปลดล็อกการกดภูมิคุ้มกัน</t>
        </is>
      </c>
      <c r="F78" s="166" t="inlineStr">
        <is>
          <t>กระตุ้นให้เซลล์มะเร็งสร้าง antigen มากขึ้น</t>
        </is>
      </c>
      <c r="G78" s="166" t="inlineStr">
        <is>
          <t>จับกับ CTLA-4 บนผิวเซลล์เม็ดเลือดขาว</t>
        </is>
      </c>
      <c r="H78" s="166" t="inlineStr">
        <is>
          <t>จับกับ cytoplasmic tyrosine kinase domain</t>
        </is>
      </c>
      <c r="I78" s="165" t="n">
        <v>2</v>
      </c>
      <c r="J78" s="166" t="inlineStr">
        <is>
          <t>✅ คำตอบที่ถูกต้อง: ข้อ ข. จับกับ PD-1 receptor บน T cell เพื่อปลดล็อกการกดภูมิคุ้มกัน
💡 Background:
หลักการทางเภสัชกรรม คลินิก และข้อกำหนดมาตรฐานตามเภสัชตำรับในหมวดวิชา 14. Oncologic
🎯 ทำไมข้อนี้ถึงถูก:
ตัวเลือก ข้อ ข. (จับกับ PD-1 receptor บน T cell เพื่อปลดล็อกการกดภูมิคุ้มกัน)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(จับกับ PD-L1 บนเซลล์มะเร็งโดยตรง):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(กระตุ้นให้เซลล์มะเร็งสร้าง antigen มากขึ้น):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(จับกับ CTLA-4 บนผิวเซลล์เม็ดเลือดขาว):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(จับกับ cytoplasmic tyrosine kinase domain):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8" s="166" t="inlineStr"/>
      <c r="L78" s="166" t="inlineStr">
        <is>
          <t>Oncologic</t>
        </is>
      </c>
      <c r="M78" s="166" t="inlineStr">
        <is>
          <t>CASE_CLN_M83_LUNG_C02_Q1</t>
        </is>
      </c>
      <c r="N78" s="165" t="inlineStr">
        <is>
          <t>Clinic</t>
        </is>
      </c>
      <c r="O78" s="166" t="inlineStr">
        <is>
          <t>[TEST] Quick Ingestion</t>
        </is>
      </c>
      <c r="P78" s="165" t="inlineStr">
        <is>
          <t>ข้อสอบจำลอง</t>
        </is>
      </c>
      <c r="Q78" s="165" t="inlineStr">
        <is>
          <t>Mock RxCU83</t>
        </is>
      </c>
      <c r="R78" s="165" t="inlineStr">
        <is>
          <t>14. Oncologic</t>
        </is>
      </c>
    </row>
    <row r="79" ht="24" customHeight="1" s="49">
      <c r="A79" s="165" t="n">
        <v>77</v>
      </c>
      <c r="B79" s="166"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C79" s="166" t="inlineStr"/>
      <c r="D79" s="166" t="inlineStr">
        <is>
          <t>CEA (Carcinoembryonic antigen) สูง</t>
        </is>
      </c>
      <c r="E79" s="166" t="inlineStr">
        <is>
          <t>TPS ของ PD-L1 (Tumor Proportion Score ≥ 50%)</t>
        </is>
      </c>
      <c r="F79" s="166" t="inlineStr">
        <is>
          <t>TMB ต่ำ (Low Tumor Mutational Burden)</t>
        </is>
      </c>
      <c r="G79" s="166" t="inlineStr">
        <is>
          <t>LDH ในเลือดสูง</t>
        </is>
      </c>
      <c r="H79" s="166" t="inlineStr">
        <is>
          <t>EGFR exon 19 deletion เป็นบวก</t>
        </is>
      </c>
      <c r="I79" s="165" t="n">
        <v>2</v>
      </c>
      <c r="J79" s="166" t="inlineStr">
        <is>
          <t>✅ คำตอบที่ถูกต้อง: ข้อ ข. TPS ของ PD-L1 (Tumor Proportion Score ≥ 50%)
💡 Background:
หลักการทางเภสัชกรรม คลินิก และข้อกำหนดมาตรฐานตามเภสัชตำรับในหมวดวิชา 14. Oncologic
🎯 ทำไมข้อนี้ถึงถูก:
ตัวเลือก ข้อ ข. (TPS ของ PD-L1 (Tumor Proportion Score ≥ 50%))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(CEA (Carcinoembryonic antigen) สูง):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(TMB ต่ำ (Low Tumor Mutational Burden)):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(LDH ในเลือดสูง):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(EGFR exon 19 deletion เป็นบวก):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9" s="166" t="inlineStr"/>
      <c r="L79" s="166" t="inlineStr">
        <is>
          <t>Oncologic</t>
        </is>
      </c>
      <c r="M79" s="166" t="inlineStr">
        <is>
          <t>CASE_CLN_M83_LUNG_C02_Q2</t>
        </is>
      </c>
      <c r="N79" s="165" t="inlineStr">
        <is>
          <t>Clinic</t>
        </is>
      </c>
      <c r="O79" s="166" t="inlineStr">
        <is>
          <t>[TEST] Quick Ingestion</t>
        </is>
      </c>
      <c r="P79" s="165" t="inlineStr">
        <is>
          <t>ข้อสอบจำลอง</t>
        </is>
      </c>
      <c r="Q79" s="165" t="inlineStr">
        <is>
          <t>Mock RxCU83</t>
        </is>
      </c>
      <c r="R79" s="165" t="inlineStr">
        <is>
          <t>14. Oncologic</t>
        </is>
      </c>
    </row>
    <row r="80" ht="24" customHeight="1" s="49">
      <c r="A80" s="165" t="n">
        <v>78</v>
      </c>
      <c r="B80" s="166" t="inlineStr">
        <is>
          <t>ข้อใดเป็นกระบวนการที่เกี่ยวข้องกับ Upstream process ของการผลิตยาชีววัตถุ เช่น Monoclonal antibody</t>
        </is>
      </c>
      <c r="C80" s="166" t="inlineStr"/>
      <c r="D80" s="166" t="inlineStr">
        <is>
          <t>การเตรียมสูตรตำรับ (formulation) และบรรจุปราศจากเชื้อ</t>
        </is>
      </c>
      <c r="E80" s="166" t="inlineStr">
        <is>
          <t>การทำให้บริสุทธิ์ด้วย affinity chromatography</t>
        </is>
      </c>
      <c r="F80" s="166" t="inlineStr">
        <is>
          <t>การเพาะเลี้ยงเซลล์และหมักเชื้อภายใน bioreactor เพื่อผลิตโปรตีน</t>
        </is>
      </c>
      <c r="G80" s="166" t="inlineStr">
        <is>
          <t>การทดสอบความคงตัวของผลิตภัณฑ์หลังบรรจุ</t>
        </is>
      </c>
      <c r="H80" s="166" t="inlineStr">
        <is>
          <t>การกรองเพื่อความบริสุทธิ์ (Ultrafiltration / Diafiltration)</t>
        </is>
      </c>
      <c r="I80" s="165" t="n">
        <v>3</v>
      </c>
      <c r="J80" s="166" t="inlineStr">
        <is>
          <t>✅ คำตอบที่ถูกต้อง: ข้อ ค. การเพาะเลี้ยงเซลล์และหมักเชื้อภายใน bioreactor เพื่อผลิตโปรตีน
💡 Background:
หลักการทางเภสัชกรรม คลินิก และข้อกำหนดมาตรฐานตามเภสัชตำรับในหมวดวิชา 10. Biotech Products
🎯 ทำไมข้อนี้ถึงถูก:
ตัวเลือก ข้อ ค. (การเพาะเลี้ยงเซลล์และหมักเชื้อภายใน bioreactor เพื่อผลิตโปรตีน)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(การเตรียมสูตรตำรับ (formulation) และบรรจุปราศจากเชื้อ):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ข. (การทำให้บริสุทธิ์ด้วย affinity chromatography):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(การทดสอบความคงตัวของผลิตภัณฑ์หลังบรรจุ):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(การกรองเพื่อความบริสุทธิ์ (Ultrafiltration / Diafiltration)):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0" s="166" t="inlineStr"/>
      <c r="L80" s="166" t="inlineStr">
        <is>
          <t>Cell culture &amp; fermentation</t>
        </is>
      </c>
      <c r="M80" s="166" t="inlineStr">
        <is>
          <t>CASE_PRD_M83_LUNG_C01_Q6</t>
        </is>
      </c>
      <c r="N80" s="165" t="inlineStr">
        <is>
          <t>Product</t>
        </is>
      </c>
      <c r="O80" s="166" t="inlineStr">
        <is>
          <t>[TEST] Quick Ingestion</t>
        </is>
      </c>
      <c r="P80" s="165" t="inlineStr">
        <is>
          <t>ข้อสอบจำลอง</t>
        </is>
      </c>
      <c r="Q80" s="165" t="inlineStr">
        <is>
          <t>Mock RxCU83</t>
        </is>
      </c>
      <c r="R80" s="165" t="inlineStr">
        <is>
          <t>10. Biotech Products</t>
        </is>
      </c>
    </row>
    <row r="81" ht="24" customHeight="1" s="49">
      <c r="A81" s="165" t="n">
        <v>79</v>
      </c>
      <c r="B81" s="166"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C81" s="166" t="inlineStr"/>
      <c r="D81" s="166" t="inlineStr">
        <is>
          <t>ควบคุม pH, อุณหภูมิ (Temperature) และระดับออกซิเจนละลาย (Dissolved O2)</t>
        </is>
      </c>
      <c r="E81" s="166" t="inlineStr">
        <is>
          <t>ใส่ตัวทำละลายอินทรีย์เพื่อเร่งให้โปรตีนพับตัว</t>
        </is>
      </c>
      <c r="F81" s="166" t="inlineStr">
        <is>
          <t>ใส่ reducing agent ความเข้มข้นสูงเพื่อป้องกันพันธะไดซัลไฟด์</t>
        </is>
      </c>
      <c r="G81" s="166" t="inlineStr">
        <is>
          <t>สเตอไรล์ด้วยการฉายแสงยูวีตลอดเวลาของการเพาะเลี้ยง</t>
        </is>
      </c>
      <c r="H81" s="166" t="inlineStr">
        <is>
          <t>ใส่เอนไซม์ protease เพื่อย่อยสลายโปรตีนที่พับตัวผิดรูป</t>
        </is>
      </c>
      <c r="I81" s="165" t="n">
        <v>1</v>
      </c>
      <c r="J81" s="166" t="inlineStr">
        <is>
          <t>✅ คำตอบที่ถูกต้อง: ข้อ ก. ควบคุม pH, อุณหภูมิ (Temperature) และระดับออกซิเจนละลาย (Dissolved O2)
💡 Background:
หลักการทางเภสัชกรรม คลินิก และข้อกำหนดมาตรฐานตามเภสัชตำรับในหมวดวิชา 10. Biotech Products
🎯 ทำไมข้อนี้ถึงถูก:
ตัวเลือก ข้อ ก. (ควบคุม pH, อุณหภูมิ (Temperature) และระดับออกซิเจนละลาย (Dissolved O2))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(ใส่ตัวทำละลายอินทรีย์เพื่อเร่งให้โปรตีนพับตัว):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(ใส่ reducing agent ความเข้มข้นสูงเพื่อป้องกันพันธะไดซัลไฟด์):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(สเตอไรล์ด้วยการฉายแสงยูวีตลอดเวลาของการเพาะเลี้ยง):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(ใส่เอนไซม์ protease เพื่อย่อยสลายโปรตีนที่พับตัวผิดรูป):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1" s="166" t="inlineStr"/>
      <c r="L81" s="166" t="inlineStr">
        <is>
          <t>Cell culture &amp; fermentation</t>
        </is>
      </c>
      <c r="M81" s="166" t="inlineStr">
        <is>
          <t>CASE_PRD_M83_LUNG_C01_Q7</t>
        </is>
      </c>
      <c r="N81" s="165" t="inlineStr">
        <is>
          <t>Product</t>
        </is>
      </c>
      <c r="O81" s="166" t="inlineStr">
        <is>
          <t>[TEST] Quick Ingestion</t>
        </is>
      </c>
      <c r="P81" s="165" t="inlineStr">
        <is>
          <t>ข้อสอบจำลอง</t>
        </is>
      </c>
      <c r="Q81" s="165" t="inlineStr">
        <is>
          <t>Mock RxCU83</t>
        </is>
      </c>
      <c r="R81" s="165" t="inlineStr">
        <is>
          <t>10. Biotech Products</t>
        </is>
      </c>
    </row>
    <row r="82" ht="24" customHeight="1" s="49">
      <c r="A82" s="165" t="n">
        <v>80</v>
      </c>
      <c r="B82" s="166" t="inlineStr">
        <is>
          <t>การกลายพันธุ์แบบ Exon 19 deletion บนยีน EGFR ในผู้ป่วย NSCLC ส่งผลต่อกลไกการทำงานของเอนไซม์และยา EGFR-TKI อย่างไร</t>
        </is>
      </c>
      <c r="C82" s="166" t="inlineStr"/>
      <c r="D82" s="166" t="inlineStr">
        <is>
          <t>ทำให้ EGFR kinase domain เกิด Constitutive activation และเพิ่มความไวในการจับกับยา EGFR-TKI</t>
        </is>
      </c>
      <c r="E82" s="166" t="inlineStr">
        <is>
          <t>ยับยั้งการแสดงออกของยีนต้านการตายของเซลล์ BCL-2</t>
        </is>
      </c>
      <c r="F82" s="166" t="inlineStr">
        <is>
          <t>เพิ่มการจับของ Ligand ภายนอกเซลล์</t>
        </is>
      </c>
      <c r="G82" s="166" t="inlineStr">
        <is>
          <t>ลดการเคลื่อนตัวของตัวรับเข้าสู่เซลล์เพื่อทำลาย</t>
        </is>
      </c>
      <c r="H82" s="166" t="inlineStr">
        <is>
          <t>ยับยั้งการรวมตัวแบบ Heterodimer กับ HER2</t>
        </is>
      </c>
      <c r="I82" s="165" t="n">
        <v>1</v>
      </c>
      <c r="J82" s="166" t="inlineStr">
        <is>
          <t>✅ คำตอบที่ถูกต้อง: ข้อ ก. ทำให้ EGFR kinase domain เกิด Constitutive activation และเพิ่มความไวในการจับกับยา EGFR-TKI
💡 Background:
หลักการทางเภสัชกรรม คลินิก และข้อกำหนดมาตรฐานตามเภสัชตำรับในหมวดวิชา 14. Oncologic
🎯 ทำไมข้อนี้ถึงถูก:
ตัวเลือก ข้อ ก. (ทำให้ EGFR kinase domain เกิด Constitutive activation และเพิ่มความไวในการจับกับยา EGFR-TKI)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(ยับยั้งการแสดงออกของยีนต้านการตายของเซลล์ BCL-2):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(เพิ่มการจับของ Ligand ภายนอกเซลล์):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(ลดการเคลื่อนตัวของตัวรับเข้าสู่เซลล์เพื่อทำลาย):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(ยับยั้งการรวมตัวแบบ Heterodimer กับ HER2):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82" s="166" t="inlineStr"/>
      <c r="L82" s="166" t="inlineStr">
        <is>
          <t>Oncologic</t>
        </is>
      </c>
      <c r="M82" s="166" t="inlineStr">
        <is>
          <t>CASE_CLN_M83_LUNG_C02_Q3</t>
        </is>
      </c>
      <c r="N82" s="165" t="inlineStr">
        <is>
          <t>Clinic</t>
        </is>
      </c>
      <c r="O82" s="166" t="inlineStr">
        <is>
          <t>[TEST] Quick Ingestion</t>
        </is>
      </c>
      <c r="P82" s="165" t="inlineStr">
        <is>
          <t>ข้อสอบจำลอง</t>
        </is>
      </c>
      <c r="Q82" s="165" t="inlineStr">
        <is>
          <t>Mock RxCU83</t>
        </is>
      </c>
      <c r="R82" s="165" t="inlineStr">
        <is>
          <t>14. Oncologic</t>
        </is>
      </c>
    </row>
    <row r="83" ht="24" customHeight="1" s="49">
      <c r="A83" s="165" t="n">
        <v>81</v>
      </c>
      <c r="B83" s="166" t="inlineStr">
        <is>
          <t>การกลายพันธุ์แบบ T790M ของ EGFR ในผู้ป่วย NSCLC ทำให้ผู้ป่วยดื้อต่อยา Gefitinib และ Erlotinib กลไกเกิดจากอะไร</t>
        </is>
      </c>
      <c r="C83" s="166" t="inlineStr"/>
      <c r="D83" s="166" t="inlineStr">
        <is>
          <t>เพิ่มความสามารถในการจับกับ ATP ที่ kinase domain และเกิด steric hindrance ขัดขวางการจับของยา</t>
        </is>
      </c>
      <c r="E83" s="166" t="inlineStr">
        <is>
          <t>เพิ่ม Stearic hindrance ทำให้ไม่จับ ATP ที่ binding pocket</t>
        </is>
      </c>
      <c r="F83" s="166" t="inlineStr">
        <is>
          <t>ยับยั้งการรวมตัวของตัวรับที่ผิวเซลล์</t>
        </is>
      </c>
      <c r="G83" s="166" t="inlineStr">
        <is>
          <t>เพิ่มการขับยาออกนอกเซลล์ผ่าน P-gp</t>
        </is>
      </c>
      <c r="H83" s="166" t="inlineStr">
        <is>
          <t>เปลี่ยนแปลง phosphorylation site</t>
        </is>
      </c>
      <c r="I83" s="165" t="n">
        <v>1</v>
      </c>
      <c r="J83" s="166" t="inlineStr">
        <is>
          <t>✅ คำตอบที่ถูกต้อง: ข้อ ก. เพิ่มความสามารถในการจับกับ ATP ที่ kinase domain และเกิด steric hindrance ขัดขวางการจับของยา
💡 Background:
หลักการทางเภสัชกรรม คลินิก และข้อกำหนดมาตรฐานตามเภสัชตำรับในหมวดวิชา 14. Oncologic
🎯 ทำไมข้อนี้ถึงถูก:
ตัวเลือก ข้อ ก. (เพิ่มความสามารถในการจับกับ ATP ที่ kinase domain และเกิด steric hindrance ขัดขวางการจับของยา)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(เพิ่ม Stearic hindrance ทำให้ไม่จับ ATP ที่ binding pocket):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(ยับยั้งการรวมตัวของตัวรับที่ผิวเซลล์):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(เพิ่มการขับยาออกนอกเซลล์ผ่าน P-gp):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(เปลี่ยนแปลง phosphorylation site):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83" s="166" t="inlineStr"/>
      <c r="L83" s="166" t="inlineStr">
        <is>
          <t>Oncologic</t>
        </is>
      </c>
      <c r="M83" s="166" t="inlineStr">
        <is>
          <t>CASE_CLN_M83_LUNG_C02_Q4</t>
        </is>
      </c>
      <c r="N83" s="165" t="inlineStr">
        <is>
          <t>Clinic</t>
        </is>
      </c>
      <c r="O83" s="166" t="inlineStr">
        <is>
          <t>[TEST] Quick Ingestion</t>
        </is>
      </c>
      <c r="P83" s="165" t="inlineStr">
        <is>
          <t>ข้อสอบจำลอง</t>
        </is>
      </c>
      <c r="Q83" s="165" t="inlineStr">
        <is>
          <t>Mock RxCU83</t>
        </is>
      </c>
      <c r="R83" s="165" t="inlineStr">
        <is>
          <t>14. Oncologic</t>
        </is>
      </c>
    </row>
    <row r="84" ht="24" customHeight="1" s="49">
      <c r="A84" s="165" t="n">
        <v>82</v>
      </c>
      <c r="B84" s="166" t="inlineStr">
        <is>
          <t>ข้อใดคือลักษณะที่ถูกต้องของยาชีววัตถุคล้ายคลึง (Biosimilar) เปรียบเทียบกับยาชีววัตถุอ้างอิง (Reference biological drug)</t>
        </is>
      </c>
      <c r="C84" s="166" t="inlineStr"/>
      <c r="D84" s="166" t="inlineStr">
        <is>
          <t>มีโครงสร้างเหมือนกันทุกประการ 100%</t>
        </is>
      </c>
      <c r="E84" s="166" t="inlineStr">
        <is>
          <t>ต้องแสดงข้อมูลความคล้ายคลึง (Biosimilarity) ด้านคุณภาพ ความปลอดภัย และประสิทธิภาพ (Quality, safety, efficacy)</t>
        </is>
      </c>
      <c r="F84" s="166" t="inlineStr">
        <is>
          <t>ไม่ต้องทำการทดสอบทางคลินิก (clinical trials)</t>
        </is>
      </c>
      <c r="G84" s="166" t="inlineStr">
        <is>
          <t>ไม่ต้องแสดงข้อมูล Immunogenicity เพราะถือว่าโครงสร้างเหมือนกัน</t>
        </is>
      </c>
      <c r="H84" s="166" t="inlineStr">
        <is>
          <t>ถือว่าเป็นยาชื่อสามัญ (Generic drug) ทั่วไป</t>
        </is>
      </c>
      <c r="I84" s="165" t="n">
        <v>2</v>
      </c>
      <c r="J84" s="166" t="inlineStr">
        <is>
          <t>✅ คำตอบที่ถูกต้อง: ข้อ ข. ต้องแสดงข้อมูลความคล้ายคลึง (Biosimilarity) ด้านคุณภาพ ความปลอดภัย และประสิทธิภาพ (Quality, safety, efficacy)
💡 Background:
หลักการทางเภสัชกรรม คลินิก และข้อกำหนดมาตรฐานตามเภสัชตำรับในหมวดวิชา 10. Biotech Products
🎯 ทำไมข้อนี้ถึงถูก:
ตัวเลือก ข้อ ข. (ต้องแสดงข้อมูลความคล้ายคลึง (Biosimilarity) ด้านคุณภาพ ความปลอดภัย และประสิทธิภาพ (Quality, safety, efficacy))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(มีโครงสร้างเหมือนกันทุกประการ 100%):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(ไม่ต้องทำการทดสอบทางคลินิก (clinical trials)):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(ไม่ต้องแสดงข้อมูล Immunogenicity เพราะถือว่าโครงสร้างเหมือนกัน):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(ถือว่าเป็นยาชื่อสามัญ (Generic drug) ทั่วไป):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4" s="166" t="inlineStr"/>
      <c r="L84" s="166" t="inlineStr">
        <is>
          <t>Biosimilars &amp; Quality Control</t>
        </is>
      </c>
      <c r="M84" s="166" t="inlineStr">
        <is>
          <t>CASE_PRD_M83_LUNG_C01_Q8</t>
        </is>
      </c>
      <c r="N84" s="165" t="inlineStr">
        <is>
          <t>Product</t>
        </is>
      </c>
      <c r="O84" s="166" t="inlineStr">
        <is>
          <t>[TEST] Quick Ingestion</t>
        </is>
      </c>
      <c r="P84" s="165" t="inlineStr">
        <is>
          <t>ข้อสอบจำลอง</t>
        </is>
      </c>
      <c r="Q84" s="165" t="inlineStr">
        <is>
          <t>Mock RxCU83</t>
        </is>
      </c>
      <c r="R84" s="165" t="inlineStr">
        <is>
          <t>10. Biotech Products</t>
        </is>
      </c>
    </row>
    <row r="85" ht="24" customHeight="1" s="49">
      <c r="A85" s="165" t="n">
        <v>83</v>
      </c>
      <c r="B8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C85" s="166" t="inlineStr"/>
      <c r="D85" s="166" t="inlineStr">
        <is>
          <t>B ลดความเสี่ยงการเสียชีวิต (Death risk) ได้ 35% เมื่อเทียบกับ A</t>
        </is>
      </c>
      <c r="E85" s="166" t="inlineStr">
        <is>
          <t>HR ใกล้เคียง 1 หมายความว่าไม่มีความแตกต่างอย่างมีนัยสำคัญ</t>
        </is>
      </c>
      <c r="F85" s="166" t="inlineStr">
        <is>
          <t>Median OS ของ A แปลว่าคนไข้ที่ใช้ A มีมัธยฐานอัตราการรอดชีวิต 28%</t>
        </is>
      </c>
      <c r="G85" s="166" t="inlineStr">
        <is>
          <t>A ลดความเสี่ยงการเสียชีวิตได้ 65% เมื่อเทียบกับ B</t>
        </is>
      </c>
      <c r="H85" s="166" t="inlineStr">
        <is>
          <t>Median OS ของ B มากกว่า 18 เดือนแต่ไม่มีนัยสำคัญทางสถิติ</t>
        </is>
      </c>
      <c r="I85" s="165" t="n">
        <v>1</v>
      </c>
      <c r="J85" s="166" t="inlineStr">
        <is>
          <t>✅ คำตอบที่ถูกต้อง: ข้อ ก. B ลดความเสี่ยงการเสียชีวิต (Death risk) ได้ 35% เมื่อเทียบกับ A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ก. (B ลดความเสี่ยงการเสียชีวิต (Death risk) ได้ 35% เมื่อเทียบกับ 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(HR ใกล้เคียง 1 หมายความว่าไม่มีความแตกต่างอย่างมีนัยสำคัญ):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(Median OS ของ A แปลว่าคนไข้ที่ใช้ A มีมัธยฐานอัตราการรอดชีวิต 28%):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(A ลดความเสี่ยงการเสียชีวิตได้ 65% เมื่อเทียบกับ B):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(Median OS ของ B มากกว่า 18 เดือนแต่ไม่มีนัยสำคัญทางสถิติ):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85" s="166" t="inlineStr"/>
      <c r="L85" s="166" t="inlineStr">
        <is>
          <t>Research &amp; Biostats</t>
        </is>
      </c>
      <c r="M85" s="166" t="inlineStr">
        <is>
          <t>CASE_SAP_M83_LUNG_C01_Q1</t>
        </is>
      </c>
      <c r="N85" s="165" t="inlineStr">
        <is>
          <t>SAP</t>
        </is>
      </c>
      <c r="O85" s="166" t="inlineStr">
        <is>
          <t>[TEST] Quick Ingestion</t>
        </is>
      </c>
      <c r="P85" s="165" t="inlineStr">
        <is>
          <t>ข้อสอบจำลอง</t>
        </is>
      </c>
      <c r="Q85" s="165" t="inlineStr">
        <is>
          <t>Mock RxCU83</t>
        </is>
      </c>
      <c r="R85" s="165" t="inlineStr">
        <is>
          <t>2. Pharmacy Administration &amp; Sy</t>
        </is>
      </c>
    </row>
    <row r="86" ht="24" customHeight="1" s="49">
      <c r="A86" s="165" t="n">
        <v>84</v>
      </c>
      <c r="B86" s="166"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C86" s="166" t="inlineStr"/>
      <c r="D86" s="166" t="inlineStr">
        <is>
          <t>Norethisterone 5 mg</t>
        </is>
      </c>
      <c r="E86" s="166" t="inlineStr">
        <is>
          <t>Levonorgestrel 1.5 mg</t>
        </is>
      </c>
      <c r="F86" s="166" t="inlineStr">
        <is>
          <t>Dienogest 2 mg</t>
        </is>
      </c>
      <c r="G86" s="166" t="inlineStr">
        <is>
          <t>Desogestrel 75 mcg (Progestin-only pill)</t>
        </is>
      </c>
      <c r="H86" s="166" t="inlineStr">
        <is>
          <t>Ethinylestradiol 30 mcg + Drospirenone 3 mg</t>
        </is>
      </c>
      <c r="I86" s="165" t="n">
        <v>4</v>
      </c>
      <c r="J86" s="166" t="inlineStr">
        <is>
          <t>✅ คำตอบที่ถูกต้อง: ข้อ ง. Desogestrel 75 mcg (Progestin-only pill)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ง. (Desogestrel 75 mcg (Progestin-only pill))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(Norethisterone 5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(Levonorgestrel 1.5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(Dienogest 2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(Ethinylestradiol 30 mcg + Drospirenone 3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6" s="166" t="inlineStr"/>
      <c r="L86" s="166" t="inlineStr">
        <is>
          <t>Oral contraceptive</t>
        </is>
      </c>
      <c r="M86" s="166" t="inlineStr">
        <is>
          <t>CASE_CLN_M83_OC_C01_Q1</t>
        </is>
      </c>
      <c r="N86" s="165" t="inlineStr">
        <is>
          <t>Clinic</t>
        </is>
      </c>
      <c r="O86" s="166" t="inlineStr">
        <is>
          <t>[TEST] Quick Ingestion</t>
        </is>
      </c>
      <c r="P86" s="165" t="inlineStr">
        <is>
          <t>ข้อสอบจำลอง</t>
        </is>
      </c>
      <c r="Q86" s="165" t="inlineStr">
        <is>
          <t>Mock RxCU83</t>
        </is>
      </c>
      <c r="R86" s="165" t="inlineStr">
        <is>
          <t>12. GynaecologicGenitourinary</t>
        </is>
      </c>
    </row>
    <row r="87" ht="24" customHeight="1" s="49">
      <c r="A87" s="165" t="n">
        <v>85</v>
      </c>
      <c r="B87" s="166" t="inlineStr">
        <is>
          <t>ข้อใด ไม่ใช่ อาการข้างเคียงรุนแรงที่ต้องเฝ้าระวัง (Severe warning signs / ACHES) ของยาเม็ดคุมกำเนิดชนิดฮอร์โมนรวม</t>
        </is>
      </c>
      <c r="C87" s="166" t="inlineStr"/>
      <c r="D87" s="166" t="inlineStr">
        <is>
          <t>ปวดศีรษะรุนแรง (Severe headache)</t>
        </is>
      </c>
      <c r="E87" s="166" t="inlineStr">
        <is>
          <t>ปวดท้องรุนแรง (Severe abdominal pain)</t>
        </is>
      </c>
      <c r="F87" s="166" t="inlineStr">
        <is>
          <t>การมองเห็นผิดปกติ (Eye problems/Blurry vision)</t>
        </is>
      </c>
      <c r="G87" s="166" t="inlineStr">
        <is>
          <t>คัดตึงเต้านม (Breast tenderness)</t>
        </is>
      </c>
      <c r="H87" s="166" t="inlineStr">
        <is>
          <t>หายใจลำบากหรือเจ็บหน้าอกรุนแรง (Chest pain/SOB)</t>
        </is>
      </c>
      <c r="I87" s="165" t="n">
        <v>4</v>
      </c>
      <c r="J87" s="166" t="inlineStr">
        <is>
          <t>✅ คำตอบที่ถูกต้อง: ข้อ ง. คัดตึงเต้านม (Breast tenderness)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ง. (คัดตึงเต้านม (Breast tenderness))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(ปวดศีรษะรุนแรง (Severe headache)):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(ปวดท้องรุนแรง (Severe abdominal pain)):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(การมองเห็นผิดปกติ (Eye problems/Blurry vision)):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(หายใจลำบากหรือเจ็บหน้าอกรุนแรง (Chest pain/SOB)):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7" s="166" t="inlineStr"/>
      <c r="L87" s="166" t="inlineStr">
        <is>
          <t>Oral contraceptive</t>
        </is>
      </c>
      <c r="M87" s="166" t="inlineStr">
        <is>
          <t>CASE_CLN_M83_OC_C01_Q2</t>
        </is>
      </c>
      <c r="N87" s="165" t="inlineStr">
        <is>
          <t>Clinic</t>
        </is>
      </c>
      <c r="O87" s="166" t="inlineStr">
        <is>
          <t>[TEST] Quick Ingestion</t>
        </is>
      </c>
      <c r="P87" s="165" t="inlineStr">
        <is>
          <t>ข้อสอบจำลอง</t>
        </is>
      </c>
      <c r="Q87" s="165" t="inlineStr">
        <is>
          <t>Mock RxCU83</t>
        </is>
      </c>
      <c r="R87" s="165" t="inlineStr">
        <is>
          <t>12. GynaecologicGenitourinary</t>
        </is>
      </c>
    </row>
    <row r="88" ht="24" customHeight="1" s="49">
      <c r="A88" s="165" t="n">
        <v>86</v>
      </c>
      <c r="B88" s="166" t="inlineStr">
        <is>
          <t>ข้อใดเป็นคำแนะนำการใช้ยาคุมกำเนิดชนิดแผ่นแปะผิวหนัง (Transdermal contraceptive patch) ที่ถูกต้อง</t>
        </is>
      </c>
      <c r="C88" s="166" t="inlineStr"/>
      <c r="D88" s="166" t="inlineStr">
        <is>
          <t>เปลี่ยนแผ่นใหม่ทุก 3 วัน</t>
        </is>
      </c>
      <c r="E88" s="166" t="inlineStr">
        <is>
          <t>แปะซ้อน 2 แผ่นเพื่อกันหลุด</t>
        </is>
      </c>
      <c r="F88" s="166" t="inlineStr">
        <is>
          <t>สามารถตัดแบ่งครึ่งแผ่นได้หากน้ำหนักตัวน้อย</t>
        </is>
      </c>
      <c r="G88" s="166" t="inlineStr">
        <is>
          <t>แปะบริเวณเต้านมเพื่อเพิ่มการดูดซึม</t>
        </is>
      </c>
      <c r="H88" s="166" t="inlineStr">
        <is>
          <t>แปะสัปดาห์ละ 1 แผ่นต่อเนื่อง 3 สัปดาห์ แล้วเว้นไม่แปะ 1 สัปดาห์</t>
        </is>
      </c>
      <c r="I88" s="165" t="n">
        <v>5</v>
      </c>
      <c r="J88" s="166" t="inlineStr">
        <is>
          <t>✅ คำตอบที่ถูกต้อง: ข้อ จ. แปะสัปดาห์ละ 1 แผ่นต่อเนื่อง 3 สัปดาห์ แล้วเว้นไม่แปะ 1 สัปดาห์
💡 Background:
หลักการทางเภสัชกรรม คลินิก และข้อกำหนดมาตรฐานตามเภสัชตำรับในหมวดวิชา 6. Solid Dosage Forms
🎯 ทำไมข้อนี้ถึงถูก:
ตัวเลือก ข้อ จ. (แปะสัปดาห์ละ 1 แผ่นต่อเนื่อง 3 สัปดาห์ แล้วเว้นไม่แปะ 1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(เปลี่ยนแผ่นใหม่ทุก 3 วัน):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(แปะซ้อน 2 แผ่นเพื่อกันหลุด):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(สามารถตัดแบ่งครึ่งแผ่นได้หากน้ำหนักตัวน้อย):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(แปะบริเวณเต้านมเพื่อเพิ่มการดูดซึม):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88" s="166" t="inlineStr"/>
      <c r="L88" s="166" t="inlineStr">
        <is>
          <t>Transdermal Delivery (TDS)</t>
        </is>
      </c>
      <c r="M88" s="166" t="inlineStr">
        <is>
          <t>CASE_PRD_M83_OC_C01_Q1</t>
        </is>
      </c>
      <c r="N88" s="165" t="inlineStr">
        <is>
          <t>Product</t>
        </is>
      </c>
      <c r="O88" s="166" t="inlineStr">
        <is>
          <t>[TEST] Quick Ingestion</t>
        </is>
      </c>
      <c r="P88" s="165" t="inlineStr">
        <is>
          <t>ข้อสอบจำลอง</t>
        </is>
      </c>
      <c r="Q88" s="165" t="inlineStr">
        <is>
          <t>Mock RxCU83</t>
        </is>
      </c>
      <c r="R88" s="165" t="inlineStr">
        <is>
          <t>6. Solid Dosage Forms</t>
        </is>
      </c>
    </row>
    <row r="89" ht="24" customHeight="1" s="49">
      <c r="A89" s="165" t="n">
        <v>87</v>
      </c>
      <c r="B89" s="166" t="inlineStr">
        <is>
          <t>ข้อใดอธิบายกลไกหลักของยาคุมกำเนิดชนิดฮอร์โมนรวม (Combined hormonal contraceptives) ในการป้องกันการตั้งครรภ์</t>
        </is>
      </c>
      <c r="C89" s="166" t="inlineStr"/>
      <c r="D89" s="166" t="inlineStr">
        <is>
          <t>Prevention of endometrial proliferation and maturation</t>
        </is>
      </c>
      <c r="E89" s="166" t="inlineStr">
        <is>
          <t>Negative feedback inhibition to suppress LH and FSH surge ป้องกันการตกไข่</t>
        </is>
      </c>
      <c r="F89" s="166" t="inlineStr">
        <is>
          <t>Sensitize hypothalamus to the positive feedback of estrogen</t>
        </is>
      </c>
      <c r="G89" s="166" t="inlineStr">
        <is>
          <t>Delay implantation โดยตรง</t>
        </is>
      </c>
      <c r="H89" s="166" t="inlineStr">
        <is>
          <t>Reduce chance of conception by sperm lysis</t>
        </is>
      </c>
      <c r="I89" s="165" t="n">
        <v>2</v>
      </c>
      <c r="J89" s="166" t="inlineStr">
        <is>
          <t>✅ คำตอบที่ถูกต้อง: ข้อ ข. Negative feedback inhibition to suppress LH and FSH surge ป้องกันการตกไข่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ข. (Negative feedback inhibition to suppress LH and FSH surge ป้องกันการตกไข่)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(Prevention of endometrial proliferation and maturation):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(Sensitize hypothalamus to the positive feedback of estrogen):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ง. (Delay implantation โดยตรง):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(Reduce chance of conception by sperm lysis):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9" s="166" t="inlineStr"/>
      <c r="L89" s="166" t="inlineStr">
        <is>
          <t>Oral contraceptive</t>
        </is>
      </c>
      <c r="M89" s="166" t="inlineStr">
        <is>
          <t>CASE_CLN_M83_OC_C01_Q3</t>
        </is>
      </c>
      <c r="N89" s="165" t="inlineStr">
        <is>
          <t>Clinic</t>
        </is>
      </c>
      <c r="O89" s="166" t="inlineStr">
        <is>
          <t>[TEST] Quick Ingestion</t>
        </is>
      </c>
      <c r="P89" s="165" t="inlineStr">
        <is>
          <t>ข้อสอบจำลอง</t>
        </is>
      </c>
      <c r="Q89" s="165" t="inlineStr">
        <is>
          <t>Mock RxCU83</t>
        </is>
      </c>
      <c r="R89" s="165" t="inlineStr">
        <is>
          <t>12. GynaecologicGenitourinary</t>
        </is>
      </c>
    </row>
    <row r="90" ht="24" customHeight="1" s="49">
      <c r="A90" s="165" t="n">
        <v>88</v>
      </c>
      <c r="B90" s="166" t="inlineStr">
        <is>
          <t>ข้อใด ไม่ใช่ เหตุผลในการเลือกจ่ายยาคุมชนิดโปรเจสตินเดี่ยว (Progestin-only) แทนการจ่ายยาคุมกำเนิดชนิดฮอร์โมนรวม</t>
        </is>
      </c>
      <c r="C90" s="166" t="inlineStr"/>
      <c r="D90" s="166" t="inlineStr">
        <is>
          <t>มีภาวะปวดไมเกรนรุนแรงร่วมกับมีอาการเตือน (Migraine with aura)</t>
        </is>
      </c>
      <c r="E90" s="166" t="inlineStr">
        <is>
          <t>อยู่ระหว่างการให้นมบุตร</t>
        </is>
      </c>
      <c r="F90" s="166" t="inlineStr">
        <is>
          <t>มีเลือดออกกระปริดกระปรอยทางช่องคลอดโดยไม่ทราบสาเหตุ</t>
        </is>
      </c>
      <c r="G90" s="166" t="inlineStr">
        <is>
          <t>มีประวัติโรคเกี่ยวกับหลอดเลือดหัวใจหรือลิ่มเลือดอุดตัน</t>
        </is>
      </c>
      <c r="H90" s="166" t="inlineStr">
        <is>
          <t>มีอาการคลื่นไส้อาเจียนรุนแรงจากเอสโตรเจน</t>
        </is>
      </c>
      <c r="I90" s="165" t="n">
        <v>3</v>
      </c>
      <c r="J90" s="166" t="inlineStr">
        <is>
          <t>✅ คำตอบที่ถูกต้อง: ข้อ ค. มีเลือดออกกระปริดกระปรอยทางช่องคลอดโดยไม่ทราบสาเหตุ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ค. (มีเลือดออกกระปริดกระปรอยทางช่องคลอดโดยไม่ทราบสาเหตุ)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(มีภาวะปวดไมเกรนรุนแรงร่วมกับมีอาการเตือน (Migraine with aura)):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(อยู่ระหว่างการให้นมบุตร):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ง. (มีประวัติโรคเกี่ยวกับหลอดเลือดหัวใจหรือลิ่มเลือดอุดตัน):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(มีอาการคลื่นไส้อาเจียนรุนแรงจากเอสโตรเจน):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90" s="166" t="inlineStr"/>
      <c r="L90" s="166" t="inlineStr">
        <is>
          <t>Oral contraceptive</t>
        </is>
      </c>
      <c r="M90" s="166" t="inlineStr">
        <is>
          <t>CASE_CLN_M83_OC_C01_Q4</t>
        </is>
      </c>
      <c r="N90" s="165" t="inlineStr">
        <is>
          <t>Clinic</t>
        </is>
      </c>
      <c r="O90" s="166" t="inlineStr">
        <is>
          <t>[TEST] Quick Ingestion</t>
        </is>
      </c>
      <c r="P90" s="165" t="inlineStr">
        <is>
          <t>ข้อสอบจำลอง</t>
        </is>
      </c>
      <c r="Q90" s="165" t="inlineStr">
        <is>
          <t>Mock RxCU83</t>
        </is>
      </c>
      <c r="R90" s="165" t="inlineStr">
        <is>
          <t>12. GynaecologicGenitourinary</t>
        </is>
      </c>
    </row>
    <row r="91" ht="24" customHeight="1" s="49">
      <c r="A91" s="165" t="n">
        <v>89</v>
      </c>
      <c r="B91" s="166" t="inlineStr">
        <is>
          <t>ข้อใด ไม่ใช่ สารที่นำมาใช้เป็นสารช่วยในกระบวนการเคลือบน้ำตาลของยาเม็ด (Sugar coating process)</t>
        </is>
      </c>
      <c r="C91" s="166" t="inlineStr"/>
      <c r="D91" s="166" t="inlineStr">
        <is>
          <t>Calcium carbonate (Subcoating powder)</t>
        </is>
      </c>
      <c r="E91" s="166" t="inlineStr">
        <is>
          <t>Wax (Carnuba/Beeswax สำหรับขัดเงา)</t>
        </is>
      </c>
      <c r="F91" s="166" t="inlineStr">
        <is>
          <t>Gelatin (Binder ในน้ำเชื่อม)</t>
        </is>
      </c>
      <c r="G91" s="166" t="inlineStr">
        <is>
          <t>Colloidal silicon dioxide (CSD)</t>
        </is>
      </c>
      <c r="H91" s="166" t="inlineStr">
        <is>
          <t>Acrylate polymer (Film former สำหรับฟิล์มโค้ต)</t>
        </is>
      </c>
      <c r="I91" s="165" t="n">
        <v>5</v>
      </c>
      <c r="J91" s="166" t="inlineStr">
        <is>
          <t>✅ คำตอบที่ถูกต้อง: ข้อ จ. Acrylate polymer (Film former สำหรับฟิล์มโค้ต)
💡 Background:
หลักการทางเภสัชกรรม คลินิก และข้อกำหนดมาตรฐานตามเภสัชตำรับในหมวดวิชา 6. Solid Dosage Forms
🎯 ทำไมข้อนี้ถึงถูก:
ตัวเลือก ข้อ จ. (Acrylate polymer (Film former สำหรับฟิล์มโค้ต))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(Calcium carbonate (Subcoating powder)):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(Wax (Carnuba/Beeswax สำหรับขัดเงา)):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(Gelatin (Binder ในน้ำเชื่อม)):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(Colloidal silicon dioxide (CSD)):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1" s="166" t="inlineStr"/>
      <c r="L91" s="166" t="inlineStr">
        <is>
          <t>Tablet Coating</t>
        </is>
      </c>
      <c r="M91" s="166" t="inlineStr">
        <is>
          <t>CASE_PRD_M83_OC_C01_Q2</t>
        </is>
      </c>
      <c r="N91" s="165" t="inlineStr">
        <is>
          <t>Product</t>
        </is>
      </c>
      <c r="O91" s="166" t="inlineStr">
        <is>
          <t>[TEST] Quick Ingestion</t>
        </is>
      </c>
      <c r="P91" s="165" t="inlineStr">
        <is>
          <t>ข้อสอบจำลอง</t>
        </is>
      </c>
      <c r="Q91" s="165" t="inlineStr">
        <is>
          <t>Mock RxCU83</t>
        </is>
      </c>
      <c r="R91" s="165" t="inlineStr">
        <is>
          <t>6. Solid Dosage Forms</t>
        </is>
      </c>
    </row>
    <row r="92" ht="24" customHeight="1" s="49">
      <c r="A92" s="165" t="n">
        <v>90</v>
      </c>
      <c r="B92" s="166"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C92" s="166" t="inlineStr"/>
      <c r="D92" s="166" t="inlineStr">
        <is>
          <t>Uniformity of dosage units</t>
        </is>
      </c>
      <c r="E92" s="166" t="inlineStr">
        <is>
          <t>Weight gain (การเพิ่มขึ้นของน้ำหนักเม็ดยา)</t>
        </is>
      </c>
      <c r="F92" s="166" t="inlineStr">
        <is>
          <t>Friability test</t>
        </is>
      </c>
      <c r="G92" s="166" t="inlineStr">
        <is>
          <t>Dissolution test</t>
        </is>
      </c>
      <c r="H92" s="166" t="inlineStr">
        <is>
          <t>Microbial limit test</t>
        </is>
      </c>
      <c r="I92" s="165" t="n">
        <v>2</v>
      </c>
      <c r="J92" s="166" t="inlineStr">
        <is>
          <t>✅ คำตอบที่ถูกต้อง: ข้อ ข. Weight gain (การเพิ่มขึ้นของน้ำหนักเม็ดยา)
💡 Background:
หลักการทางเภสัชกรรม คลินิก และข้อกำหนดมาตรฐานตามเภสัชตำรับในหมวดวิชา 1. Titrations
🎯 ทำไมข้อนี้ถึงถูก:
ตัวเลือก ข้อ ข. (Weight gain (การเพิ่มขึ้นของน้ำหนักเม็ดยา))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(Uniformity of dosage units):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(Friability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(Dissolution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(Microbial limit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2" s="166" t="inlineStr"/>
      <c r="L92" s="166" t="inlineStr">
        <is>
          <t>Tablet Coating</t>
        </is>
      </c>
      <c r="M92" s="166" t="inlineStr">
        <is>
          <t>CASE_PRD_M83_OC_C01_Q3</t>
        </is>
      </c>
      <c r="N92" s="165" t="inlineStr">
        <is>
          <t>Product</t>
        </is>
      </c>
      <c r="O92" s="166" t="inlineStr">
        <is>
          <t>[TEST] Quick Ingestion</t>
        </is>
      </c>
      <c r="P92" s="165" t="inlineStr">
        <is>
          <t>ข้อสอบจำลอง</t>
        </is>
      </c>
      <c r="Q92" s="165" t="inlineStr">
        <is>
          <t>Mock RxCU83</t>
        </is>
      </c>
      <c r="R92" s="165" t="inlineStr">
        <is>
          <t>1. Titrations</t>
        </is>
      </c>
    </row>
    <row r="93" ht="24" customHeight="1" s="49">
      <c r="A93" s="165" t="n">
        <v>91</v>
      </c>
      <c r="B93" s="166" t="inlineStr">
        <is>
          <t>ข้อใด ไม่ถูกต้อง สำหรับยาเม็ดเคลือบน้ำตาล (Sugar-coated tablet)</t>
        </is>
      </c>
      <c r="C93" s="166" t="inlineStr"/>
      <c r="D93" s="166" t="inlineStr">
        <is>
          <t>เป็นยาในรูปแบบ immediate release</t>
        </is>
      </c>
      <c r="E93" s="166" t="inlineStr">
        <is>
          <t>ถ้าผู้ป่วยมือเปียกและไปสัมผัสกับเม็ดยา จะทำให้ชั้นนอกของเม็ดเคลือบเกิดการเปลี่ยนแปลงทันที</t>
        </is>
      </c>
      <c r="F93" s="166" t="inlineStr">
        <is>
          <t>ผู้ป่วยที่เป็นโรคเบาหวาน สามารถทานยาเม็ดเคลือบน้ำตาลได้ตามปกติ</t>
        </is>
      </c>
      <c r="G93" s="166" t="inlineStr">
        <is>
          <t>ใช้ sucrose, lactose, mannitol ในสูตรยา</t>
        </is>
      </c>
      <c r="H93" s="166" t="inlineStr">
        <is>
          <t>ยาเม็ดเคลือบน้ำตาล เหมาะกับสูตรตำรับตัวยาที่ไวต่อความชื้นและแสงได้ดีกว่าการเคลือบฟิล์มทุกประเภท</t>
        </is>
      </c>
      <c r="I93" s="165" t="n">
        <v>5</v>
      </c>
      <c r="J93" s="166"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หลักการทางเภสัชกรรม คลินิก และข้อกำหนดมาตรฐานตามเภสัชตำรับในหมวดวิชา 6. Solid Dosage Forms
🎯 ทำไมข้อนี้ถึงถูก:
ตัวเลือก ข้อ จ. (ยาเม็ดเคลือบน้ำตาล เหมาะกับสูตรตำรับตัวยาที่ไวต่อความชื้นและแสงได้ดีกว่าการเคลือบฟิล์มทุกประเภท)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(เป็นยาในรูปแบบ immediate release):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(ถ้าผู้ป่วยมือเปียกและไปสัมผัสกับเม็ดยา จะทำให้ชั้นนอกของเม็ดเคลือบเกิดการเปลี่ยนแปลงทันที):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(ผู้ป่วยที่เป็นโรคเบาหวาน สามารถทานยาเม็ดเคลือบน้ำตาลได้ตามปกติ):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(ใช้ sucrose, lactose, mannitol ในสูตรยา):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3" s="166" t="inlineStr"/>
      <c r="L93" s="166" t="inlineStr">
        <is>
          <t>Tablet Coating</t>
        </is>
      </c>
      <c r="M93" s="166" t="inlineStr">
        <is>
          <t>CASE_PRD_M83_OC_C01_Q4</t>
        </is>
      </c>
      <c r="N93" s="165" t="inlineStr">
        <is>
          <t>Product</t>
        </is>
      </c>
      <c r="O93" s="166" t="inlineStr">
        <is>
          <t>[TEST] Quick Ingestion</t>
        </is>
      </c>
      <c r="P93" s="165" t="inlineStr">
        <is>
          <t>ข้อสอบจำลอง</t>
        </is>
      </c>
      <c r="Q93" s="165" t="inlineStr">
        <is>
          <t>Mock RxCU83</t>
        </is>
      </c>
      <c r="R93" s="165" t="inlineStr">
        <is>
          <t>6. Solid Dosage Forms</t>
        </is>
      </c>
    </row>
    <row r="94" ht="24" customHeight="1" s="49">
      <c r="A94" s="165" t="n">
        <v>92</v>
      </c>
      <c r="B94" s="166" t="inlineStr">
        <is>
          <t>เทคนิคการวิเคราะห์ในข้อใด ไม่เหมาะสม ในการทำ Identification ตัวยา Ethinyl estradiol ในยาเม็ดคุมกำเนิด</t>
        </is>
      </c>
      <c r="C94" s="166" t="inlineStr"/>
      <c r="D94" s="166" t="inlineStr">
        <is>
          <t>HPLC-UV</t>
        </is>
      </c>
      <c r="E94" s="166" t="inlineStr">
        <is>
          <t>HPLC-MS</t>
        </is>
      </c>
      <c r="F94" s="166" t="inlineStr">
        <is>
          <t>FTIR</t>
        </is>
      </c>
      <c r="G94" s="166" t="inlineStr">
        <is>
          <t>ICP-OES / ICP-MS</t>
        </is>
      </c>
      <c r="H94" s="166" t="inlineStr">
        <is>
          <t>NMR</t>
        </is>
      </c>
      <c r="I94" s="165" t="n">
        <v>4</v>
      </c>
      <c r="J94" s="166" t="inlineStr">
        <is>
          <t>✅ คำตอบที่ถูกต้อง: ข้อ ง. ICP-OES / ICP-MS
💡 Background:
หลักการทางเภสัชกรรม คลินิก และข้อกำหนดมาตรฐานตามเภสัชตำรับในหมวดวิชา 1. Titrations
🎯 ทำไมข้อนี้ถึงถูก:
ตัวเลือก ข้อ ง. (ICP-OES / ICP-MS)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(HPLC-UV):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(HPLC-MS):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(FTIR):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(NMR):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4" s="166" t="inlineStr"/>
      <c r="L94" s="166" t="inlineStr">
        <is>
          <t>Spectroscopy &amp; Optics</t>
        </is>
      </c>
      <c r="M94" s="166" t="inlineStr">
        <is>
          <t>CASE_PRD_M83_OC_C01_Q5</t>
        </is>
      </c>
      <c r="N94" s="165" t="inlineStr">
        <is>
          <t>Product</t>
        </is>
      </c>
      <c r="O94" s="166" t="inlineStr">
        <is>
          <t>[TEST] Quick Ingestion</t>
        </is>
      </c>
      <c r="P94" s="165" t="inlineStr">
        <is>
          <t>ข้อสอบจำลอง</t>
        </is>
      </c>
      <c r="Q94" s="165" t="inlineStr">
        <is>
          <t>Mock RxCU83</t>
        </is>
      </c>
      <c r="R94" s="165" t="inlineStr">
        <is>
          <t>1. Titrations</t>
        </is>
      </c>
    </row>
    <row r="95" ht="24" customHeight="1" s="49">
      <c r="A95" s="165" t="n">
        <v>93</v>
      </c>
      <c r="B95" s="166" t="inlineStr">
        <is>
          <t>ข้อใด ไม่จัดเป็น เกณฑ์ข้อกำหนดใน Certificate of Analysis (COA) สำหรับแผ่นแปะยาคุมกำเนิด (Transdermal patch)</t>
        </is>
      </c>
      <c r="C95" s="166" t="inlineStr"/>
      <c r="D95" s="166" t="inlineStr">
        <is>
          <t>Identification</t>
        </is>
      </c>
      <c r="E95" s="166" t="inlineStr">
        <is>
          <t>Assay</t>
        </is>
      </c>
      <c r="F95" s="166" t="inlineStr">
        <is>
          <t>In vitro drug release</t>
        </is>
      </c>
      <c r="G95" s="166" t="inlineStr">
        <is>
          <t>Adhesion (การยึดติดผิว)</t>
        </is>
      </c>
      <c r="H95" s="166" t="inlineStr">
        <is>
          <t>Disintegration test</t>
        </is>
      </c>
      <c r="I95" s="165" t="n">
        <v>5</v>
      </c>
      <c r="J95" s="166" t="inlineStr">
        <is>
          <t>✅ คำตอบที่ถูกต้อง: ข้อ จ. Disintegration test
💡 Background:
หลักการทางเภสัชกรรม คลินิก และข้อกำหนดมาตรฐานตามเภสัชตำรับในหมวดวิชา 1. Titrations
🎯 ทำไมข้อนี้ถึงถูก:
ตัวเลือก ข้อ จ. (Disintegration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(In vitro drug release):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(Adhesion (การยึดติดผิว)):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5" s="166" t="inlineStr"/>
      <c r="L95" s="166" t="inlineStr">
        <is>
          <t>Transdermal Delivery (TDS)</t>
        </is>
      </c>
      <c r="M95" s="166" t="inlineStr">
        <is>
          <t>CASE_PRD_M83_OC_C01_Q6</t>
        </is>
      </c>
      <c r="N95" s="165" t="inlineStr">
        <is>
          <t>Product</t>
        </is>
      </c>
      <c r="O95" s="166" t="inlineStr">
        <is>
          <t>[TEST] Quick Ingestion</t>
        </is>
      </c>
      <c r="P95" s="165" t="inlineStr">
        <is>
          <t>ข้อสอบจำลอง</t>
        </is>
      </c>
      <c r="Q95" s="165" t="inlineStr">
        <is>
          <t>Mock RxCU83</t>
        </is>
      </c>
      <c r="R95" s="165" t="inlineStr">
        <is>
          <t>1. Titrations</t>
        </is>
      </c>
    </row>
    <row r="96" ht="24" customHeight="1" s="49">
      <c r="A96" s="165" t="n">
        <v>94</v>
      </c>
      <c r="B96" s="166"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C96" s="166" t="inlineStr"/>
      <c r="D96" s="166" t="inlineStr">
        <is>
          <t>Perceived susceptibility</t>
        </is>
      </c>
      <c r="E96" s="166" t="inlineStr">
        <is>
          <t>Perceived severity</t>
        </is>
      </c>
      <c r="F96" s="166" t="inlineStr">
        <is>
          <t>Perceived benefits</t>
        </is>
      </c>
      <c r="G96" s="166" t="inlineStr">
        <is>
          <t>Perceived barriers</t>
        </is>
      </c>
      <c r="H96" s="166" t="inlineStr">
        <is>
          <t>Cues to action</t>
        </is>
      </c>
      <c r="I96" s="165" t="n">
        <v>3</v>
      </c>
      <c r="J96" s="166" t="inlineStr">
        <is>
          <t>✅ คำตอบที่ถูกต้อง: ข้อ ค. Perceived benefits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(Perceived benefits)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(Perceived susceptibility):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(Perceived severity):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(Perceived barriers):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(Cues to action):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96" s="166" t="inlineStr"/>
      <c r="L96" s="166" t="inlineStr">
        <is>
          <t>Pharmacy Administration &amp; System</t>
        </is>
      </c>
      <c r="M96" s="166" t="inlineStr">
        <is>
          <t>CASE_SAP_M83_OC_C01_Q1</t>
        </is>
      </c>
      <c r="N96" s="165" t="inlineStr">
        <is>
          <t>SAP</t>
        </is>
      </c>
      <c r="O96" s="166" t="inlineStr">
        <is>
          <t>[TEST] Quick Ingestion</t>
        </is>
      </c>
      <c r="P96" s="165" t="inlineStr">
        <is>
          <t>ข้อสอบจำลอง</t>
        </is>
      </c>
      <c r="Q96" s="165" t="inlineStr">
        <is>
          <t>Mock RxCU83</t>
        </is>
      </c>
      <c r="R96" s="165" t="inlineStr">
        <is>
          <t>2. Pharmacy Administration &amp; Sy</t>
        </is>
      </c>
    </row>
    <row r="97" ht="24" customHeight="1" s="49">
      <c r="A97" s="165" t="n">
        <v>95</v>
      </c>
      <c r="B97" s="166"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C97" s="166" t="inlineStr"/>
      <c r="D97" s="166" t="inlineStr">
        <is>
          <t>1IRZE / 5IR</t>
        </is>
      </c>
      <c r="E97" s="166" t="inlineStr">
        <is>
          <t>2IRZE / 2IR</t>
        </is>
      </c>
      <c r="F97" s="166" t="inlineStr">
        <is>
          <t>2IRZE / 4IR</t>
        </is>
      </c>
      <c r="G97" s="166" t="inlineStr">
        <is>
          <t>3IRZE / 2IR</t>
        </is>
      </c>
      <c r="H97" s="166" t="inlineStr">
        <is>
          <t>3IRZE / 3IR</t>
        </is>
      </c>
      <c r="I97" s="165" t="n">
        <v>3</v>
      </c>
      <c r="J97" s="166" t="inlineStr">
        <is>
          <t>✅ คำตอบที่ถูกต้อง: ข้อ ค. 2IRZE / 4IR
💡 Background:
หลักการทางเภสัชกรรม คลินิก และข้อกำหนดมาตรฐานตามเภสัชตำรับในหมวดวิชา 8. Infectious diseases
🎯 ทำไมข้อนี้ถึงถูก:
ตัวเลือก ข้อ ค. (2IRZE / 4IR)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(1IRZE / 5IR):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(2IRZE / 2IR):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(3IRZE / 2IR):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(3IRZE / 3IR):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7" s="166" t="inlineStr"/>
      <c r="L97" s="166" t="inlineStr">
        <is>
          <t>Tuberculosis</t>
        </is>
      </c>
      <c r="M97" s="166" t="inlineStr">
        <is>
          <t>CASE_CLN_M83_TB_C01_Q1</t>
        </is>
      </c>
      <c r="N97" s="165" t="inlineStr">
        <is>
          <t>Clinic</t>
        </is>
      </c>
      <c r="O97" s="166" t="inlineStr">
        <is>
          <t>[TEST] Quick Ingestion</t>
        </is>
      </c>
      <c r="P97" s="165" t="inlineStr">
        <is>
          <t>ข้อสอบจำลอง</t>
        </is>
      </c>
      <c r="Q97" s="165" t="inlineStr">
        <is>
          <t>Mock RxCU83</t>
        </is>
      </c>
      <c r="R97" s="165" t="inlineStr">
        <is>
          <t>8. Infectious diseases</t>
        </is>
      </c>
    </row>
    <row r="98" ht="24" customHeight="1" s="49">
      <c r="A98" s="165" t="n">
        <v>96</v>
      </c>
      <c r="B98" s="166"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C98" s="166" t="inlineStr"/>
      <c r="D98" s="166" t="inlineStr">
        <is>
          <t>หยุดยา E ตัวเดียว</t>
        </is>
      </c>
      <c r="E98" s="166" t="inlineStr">
        <is>
          <t>หยุดยา I, R ชั่วคราว</t>
        </is>
      </c>
      <c r="F98" s="166" t="inlineStr">
        <is>
          <t>หยุดยา I, R, Z ทันที และรอจนเอนไซม์ตับกลับมาปกติก่อนเริ่มทีละตัว</t>
        </is>
      </c>
      <c r="G98" s="166" t="inlineStr">
        <is>
          <t>หยุดยา I, R, Z แล้วลดขนาดยาลงครึ่งหนึ่งทันทีโดยไม่ต้องรอ</t>
        </is>
      </c>
      <c r="H98" s="166" t="inlineStr">
        <is>
          <t>ให้รับประทานยาต่อไปได้ตามปกติโดยไม่ต้องหยุดยา</t>
        </is>
      </c>
      <c r="I98" s="165" t="n">
        <v>3</v>
      </c>
      <c r="J98" s="166" t="inlineStr">
        <is>
          <t>✅ คำตอบที่ถูกต้อง: ข้อ ค. หยุดยา I, R, Z ทันที และรอจนเอนไซม์ตับกลับมาปกติก่อนเริ่มทีละตัว
💡 Background:
หลักการทางเภสัชกรรม คลินิก และข้อกำหนดมาตรฐานตามเภสัชตำรับในหมวดวิชา 8. Infectious diseases
🎯 ทำไมข้อนี้ถึงถูก:
ตัวเลือก ข้อ ค. (หยุดยา I, R, Z ทันที และรอจนเอนไซม์ตับกลับมาปกติก่อนเริ่มทีละตัว)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(หยุดยา E ตัวเดียว):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(หยุดยา I, R ชั่วคราว):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(หยุดยา I, R, Z แล้วลดขนาดยาลงครึ่งหนึ่งทันทีโดยไม่ต้องรอ):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(ให้รับประทานยาต่อไปได้ตามปกติโดยไม่ต้องหยุดยา):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8" s="166" t="inlineStr"/>
      <c r="L98" s="166" t="inlineStr">
        <is>
          <t>Tuberculosis</t>
        </is>
      </c>
      <c r="M98" s="166" t="inlineStr">
        <is>
          <t>CASE_CLN_M83_TB_C01_Q2</t>
        </is>
      </c>
      <c r="N98" s="165" t="inlineStr">
        <is>
          <t>Clinic</t>
        </is>
      </c>
      <c r="O98" s="166" t="inlineStr">
        <is>
          <t>[TEST] Quick Ingestion</t>
        </is>
      </c>
      <c r="P98" s="165" t="inlineStr">
        <is>
          <t>ข้อสอบจำลอง</t>
        </is>
      </c>
      <c r="Q98" s="165" t="inlineStr">
        <is>
          <t>Mock RxCU83</t>
        </is>
      </c>
      <c r="R98" s="165" t="inlineStr">
        <is>
          <t>8. Infectious diseases</t>
        </is>
      </c>
    </row>
    <row r="99" ht="24" customHeight="1" s="49">
      <c r="A99" s="165" t="n">
        <v>97</v>
      </c>
      <c r="B99" s="166"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C99" s="166" t="inlineStr"/>
      <c r="D99" s="166" t="inlineStr">
        <is>
          <t>Isoniazid ส่งผลให้ระดับยา warfarin ลดลงอย่างรุนแรง</t>
        </is>
      </c>
      <c r="E99" s="166" t="inlineStr">
        <is>
          <t>Rifampin ส่งผลให้ระดับยา warfarin ลดลงอย่างมีนัยสำคัญ</t>
        </is>
      </c>
      <c r="F99" s="166" t="inlineStr">
        <is>
          <t>Pyrazinamide ส่งผลให้ระดับยา warfarin เพิ่มขึ้นอย่างมาก</t>
        </is>
      </c>
      <c r="G99" s="166" t="inlineStr">
        <is>
          <t>Ethambutol ส่งผลให้ระดับยา warfarin ลดลง</t>
        </is>
      </c>
      <c r="H99" s="166" t="inlineStr">
        <is>
          <t>ยาทุกตัวในสูตรยารักษาวัณโรคไม่ส่งผลต่อระดับยา warfarin</t>
        </is>
      </c>
      <c r="I99" s="165" t="n">
        <v>2</v>
      </c>
      <c r="J99" s="166" t="inlineStr">
        <is>
          <t>✅ คำตอบที่ถูกต้อง: ข้อ ข. Rifampin ส่งผลให้ระดับยา warfarin ลดลงอย่างมีนัยสำคัญ
💡 Background:
หลักการทางเภสัชกรรม คลินิก และข้อกำหนดมาตรฐานตามเภสัชตำรับในหมวดวิชา 8. Infectious diseases
🎯 ทำไมข้อนี้ถึงถูก:
ตัวเลือก ข้อ ข. (Rifampin ส่งผลให้ระดับยา warfarin ลดลงอย่างมีนัยสำคัญ)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(Isoniazid ส่งผลให้ระดับยา warfarin ลดลงอย่างรุนแรง):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(Pyrazinamide ส่งผลให้ระดับยา warfarin เพิ่มขึ้นอย่างมาก):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(Ethambutol ส่งผลให้ระดับยา warfarin ลดลง):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(ยาทุกตัวในสูตรยารักษาวัณโรคไม่ส่งผลต่อระดับยา warfarin):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9" s="166" t="inlineStr"/>
      <c r="L99" s="166" t="inlineStr">
        <is>
          <t>Tuberculosis</t>
        </is>
      </c>
      <c r="M99" s="166" t="inlineStr">
        <is>
          <t>CASE_CLN_M83_TB_C01_Q3</t>
        </is>
      </c>
      <c r="N99" s="165" t="inlineStr">
        <is>
          <t>Clinic</t>
        </is>
      </c>
      <c r="O99" s="166" t="inlineStr">
        <is>
          <t>[TEST] Quick Ingestion</t>
        </is>
      </c>
      <c r="P99" s="165" t="inlineStr">
        <is>
          <t>ข้อสอบจำลอง</t>
        </is>
      </c>
      <c r="Q99" s="165" t="inlineStr">
        <is>
          <t>Mock RxCU83</t>
        </is>
      </c>
      <c r="R99" s="165" t="inlineStr">
        <is>
          <t>8. Infectious diseases</t>
        </is>
      </c>
    </row>
    <row r="100" ht="24" customHeight="1" s="49">
      <c r="A100" s="165" t="n">
        <v>98</v>
      </c>
      <c r="B100" s="166"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C100" s="166" t="inlineStr"/>
      <c r="D100" s="166" t="inlineStr">
        <is>
          <t>Isoniazid (I)</t>
        </is>
      </c>
      <c r="E100" s="166" t="inlineStr">
        <is>
          <t>Rifampicin (R)</t>
        </is>
      </c>
      <c r="F100" s="166" t="inlineStr">
        <is>
          <t>Pyrazinamide (Z)</t>
        </is>
      </c>
      <c r="G100" s="166" t="inlineStr">
        <is>
          <t>Ethambutol (E)</t>
        </is>
      </c>
      <c r="H100" s="166" t="inlineStr">
        <is>
          <t>Vitamin B6</t>
        </is>
      </c>
      <c r="I100" s="165" t="n">
        <v>3</v>
      </c>
      <c r="J100" s="166" t="inlineStr">
        <is>
          <t>✅ คำตอบที่ถูกต้อง: ข้อ ค. Pyrazinamide (Z)
💡 Background:
หลักการทางเภสัชกรรม คลินิก และข้อกำหนดมาตรฐานตามเภสัชตำรับในหมวดวิชา 8. Infectious diseases
🎯 ทำไมข้อนี้ถึงถูก:
ตัวเลือก ข้อ ค. (Pyrazinamide (Z))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(Isoniazid (I)):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(Rifampicin (R)):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(Ethambutol (E)):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(Vitamin B6):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0" s="166" t="inlineStr"/>
      <c r="L100" s="166" t="inlineStr">
        <is>
          <t>Tuberculosis</t>
        </is>
      </c>
      <c r="M100" s="166" t="inlineStr">
        <is>
          <t>CASE_CLN_M83_TB_C01_Q4</t>
        </is>
      </c>
      <c r="N100" s="165" t="inlineStr">
        <is>
          <t>Clinic</t>
        </is>
      </c>
      <c r="O100" s="166" t="inlineStr">
        <is>
          <t>[TEST] Quick Ingestion</t>
        </is>
      </c>
      <c r="P100" s="165" t="inlineStr">
        <is>
          <t>ข้อสอบจำลอง</t>
        </is>
      </c>
      <c r="Q100" s="165" t="inlineStr">
        <is>
          <t>Mock RxCU83</t>
        </is>
      </c>
      <c r="R100" s="165" t="inlineStr">
        <is>
          <t>8. Infectious diseases</t>
        </is>
      </c>
    </row>
    <row r="101" ht="24" customHeight="1" s="49">
      <c r="A101" s="165" t="n">
        <v>99</v>
      </c>
      <c r="B101" s="166"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C101" s="166" t="inlineStr"/>
      <c r="D101" s="166" t="inlineStr">
        <is>
          <t>Hepatotoxicity</t>
        </is>
      </c>
      <c r="E101" s="166" t="inlineStr">
        <is>
          <t>Optic neuritis (ประสาทตาอักเสบ สูญเสียการมองเห็น/ตาบอดสี)</t>
        </is>
      </c>
      <c r="F101" s="166" t="inlineStr">
        <is>
          <t>Hyperuricemia รุนแรง</t>
        </is>
      </c>
      <c r="G101" s="166" t="inlineStr">
        <is>
          <t>Peripheral neuropathy</t>
        </is>
      </c>
      <c r="H101" s="166" t="inlineStr">
        <is>
          <t>Orange color of urine</t>
        </is>
      </c>
      <c r="I101" s="165" t="n">
        <v>2</v>
      </c>
      <c r="J101" s="166" t="inlineStr">
        <is>
          <t>✅ คำตอบที่ถูกต้อง: ข้อ ข. Optic neuritis (ประสาทตาอักเสบ สูญเสียการมองเห็น/ตาบอดสี)
💡 Background:
หลักการทางเภสัชกรรม คลินิก และข้อกำหนดมาตรฐานตามเภสัชตำรับในหมวดวิชา 8. Infectious diseases
🎯 ทำไมข้อนี้ถึงถูก:
ตัวเลือก ข้อ ข. (Optic neuritis (ประสาทตาอักเสบ สูญเสียการมองเห็น/ตาบอดสี))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(Hepatotoxicity):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(Hyperuricemia รุนแรง):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(Peripheral neuropathy):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(Orange color of urine):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1" s="166" t="inlineStr"/>
      <c r="L101" s="166" t="inlineStr">
        <is>
          <t>Tuberculosis</t>
        </is>
      </c>
      <c r="M101" s="166" t="inlineStr">
        <is>
          <t>CASE_CLN_M83_TB_C01_Q5</t>
        </is>
      </c>
      <c r="N101" s="165" t="inlineStr">
        <is>
          <t>Clinic</t>
        </is>
      </c>
      <c r="O101" s="166" t="inlineStr">
        <is>
          <t>[TEST] Quick Ingestion</t>
        </is>
      </c>
      <c r="P101" s="165" t="inlineStr">
        <is>
          <t>ข้อสอบจำลอง</t>
        </is>
      </c>
      <c r="Q101" s="165" t="inlineStr">
        <is>
          <t>Mock RxCU83</t>
        </is>
      </c>
      <c r="R101" s="165" t="inlineStr">
        <is>
          <t>8. Infectious diseases</t>
        </is>
      </c>
    </row>
    <row r="102" ht="24" customHeight="1" s="49">
      <c r="A102" s="165" t="n">
        <v>100</v>
      </c>
      <c r="B102" s="166"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C102" s="166" t="inlineStr"/>
      <c r="D102" s="166" t="inlineStr">
        <is>
          <t>เป็นการบริหารยาแบบ Non-invasive</t>
        </is>
      </c>
      <c r="E102" s="166" t="inlineStr">
        <is>
          <t>ยาออกฤทธิ์เฉพาะที่อวัยวะเป้าหมายเท่านั้น ไม่เข้าสู่กระแสเลือดเลยในทุกกรณี</t>
        </is>
      </c>
      <c r="F102" s="166" t="inlineStr">
        <is>
          <t>ยาที่สูดเข้าปอดโดยตรงไม่ต้องผ่าน hepatic first-pass metabolism</t>
        </is>
      </c>
      <c r="G102" s="166" t="inlineStr">
        <is>
          <t>ผลข้างเคียงทั่วร่างกาย (Systemic side effects) มักน้อยกว่ายารูปแบบรับประทาน</t>
        </is>
      </c>
      <c r="H102" s="166" t="inlineStr">
        <is>
          <t>สามารถปรับขนาดยาได้เมื่อเทียบกับยารูปแบบรับประทาน</t>
        </is>
      </c>
      <c r="I102" s="165" t="n">
        <v>2</v>
      </c>
      <c r="J102" s="166" t="inlineStr">
        <is>
          <t>✅ คำตอบที่ถูกต้อง: ข้อ ข. ยาออกฤทธิ์เฉพาะที่อวัยวะเป้าหมายเท่านั้น ไม่เข้าสู่กระแสเลือดเลยในทุกกรณี
💡 Background:
หลักการทางเภสัชกรรม คลินิก และข้อกำหนดมาตรฐานตามเภสัชตำรับในหมวดวิชา 6. Solid Dosage Forms
🎯 ทำไมข้อนี้ถึงถูก:
ตัวเลือก ข้อ ข. (ยาออกฤทธิ์เฉพาะที่อวัยวะเป้าหมายเท่านั้น ไม่เข้าสู่กระแสเลือดเลยในทุกกรณี)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(เป็นการบริหารยาแบบ Non-invasive):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(ยาที่สูดเข้าปอดโดยตรงไม่ต้องผ่าน hepatic first-pass metabolism):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(ผลข้างเคียงทั่วร่างกาย (Systemic side effects) มักน้อยกว่ายารูปแบบรับประทาน):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(สามารถปรับขนาดยาได้เมื่อเทียบกับยารูปแบบรับประทาน):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2" s="166" t="inlineStr"/>
      <c r="L102" s="166" t="inlineStr">
        <is>
          <t>Inhalation devices</t>
        </is>
      </c>
      <c r="M102" s="166" t="inlineStr">
        <is>
          <t>CASE_PRD_M83_TB_C01_Q1</t>
        </is>
      </c>
      <c r="N102" s="165" t="inlineStr">
        <is>
          <t>Product</t>
        </is>
      </c>
      <c r="O102" s="166" t="inlineStr">
        <is>
          <t>[TEST] Quick Ingestion</t>
        </is>
      </c>
      <c r="P102" s="165" t="inlineStr">
        <is>
          <t>ข้อสอบจำลอง</t>
        </is>
      </c>
      <c r="Q102" s="165" t="inlineStr">
        <is>
          <t>Mock RxCU83</t>
        </is>
      </c>
      <c r="R102" s="165" t="inlineStr">
        <is>
          <t>6. Solid Dosage Forms</t>
        </is>
      </c>
    </row>
    <row r="103" ht="24" customHeight="1" s="49">
      <c r="A103" s="165" t="n">
        <v>101</v>
      </c>
      <c r="B103" s="166"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C103" s="166" t="inlineStr"/>
      <c r="D103" s="166" t="inlineStr">
        <is>
          <t>Solvent</t>
        </is>
      </c>
      <c r="E103" s="166" t="inlineStr">
        <is>
          <t>Propellant (สารขับดัน)</t>
        </is>
      </c>
      <c r="F103" s="166" t="inlineStr">
        <is>
          <t>Tonicity agent</t>
        </is>
      </c>
      <c r="G103" s="166" t="inlineStr">
        <is>
          <t>Preservative</t>
        </is>
      </c>
      <c r="H103" s="166" t="inlineStr">
        <is>
          <t>Solubilizer</t>
        </is>
      </c>
      <c r="I103" s="165" t="n">
        <v>2</v>
      </c>
      <c r="J103" s="166" t="inlineStr">
        <is>
          <t>✅ คำตอบที่ถูกต้อง: ข้อ ข. Propellant (สารขับดัน)
💡 Background:
หลักการทางเภสัชกรรม คลินิก และข้อกำหนดมาตรฐานตามเภสัชตำรับในหมวดวิชา 6. Solid Dosage Forms
🎯 ทำไมข้อนี้ถึงถูก:
ตัวเลือก ข้อ ข. (Propellant (สารขับดัน))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(Solvent):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(Tonicity agent):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(Preservative):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(Solubilizer):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3" s="166" t="inlineStr"/>
      <c r="L103" s="166" t="inlineStr">
        <is>
          <t>Inhalation devices</t>
        </is>
      </c>
      <c r="M103" s="166" t="inlineStr">
        <is>
          <t>CASE_PRD_M83_TB_C01_Q2</t>
        </is>
      </c>
      <c r="N103" s="165" t="inlineStr">
        <is>
          <t>Product</t>
        </is>
      </c>
      <c r="O103" s="166" t="inlineStr">
        <is>
          <t>[TEST] Quick Ingestion</t>
        </is>
      </c>
      <c r="P103" s="165" t="inlineStr">
        <is>
          <t>ข้อสอบจำลอง</t>
        </is>
      </c>
      <c r="Q103" s="165" t="inlineStr">
        <is>
          <t>Mock RxCU83</t>
        </is>
      </c>
      <c r="R103" s="165" t="inlineStr">
        <is>
          <t>6. Solid Dosage Forms</t>
        </is>
      </c>
    </row>
    <row r="104" ht="24" customHeight="1" s="49">
      <c r="A104" s="165" t="n">
        <v>102</v>
      </c>
      <c r="B104" s="166" t="inlineStr">
        <is>
          <t>ข้อใด ไม่จัดเป็น หัวข้อการทดสอบคุณภาพของยาในรูปแบบสารละลายสำหรับพ่นละออง (Nebulized solution)</t>
        </is>
      </c>
      <c r="C104" s="166" t="inlineStr"/>
      <c r="D104" s="166" t="inlineStr">
        <is>
          <t>Assay</t>
        </is>
      </c>
      <c r="E104" s="166" t="inlineStr">
        <is>
          <t>Sterility</t>
        </is>
      </c>
      <c r="F104" s="166" t="inlineStr">
        <is>
          <t>Content uniformity</t>
        </is>
      </c>
      <c r="G104" s="166" t="inlineStr">
        <is>
          <t>Particle size</t>
        </is>
      </c>
      <c r="H104" s="166" t="inlineStr">
        <is>
          <t>Impurity</t>
        </is>
      </c>
      <c r="I104" s="165" t="n">
        <v>4</v>
      </c>
      <c r="J104" s="166" t="inlineStr">
        <is>
          <t>✅ คำตอบที่ถูกต้อง: ข้อ ง. Particle size
💡 Background:
หลักการทางเภสัชกรรม คลินิก และข้อกำหนดมาตรฐานตามเภสัชตำรับในหมวดวิชา 1. Titrations
🎯 ทำไมข้อนี้ถึงถูก:
ตัวเลือก ข้อ ง. (Particle size)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(Sterility):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(Content uniformity):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(Impurity):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04" s="166" t="inlineStr"/>
      <c r="L104" s="166" t="inlineStr">
        <is>
          <t>Inhalation devices</t>
        </is>
      </c>
      <c r="M104" s="166" t="inlineStr">
        <is>
          <t>CASE_PRD_M83_TB_C01_Q3</t>
        </is>
      </c>
      <c r="N104" s="165" t="inlineStr">
        <is>
          <t>Product</t>
        </is>
      </c>
      <c r="O104" s="166" t="inlineStr">
        <is>
          <t>[TEST] Quick Ingestion</t>
        </is>
      </c>
      <c r="P104" s="165" t="inlineStr">
        <is>
          <t>ข้อสอบจำลอง</t>
        </is>
      </c>
      <c r="Q104" s="165" t="inlineStr">
        <is>
          <t>Mock RxCU83</t>
        </is>
      </c>
      <c r="R104" s="165" t="inlineStr">
        <is>
          <t>1. Titrations</t>
        </is>
      </c>
    </row>
    <row r="105" ht="24" customHeight="1" s="49">
      <c r="A105" s="165" t="n">
        <v>103</v>
      </c>
      <c r="B105" s="166" t="inlineStr">
        <is>
          <t>ข้อใดถูกต้องเกี่ยวกับคุณสมบัติและเมแทบอลิซึมของยา Isoniazid</t>
        </is>
      </c>
      <c r="C105" s="166" t="inlineStr"/>
      <c r="D105" s="166" t="inlineStr">
        <is>
          <t>ยานี้มีกลไกยับยั้งการสังเคราะห์ DNA โดยตรง</t>
        </is>
      </c>
      <c r="E105" s="166" t="inlineStr">
        <is>
          <t>ทำให้ปัสสาวะมีสีส้มแดง</t>
        </is>
      </c>
      <c r="F105" s="166" t="inlineStr">
        <is>
          <t>สารเมแทบอไลต์ Acetylhydrazine เกิดพิษต่อตับ (Hepatotoxicity)</t>
        </is>
      </c>
      <c r="G105" s="166" t="inlineStr">
        <is>
          <t>สารเมแทบอไลต์ Diacetylhydrazine มีพิษต่อตับมากกว่า</t>
        </is>
      </c>
      <c r="H105" s="166" t="inlineStr">
        <is>
          <t>เป็นสารเหนี่ยวนำเอนไซม์ CYP450 ที่แรงที่สุด</t>
        </is>
      </c>
      <c r="I105" s="165" t="n">
        <v>3</v>
      </c>
      <c r="J105" s="166" t="inlineStr">
        <is>
          <t>✅ คำตอบที่ถูกต้อง: ข้อ ค. สารเมแทบอไลต์ Acetylhydrazine เกิดพิษต่อตับ (Hepatotoxicity)
💡 Background:
หลักการทางเภสัชกรรม คลินิก และข้อกำหนดมาตรฐานตามเภสัชตำรับในหมวดวิชา 13. Medicinal Chemistry
🎯 ทำไมข้อนี้ถึงถูก:
ตัวเลือก ข้อ ค. (สารเมแทบอไลต์ Acetylhydrazine เกิดพิษต่อตับ (Hepatotoxicity))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(ยานี้มีกลไกยับยั้งการสังเคราะห์ DNA โดยตรง):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ข. (ทำให้ปัสสาวะมีสีส้มแดง):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(สารเมแทบอไลต์ Diacetylhydrazine มีพิษต่อตับมากกว่า):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จ. (เป็นสารเหนี่ยวนำเอนไซม์ CYP450 ที่แรงที่สุด):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105" s="166" t="inlineStr"/>
      <c r="L105" s="166" t="inlineStr">
        <is>
          <t>Medicinal Chemistry</t>
        </is>
      </c>
      <c r="M105" s="166" t="inlineStr">
        <is>
          <t>CASE_PRD_M83_TB_C01_Q4</t>
        </is>
      </c>
      <c r="N105" s="165" t="inlineStr">
        <is>
          <t>Product</t>
        </is>
      </c>
      <c r="O105" s="166" t="inlineStr">
        <is>
          <t>[TEST] Quick Ingestion</t>
        </is>
      </c>
      <c r="P105" s="165" t="inlineStr">
        <is>
          <t>ข้อสอบจำลอง</t>
        </is>
      </c>
      <c r="Q105" s="165" t="inlineStr">
        <is>
          <t>Mock RxCU83</t>
        </is>
      </c>
      <c r="R105" s="165" t="inlineStr">
        <is>
          <t>13. Medicinal Chemistry</t>
        </is>
      </c>
    </row>
    <row r="106" ht="24" customHeight="1" s="49">
      <c r="A106" s="165" t="n">
        <v>104</v>
      </c>
      <c r="B106" s="166"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C106" s="166" t="inlineStr"/>
      <c r="D106" s="166" t="inlineStr">
        <is>
          <t>ขาด Vitamin D เนื่องจากได้รับแสงแดดไม่พอ</t>
        </is>
      </c>
      <c r="E106" s="166" t="inlineStr">
        <is>
          <t>ขาด Vitamin B6 (Pyridoxine) เนื่องจากการรักษาด้วยยา Isoniazid</t>
        </is>
      </c>
      <c r="F106" s="166" t="inlineStr">
        <is>
          <t>ขาด Folate เนื่องจากสูญเสียทางปัสสาวะเพิ่มขึ้น</t>
        </is>
      </c>
      <c r="G106" s="166" t="inlineStr">
        <is>
          <t>ขาด Vitamin B12 เนื่องจากการดูดซึมผิดปกติ</t>
        </is>
      </c>
      <c r="H106" s="166" t="inlineStr">
        <is>
          <t>ขาด สังกะสี (Zn) เนื่องจากยาลดความอยากอาหาร</t>
        </is>
      </c>
      <c r="I106" s="165" t="n">
        <v>2</v>
      </c>
      <c r="J106" s="166" t="inlineStr">
        <is>
          <t>✅ คำตอบที่ถูกต้อง: ข้อ ข. ขาด Vitamin B6 (Pyridoxine) เนื่องจากการรักษาด้วยยา Isoniazid
💡 Background:
หลักการทางเภสัชกรรม คลินิก และข้อกำหนดมาตรฐานตามเภสัชตำรับในหมวดวิชา 8. Infectious diseases
🎯 ทำไมข้อนี้ถึงถูก:
ตัวเลือก ข้อ ข. (ขาด Vitamin B6 (Pyridoxine) เนื่องจากการรักษาด้วยยา Isoniazid)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(ขาด Vitamin D เนื่องจากได้รับแสงแดดไม่พอ):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(ขาด Folate เนื่องจากสูญเสียทางปัสสาวะเพิ่มขึ้น):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(ขาด Vitamin B12 เนื่องจากการดูดซึมผิดปกติ):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(ขาด สังกะสี (Zn) เนื่องจากยาลดความอยากอาหาร):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6" s="166" t="inlineStr"/>
      <c r="L106" s="166" t="inlineStr">
        <is>
          <t>Tuberculosis</t>
        </is>
      </c>
      <c r="M106" s="166" t="inlineStr">
        <is>
          <t>CASE_CLN_M83_TB_C02_Q1</t>
        </is>
      </c>
      <c r="N106" s="165" t="inlineStr">
        <is>
          <t>Clinic</t>
        </is>
      </c>
      <c r="O106" s="166" t="inlineStr">
        <is>
          <t>[TEST] Quick Ingestion</t>
        </is>
      </c>
      <c r="P106" s="165" t="inlineStr">
        <is>
          <t>ข้อสอบจำลอง</t>
        </is>
      </c>
      <c r="Q106" s="165" t="inlineStr">
        <is>
          <t>Mock RxCU83</t>
        </is>
      </c>
      <c r="R106" s="165" t="inlineStr">
        <is>
          <t>8. Infectious diseases</t>
        </is>
      </c>
    </row>
    <row r="107" ht="24" customHeight="1" s="49">
      <c r="A107" s="165" t="n">
        <v>105</v>
      </c>
      <c r="B107" s="166"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C107" s="166" t="inlineStr"/>
      <c r="D107" s="166" t="inlineStr">
        <is>
          <t>ผ่าน เพราะต่ำกว่า limit</t>
        </is>
      </c>
      <c r="E107" s="166" t="inlineStr">
        <is>
          <t>ไม่ผ่าน เพราะเกิน limit</t>
        </is>
      </c>
      <c r="F107" s="166" t="inlineStr">
        <is>
          <t>ผ่านได้ถ้าเจือจางเพิ่ม</t>
        </is>
      </c>
      <c r="G107" s="166" t="inlineStr">
        <is>
          <t>ไม่ผ่าน ต้องทดสอบ sterility test ใหม่</t>
        </is>
      </c>
      <c r="H107" s="166" t="inlineStr">
        <is>
          <t>ไม่ผ่านตั้งแต่การเจือจางขวดแรก</t>
        </is>
      </c>
      <c r="I107" s="165" t="n">
        <v>1</v>
      </c>
      <c r="J107" s="166" t="inlineStr">
        <is>
          <t>✅ คำตอบที่ถูกต้อง: ข้อ ก. ผ่าน เพราะต่ำกว่า limit
💡 Background:
หลักการทางเภสัชกรรม คลินิก และข้อกำหนดมาตรฐานตามเภสัชตำรับในหมวดวิชา 1. Titrations
🎯 ทำไมข้อนี้ถึงถูก:
ตัวเลือก ข้อ ก. (ผ่าน เพราะต่ำกว่า limit)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(ไม่ผ่าน เพราะเกิน limit):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(ผ่านได้ถ้าเจือจางเพิ่ม):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(ไม่ผ่าน ต้องทดสอบ sterility test ใหม่):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(ไม่ผ่านตั้งแต่การเจือจางขวดแรก):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07" s="166" t="inlineStr"/>
      <c r="L107" s="166" t="inlineStr">
        <is>
          <t>Sterility &amp; Pyrogen testing</t>
        </is>
      </c>
      <c r="M107" s="166" t="inlineStr">
        <is>
          <t>CASE_PRD_M83_TB_C01_Q5</t>
        </is>
      </c>
      <c r="N107" s="165" t="inlineStr">
        <is>
          <t>Product</t>
        </is>
      </c>
      <c r="O107" s="166" t="inlineStr">
        <is>
          <t>[TEST] Quick Ingestion</t>
        </is>
      </c>
      <c r="P107" s="165" t="inlineStr">
        <is>
          <t>ข้อสอบจำลอง</t>
        </is>
      </c>
      <c r="Q107" s="165" t="inlineStr">
        <is>
          <t>Mock RxCU83</t>
        </is>
      </c>
      <c r="R107" s="165" t="inlineStr">
        <is>
          <t>1. Titrations</t>
        </is>
      </c>
    </row>
    <row r="108" ht="24" customHeight="1" s="49">
      <c r="A108" s="165" t="n">
        <v>106</v>
      </c>
      <c r="B108" s="166"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C108" s="166" t="inlineStr"/>
      <c r="D108" s="166" t="inlineStr">
        <is>
          <t>ให้คำแนะนำที่ตรงไปตรงมา เน้นย้ำถึงอันตรายของการเกิดเชื้อดื้อยา</t>
        </is>
      </c>
      <c r="E108" s="166" t="inlineStr">
        <is>
          <t>ให้คำแนะนำตามหลักวิชาการเพื่อให้ดูน่าเชื่อถือ</t>
        </is>
      </c>
      <c r="F108" s="166" t="inlineStr">
        <is>
          <t>สร้างเสริมพลังอำนาจแก่ผู้ป่วย (Empowerment) เปิดโอกาสให้ซักถามความกังวล และร่วมวางแผนการทานยากับผู้ป่วย</t>
        </is>
      </c>
      <c r="G108" s="166" t="inlineStr">
        <is>
          <t>ให้คำแนะนำที่กระชับ และเน้นความสำคัญของการใช้ยาในการรักษาอาการป่วย</t>
        </is>
      </c>
      <c r="H108" s="166" t="inlineStr">
        <is>
          <t>ให้คำแนะนำเท่าที่จำเป็น เพื่อให้ผู้ป่วยไม่สับสนและกลัวการใช้ยา</t>
        </is>
      </c>
      <c r="I108" s="165" t="n">
        <v>3</v>
      </c>
      <c r="J108" s="166"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(สร้างเสริมพลังอำนาจแก่ผู้ป่วย (Empowerment) เปิดโอกาสให้ซักถามความกังวล และร่วมวางแผนการทานยากับผู้ป่วย)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(ให้คำแนะนำที่ตรงไปตรงมา เน้นย้ำถึงอันตรายของการเกิดเชื้อดื้อยา):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(ให้คำแนะนำตามหลักวิชาการเพื่อให้ดูน่าเชื่อถือ):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(ให้คำแนะนำที่กระชับ และเน้นความสำคัญของการใช้ยาในการรักษาอาการป่วย):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(ให้คำแนะนำเท่าที่จำเป็น เพื่อให้ผู้ป่วยไม่สับสนและกลัวการใช้ยา):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08" s="166" t="inlineStr"/>
      <c r="L108" s="166" t="inlineStr">
        <is>
          <t>Pharmacy Administration &amp; System</t>
        </is>
      </c>
      <c r="M108" s="166" t="inlineStr">
        <is>
          <t>CASE_SAP_M83_TB_C01_Q1</t>
        </is>
      </c>
      <c r="N108" s="165" t="inlineStr">
        <is>
          <t>SAP</t>
        </is>
      </c>
      <c r="O108" s="166" t="inlineStr">
        <is>
          <t>[TEST] Quick Ingestion</t>
        </is>
      </c>
      <c r="P108" s="165" t="inlineStr">
        <is>
          <t>ข้อสอบจำลอง</t>
        </is>
      </c>
      <c r="Q108" s="165" t="inlineStr">
        <is>
          <t>Mock RxCU83</t>
        </is>
      </c>
      <c r="R108" s="165" t="inlineStr">
        <is>
          <t>2. Pharmacy Administration &amp; Sy</t>
        </is>
      </c>
    </row>
    <row r="109" ht="24" customHeight="1" s="49">
      <c r="A109" s="165" t="n">
        <v>107</v>
      </c>
      <c r="B109" s="166"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C109" s="166" t="inlineStr"/>
      <c r="D109" s="166" t="inlineStr">
        <is>
          <t>เขียนฉลากตัวบรรจงให้ผู้ป่วยอ่าน</t>
        </is>
      </c>
      <c r="E109" s="166" t="inlineStr">
        <is>
          <t>จัด Pillbox แบ่งตามวัน/มื้อให้ผู้ป่วย และสอนให้ผู้ป่วยฝึกจัดเตรียมเองในวันถัดไป</t>
        </is>
      </c>
      <c r="F109" s="166" t="inlineStr">
        <is>
          <t>อ่านฉลากให้ผู้ป่วยฟังอย่างละเอียด</t>
        </is>
      </c>
      <c r="G109" s="166" t="inlineStr">
        <is>
          <t>บอกให้ผู้ป่วยหาคนมาดูแลเรื่องยา</t>
        </is>
      </c>
      <c r="H109" s="166" t="inlineStr">
        <is>
          <t>ทำแผ่นพับภาษาไทยแนบให้ผู้ป่วยไปอ่านเอง</t>
        </is>
      </c>
      <c r="I109" s="165" t="n">
        <v>2</v>
      </c>
      <c r="J109" s="166" t="inlineStr">
        <is>
          <t>✅ คำตอบที่ถูกต้อง: ข้อ ข. จัด Pillbox แบ่งตามวัน/มื้อให้ผู้ป่วย และสอนให้ผู้ป่วยฝึกจัดเตรียมเองในวันถัดไป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(จัด Pillbox แบ่งตามวัน/มื้อให้ผู้ป่วย และสอนให้ผู้ป่วยฝึกจัดเตรียมเองในวันถัดไป)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(เขียนฉลากตัวบรรจงให้ผู้ป่วยอ่าน):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(อ่านฉลากให้ผู้ป่วยฟังอย่างละเอียด):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(บอกให้ผู้ป่วยหาคนมาดูแลเรื่องยา):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(ทำแผ่นพับภาษาไทยแนบให้ผู้ป่วยไปอ่านเอง):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09" s="166" t="inlineStr"/>
      <c r="L109" s="166" t="inlineStr">
        <is>
          <t>Pharmacy Administration &amp; System</t>
        </is>
      </c>
      <c r="M109" s="166" t="inlineStr">
        <is>
          <t>CASE_SAP_M83_TB_C01_Q2</t>
        </is>
      </c>
      <c r="N109" s="165" t="inlineStr">
        <is>
          <t>SAP</t>
        </is>
      </c>
      <c r="O109" s="166" t="inlineStr">
        <is>
          <t>[TEST] Quick Ingestion</t>
        </is>
      </c>
      <c r="P109" s="165" t="inlineStr">
        <is>
          <t>ข้อสอบจำลอง</t>
        </is>
      </c>
      <c r="Q109" s="165" t="inlineStr">
        <is>
          <t>Mock RxCU83</t>
        </is>
      </c>
      <c r="R109" s="165" t="inlineStr">
        <is>
          <t>2. Pharmacy Administration &amp; Sy</t>
        </is>
      </c>
    </row>
    <row r="110" ht="24" customHeight="1" s="49">
      <c r="A110" s="165" t="n">
        <v>108</v>
      </c>
      <c r="B110" s="166"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C110" s="166" t="inlineStr"/>
      <c r="D110" s="166" t="inlineStr">
        <is>
          <t>Tension-type headache</t>
        </is>
      </c>
      <c r="E110" s="166" t="inlineStr">
        <is>
          <t>Migraine headache (Migraine with aura)</t>
        </is>
      </c>
      <c r="F110" s="166" t="inlineStr">
        <is>
          <t>Cluster headache</t>
        </is>
      </c>
      <c r="G110" s="166" t="inlineStr">
        <is>
          <t>Sinusitis headache</t>
        </is>
      </c>
      <c r="H110" s="166" t="inlineStr">
        <is>
          <t>Thunderclap headache</t>
        </is>
      </c>
      <c r="I110" s="165" t="n">
        <v>2</v>
      </c>
      <c r="J110" s="166" t="inlineStr">
        <is>
          <t>✅ คำตอบที่ถูกต้อง: ข้อ ข. Migraine headache (Migraine with aura)
💡 Background:
หลักการทางเภสัชกรรม คลินิก และข้อกำหนดมาตรฐานตามเภสัชตำรับในหมวดวิชา 9. Neurologic
🎯 ทำไมข้อนี้ถึงถูก:
ตัวเลือก ข้อ ข. (Migraine headache (Migraine with aura))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(Tension-type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(Cluster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(Sinusitis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(Thunderclap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0" s="166" t="inlineStr"/>
      <c r="L110" s="166" t="inlineStr">
        <is>
          <t>Headache</t>
        </is>
      </c>
      <c r="M110" s="166" t="inlineStr">
        <is>
          <t>CASE_CLN_M83_MIG_C01_Q1</t>
        </is>
      </c>
      <c r="N110" s="165" t="inlineStr">
        <is>
          <t>Clinic</t>
        </is>
      </c>
      <c r="O110" s="166" t="inlineStr">
        <is>
          <t>[TEST] Quick Ingestion</t>
        </is>
      </c>
      <c r="P110" s="165" t="inlineStr">
        <is>
          <t>ข้อสอบจำลอง</t>
        </is>
      </c>
      <c r="Q110" s="165" t="inlineStr">
        <is>
          <t>Mock RxCU83</t>
        </is>
      </c>
      <c r="R110" s="165" t="inlineStr">
        <is>
          <t>9. Neurologic</t>
        </is>
      </c>
    </row>
    <row r="111" ht="24" customHeight="1" s="49">
      <c r="A111" s="165" t="n">
        <v>109</v>
      </c>
      <c r="B111" s="166"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C111" s="166" t="inlineStr"/>
      <c r="D111" s="166" t="inlineStr">
        <is>
          <t>Diclofenac</t>
        </is>
      </c>
      <c r="E111" s="166" t="inlineStr">
        <is>
          <t>Paracetamol</t>
        </is>
      </c>
      <c r="F111" s="166" t="inlineStr">
        <is>
          <t>Dexamethasone</t>
        </is>
      </c>
      <c r="G111" s="166" t="inlineStr">
        <is>
          <t>Eletriptan</t>
        </is>
      </c>
      <c r="H111" s="166" t="inlineStr">
        <is>
          <t>Nortriptyline</t>
        </is>
      </c>
      <c r="I111" s="165" t="n">
        <v>4</v>
      </c>
      <c r="J111" s="166" t="inlineStr">
        <is>
          <t>✅ คำตอบที่ถูกต้อง: ข้อ ง. Eletriptan
💡 Background:
หลักการทางเภสัชกรรม คลินิก และข้อกำหนดมาตรฐานตามเภสัชตำรับในหมวดวิชา 9. Neurologic
🎯 ทำไมข้อนี้ถึงถูก:
ตัวเลือก ข้อ ง. (Eletriptan)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(Diclofenac):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(Paracetamol):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(Dexamethasone):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(Nortriptyline):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1" s="166" t="inlineStr"/>
      <c r="L111" s="166" t="inlineStr">
        <is>
          <t>Headache</t>
        </is>
      </c>
      <c r="M111" s="166" t="inlineStr">
        <is>
          <t>CASE_CLN_M83_MIG_C01_Q2</t>
        </is>
      </c>
      <c r="N111" s="165" t="inlineStr">
        <is>
          <t>Clinic</t>
        </is>
      </c>
      <c r="O111" s="166" t="inlineStr">
        <is>
          <t>[TEST] Quick Ingestion</t>
        </is>
      </c>
      <c r="P111" s="165" t="inlineStr">
        <is>
          <t>ข้อสอบจำลอง</t>
        </is>
      </c>
      <c r="Q111" s="165" t="inlineStr">
        <is>
          <t>Mock RxCU83</t>
        </is>
      </c>
      <c r="R111" s="165" t="inlineStr">
        <is>
          <t>9. Neurologic</t>
        </is>
      </c>
    </row>
    <row r="112" ht="24" customHeight="1" s="49">
      <c r="A112" s="165" t="n">
        <v>110</v>
      </c>
      <c r="B112" s="166"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C112" s="166" t="inlineStr"/>
      <c r="D112" s="166" t="inlineStr">
        <is>
          <t>Topiramate</t>
        </is>
      </c>
      <c r="E112" s="166" t="inlineStr">
        <is>
          <t>Atenolol</t>
        </is>
      </c>
      <c r="F112" s="166" t="inlineStr">
        <is>
          <t>Vitamin B6</t>
        </is>
      </c>
      <c r="G112" s="166" t="inlineStr">
        <is>
          <t>Amitriptyline</t>
        </is>
      </c>
      <c r="H112" s="166" t="inlineStr">
        <is>
          <t>Flunarizine</t>
        </is>
      </c>
      <c r="I112" s="165" t="n">
        <v>5</v>
      </c>
      <c r="J112" s="166" t="inlineStr">
        <is>
          <t>✅ คำตอบที่ถูกต้อง: ข้อ จ. Flunarizine
💡 Background:
หลักการทางเภสัชกรรม คลินิก และข้อกำหนดมาตรฐานตามเภสัชตำรับในหมวดวิชา 9. Neurologic
🎯 ทำไมข้อนี้ถึงถูก:
ตัวเลือก ข้อ จ. (Flunarizine)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(Topiramate):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(Atenolol):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(Vitamin B6):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(Amitriptyline):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2" s="166" t="inlineStr"/>
      <c r="L112" s="166" t="inlineStr">
        <is>
          <t>Headache</t>
        </is>
      </c>
      <c r="M112" s="166" t="inlineStr">
        <is>
          <t>CASE_CLN_M83_MIG_C01_Q3</t>
        </is>
      </c>
      <c r="N112" s="165" t="inlineStr">
        <is>
          <t>Clinic</t>
        </is>
      </c>
      <c r="O112" s="166" t="inlineStr">
        <is>
          <t>[TEST] Quick Ingestion</t>
        </is>
      </c>
      <c r="P112" s="165" t="inlineStr">
        <is>
          <t>ข้อสอบจำลอง</t>
        </is>
      </c>
      <c r="Q112" s="165" t="inlineStr">
        <is>
          <t>Mock RxCU83</t>
        </is>
      </c>
      <c r="R112" s="165" t="inlineStr">
        <is>
          <t>9. Neurologic</t>
        </is>
      </c>
    </row>
    <row r="113" ht="24" customHeight="1" s="49">
      <c r="A113" s="165" t="n">
        <v>111</v>
      </c>
      <c r="B113" s="166" t="inlineStr">
        <is>
          <t>การใช้ Propranolol ในการป้องกันไมเกรน ควรระวังหรือเป็นข้อห้ามใช้ในผู้ป่วยที่มีโรคร่วมใดมากที่สุด</t>
        </is>
      </c>
      <c r="C113" s="166" t="inlineStr"/>
      <c r="D113" s="166" t="inlineStr">
        <is>
          <t>เบาหวาน</t>
        </is>
      </c>
      <c r="E113" s="166" t="inlineStr">
        <is>
          <t>หอบหืด (Asthma)</t>
        </is>
      </c>
      <c r="F113" s="166" t="inlineStr">
        <is>
          <t>ซึมเศร้า</t>
        </is>
      </c>
      <c r="G113" s="166" t="inlineStr">
        <is>
          <t>กรดไหลย้อน</t>
        </is>
      </c>
      <c r="H113" s="166" t="inlineStr">
        <is>
          <t>ไตเรื้อรัง</t>
        </is>
      </c>
      <c r="I113" s="165" t="n">
        <v>2</v>
      </c>
      <c r="J113" s="166" t="inlineStr">
        <is>
          <t>✅ คำตอบที่ถูกต้อง: ข้อ ข. หอบหืด (Asthma)
💡 Background:
หลักการทางเภสัชกรรม คลินิก และข้อกำหนดมาตรฐานตามเภสัชตำรับในหมวดวิชา 9. Neurologic
🎯 ทำไมข้อนี้ถึงถูก:
ตัวเลือก ข้อ ข. (หอบหืด (Asthma))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(เบาหวาน):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(ซึมเศร้า):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(กรดไหลย้อน):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(ไตเรื้อรัง):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3" s="166" t="inlineStr"/>
      <c r="L113" s="166" t="inlineStr">
        <is>
          <t>Headache</t>
        </is>
      </c>
      <c r="M113" s="166" t="inlineStr">
        <is>
          <t>CASE_CLN_M83_MIG_C01_Q4</t>
        </is>
      </c>
      <c r="N113" s="165" t="inlineStr">
        <is>
          <t>Clinic</t>
        </is>
      </c>
      <c r="O113" s="166" t="inlineStr">
        <is>
          <t>[TEST] Quick Ingestion</t>
        </is>
      </c>
      <c r="P113" s="165" t="inlineStr">
        <is>
          <t>ข้อสอบจำลอง</t>
        </is>
      </c>
      <c r="Q113" s="165" t="inlineStr">
        <is>
          <t>Mock RxCU83</t>
        </is>
      </c>
      <c r="R113" s="165" t="inlineStr">
        <is>
          <t>9. Neurologic</t>
        </is>
      </c>
    </row>
    <row r="114" ht="24" customHeight="1" s="49">
      <c r="A114" s="165" t="n">
        <v>112</v>
      </c>
      <c r="B114" s="166"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C114" s="166" t="inlineStr"/>
      <c r="D114" s="166" t="inlineStr">
        <is>
          <t>Rebound hypertension</t>
        </is>
      </c>
      <c r="E114" s="166" t="inlineStr">
        <is>
          <t>Medication Overuse Headache (MOH)</t>
        </is>
      </c>
      <c r="F114" s="166" t="inlineStr">
        <is>
          <t>Serotonin syndrome</t>
        </is>
      </c>
      <c r="G114" s="166" t="inlineStr">
        <is>
          <t>Orthostatic hypotension</t>
        </is>
      </c>
      <c r="H114" s="166" t="inlineStr">
        <is>
          <t>Parkinsonism</t>
        </is>
      </c>
      <c r="I114" s="165" t="n">
        <v>2</v>
      </c>
      <c r="J114" s="166" t="inlineStr">
        <is>
          <t>✅ คำตอบที่ถูกต้อง: ข้อ ข. Medication Overuse Headache (MOH)
💡 Background:
หลักการทางเภสัชกรรม คลินิก และข้อกำหนดมาตรฐานตามเภสัชตำรับในหมวดวิชา 9. Neurologic
🎯 ทำไมข้อนี้ถึงถูก:
ตัวเลือก ข้อ ข. (Medication Overuse Headache (MOH))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(Rebound hypertension):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(Serotonin syndrome):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(Orthostatic hypotension):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(Parkinsonism):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4" s="166" t="inlineStr"/>
      <c r="L114" s="166" t="inlineStr">
        <is>
          <t>Headache</t>
        </is>
      </c>
      <c r="M114" s="166" t="inlineStr">
        <is>
          <t>CASE_CLN_M83_MIG_C01_Q5</t>
        </is>
      </c>
      <c r="N114" s="165" t="inlineStr">
        <is>
          <t>Clinic</t>
        </is>
      </c>
      <c r="O114" s="166" t="inlineStr">
        <is>
          <t>[TEST] Quick Ingestion</t>
        </is>
      </c>
      <c r="P114" s="165" t="inlineStr">
        <is>
          <t>ข้อสอบจำลอง</t>
        </is>
      </c>
      <c r="Q114" s="165" t="inlineStr">
        <is>
          <t>Mock RxCU83</t>
        </is>
      </c>
      <c r="R114" s="165" t="inlineStr">
        <is>
          <t>9. Neurologic</t>
        </is>
      </c>
    </row>
    <row r="115" ht="24" customHeight="1" s="49">
      <c r="A115" s="165" t="n">
        <v>113</v>
      </c>
      <c r="B115" s="166"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C115" s="166" t="inlineStr"/>
      <c r="D115" s="166" t="inlineStr">
        <is>
          <t>Effervescent tablet</t>
        </is>
      </c>
      <c r="E115" s="166" t="inlineStr">
        <is>
          <t>Enteric coated tablet</t>
        </is>
      </c>
      <c r="F115" s="166" t="inlineStr">
        <is>
          <t>Plain tablet</t>
        </is>
      </c>
      <c r="G115" s="166" t="inlineStr">
        <is>
          <t>Film coated tablet</t>
        </is>
      </c>
      <c r="H115" s="166" t="inlineStr">
        <is>
          <t>Compression coated tablet</t>
        </is>
      </c>
      <c r="I115" s="165" t="n">
        <v>4</v>
      </c>
      <c r="J115" s="166" t="inlineStr">
        <is>
          <t>✅ คำตอบที่ถูกต้อง: ข้อ ง. Film coated tablet
💡 Background:
หลักการทางเภสัชกรรม คลินิก และข้อกำหนดมาตรฐานตามเภสัชตำรับในหมวดวิชา 6. Solid Dosage Forms
🎯 ทำไมข้อนี้ถึงถูก:
ตัวเลือก ข้อ ง. (Film coated tablet)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(Effervescent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(Enteric coated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(Plain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(Compression coated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5" s="166" t="inlineStr"/>
      <c r="L115" s="166" t="inlineStr">
        <is>
          <t>Tablet Coating</t>
        </is>
      </c>
      <c r="M115" s="166" t="inlineStr">
        <is>
          <t>CASE_PRD_M83_MIG_C01_Q1</t>
        </is>
      </c>
      <c r="N115" s="165" t="inlineStr">
        <is>
          <t>Product</t>
        </is>
      </c>
      <c r="O115" s="166" t="inlineStr">
        <is>
          <t>[TEST] Quick Ingestion</t>
        </is>
      </c>
      <c r="P115" s="165" t="inlineStr">
        <is>
          <t>ข้อสอบจำลอง</t>
        </is>
      </c>
      <c r="Q115" s="165" t="inlineStr">
        <is>
          <t>Mock RxCU83</t>
        </is>
      </c>
      <c r="R115" s="165" t="inlineStr">
        <is>
          <t>6. Solid Dosage Forms</t>
        </is>
      </c>
    </row>
    <row r="116" ht="24" customHeight="1" s="49">
      <c r="A116" s="165" t="n">
        <v>114</v>
      </c>
      <c r="B116" s="166"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C116" s="166" t="inlineStr"/>
      <c r="D116" s="166" t="inlineStr">
        <is>
          <t>Microcrystalline cellulose</t>
        </is>
      </c>
      <c r="E116" s="166" t="inlineStr">
        <is>
          <t>Lactose</t>
        </is>
      </c>
      <c r="F116" s="166" t="inlineStr">
        <is>
          <t>Croscarmellose sodium (Superdisintegrant)</t>
        </is>
      </c>
      <c r="G116" s="166" t="inlineStr">
        <is>
          <t>Magnesium stearate</t>
        </is>
      </c>
      <c r="H116" s="166" t="inlineStr">
        <is>
          <t>Triacetin</t>
        </is>
      </c>
      <c r="I116" s="165" t="n">
        <v>3</v>
      </c>
      <c r="J116" s="166" t="inlineStr">
        <is>
          <t>✅ คำตอบที่ถูกต้อง: ข้อ ค. Croscarmellose sodium (Superdisintegrant)
💡 Background:
หลักการทางเภสัชกรรม คลินิก และข้อกำหนดมาตรฐานตามเภสัชตำรับในหมวดวิชา 6. Solid Dosage Forms
🎯 ทำไมข้อนี้ถึงถูก:
ตัวเลือก ข้อ ค. (Croscarmellose sodium (Superdisintegrant))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(Microcrystalline cellulose):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(Lactose):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(Magnesium stearate):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(Triacetin):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6" s="166" t="inlineStr"/>
      <c r="L116" s="166" t="inlineStr">
        <is>
          <t>Excipients classification</t>
        </is>
      </c>
      <c r="M116" s="166" t="inlineStr">
        <is>
          <t>CASE_PRD_M83_MIG_C01_Q2</t>
        </is>
      </c>
      <c r="N116" s="165" t="inlineStr">
        <is>
          <t>Product</t>
        </is>
      </c>
      <c r="O116" s="166" t="inlineStr">
        <is>
          <t>[TEST] Quick Ingestion</t>
        </is>
      </c>
      <c r="P116" s="165" t="inlineStr">
        <is>
          <t>ข้อสอบจำลอง</t>
        </is>
      </c>
      <c r="Q116" s="165" t="inlineStr">
        <is>
          <t>Mock RxCU83</t>
        </is>
      </c>
      <c r="R116" s="165" t="inlineStr">
        <is>
          <t>6. Solid Dosage Forms</t>
        </is>
      </c>
    </row>
    <row r="117" ht="24" customHeight="1" s="49">
      <c r="A117" s="165" t="n">
        <v>115</v>
      </c>
      <c r="B117" s="166" t="inlineStr">
        <is>
          <t>รูปสัณฐาน (Polymorph) ของตัวยาสำคัญที่เหมาะสมและเสถียรที่สุดในการนำมาใช้เตรียมยาเม็ดในระดับอุตสาหกรรมคือรูปใด</t>
        </is>
      </c>
      <c r="C117" s="166" t="inlineStr"/>
      <c r="D117" s="166" t="inlineStr">
        <is>
          <t>Monotropic polymorphs (Stable form)</t>
        </is>
      </c>
      <c r="E117" s="166" t="inlineStr">
        <is>
          <t>Enantiotropic polymorphs</t>
        </is>
      </c>
      <c r="F117" s="166" t="inlineStr">
        <is>
          <t>Amorphous anhydrates</t>
        </is>
      </c>
      <c r="G117" s="166" t="inlineStr">
        <is>
          <t>Crystalline hydrates</t>
        </is>
      </c>
      <c r="H117" s="166" t="inlineStr">
        <is>
          <t>Mixed solvates</t>
        </is>
      </c>
      <c r="I117" s="165" t="n">
        <v>1</v>
      </c>
      <c r="J117" s="166" t="inlineStr">
        <is>
          <t>✅ คำตอบที่ถูกต้อง: ข้อ ก. Monotropic polymorphs (Stable form)
💡 Background:
หลักการทางเภสัชกรรม คลินิก และข้อกำหนดมาตรฐานตามเภสัชตำรับในหมวดวิชา 6. Solid Dosage Forms
🎯 ทำไมข้อนี้ถึงถูก:
ตัวเลือก ข้อ ก. (Monotropic polymorphs (Stable form))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(Enantiotropic polymorphs):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(Amorphous anhydrates):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(Crystalline hydrates):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(Mixed solvates):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7" s="166" t="inlineStr"/>
      <c r="L117" s="166" t="inlineStr">
        <is>
          <t>Preformulation &amp; GMP</t>
        </is>
      </c>
      <c r="M117" s="166" t="inlineStr">
        <is>
          <t>CASE_PRD_M83_MIG_C01_Q3</t>
        </is>
      </c>
      <c r="N117" s="165" t="inlineStr">
        <is>
          <t>Product</t>
        </is>
      </c>
      <c r="O117" s="166" t="inlineStr">
        <is>
          <t>[TEST] Quick Ingestion</t>
        </is>
      </c>
      <c r="P117" s="165" t="inlineStr">
        <is>
          <t>ข้อสอบจำลอง</t>
        </is>
      </c>
      <c r="Q117" s="165" t="inlineStr">
        <is>
          <t>Mock RxCU83</t>
        </is>
      </c>
      <c r="R117" s="165" t="inlineStr">
        <is>
          <t>6. Solid Dosage Forms</t>
        </is>
      </c>
    </row>
    <row r="118" ht="24" customHeight="1" s="49">
      <c r="A118" s="165" t="n">
        <v>116</v>
      </c>
      <c r="B118" s="166"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C118" s="166" t="inlineStr"/>
      <c r="D118" s="166" t="inlineStr">
        <is>
          <t>Specificity ด้วยวิธี Forced degradation</t>
        </is>
      </c>
      <c r="E118" s="166" t="inlineStr">
        <is>
          <t>Linearity ที่ 95%, 105%, 110% ของ Label claim</t>
        </is>
      </c>
      <c r="F118" s="166" t="inlineStr">
        <is>
          <t>Precision และ Intermediate precision พร้อมกำหนดเกณฑ์ %RSD ≤ 2.0%</t>
        </is>
      </c>
      <c r="G118" s="166" t="inlineStr">
        <is>
          <t>Accuracy โดยการ Spike สารมาตรฐานลงใน Placebo ที่ 80%, 100%, 120%</t>
        </is>
      </c>
      <c r="H118" s="166" t="inlineStr">
        <is>
          <t>Robustness ด้วยการเปลี่ยนสัดส่วน Mobile phase และอุณหภูมิของคอลัมน์</t>
        </is>
      </c>
      <c r="I118" s="165" t="n">
        <v>2</v>
      </c>
      <c r="J118" s="166" t="inlineStr">
        <is>
          <t>✅ คำตอบที่ถูกต้อง: ข้อ ข. Linearity ที่ 95%, 105%, 110% ของ Label claim
💡 Background:
หลักการทางเภสัชกรรม คลินิก และข้อกำหนดมาตรฐานตามเภสัชตำรับในหมวดวิชา 1. Titrations
🎯 ทำไมข้อนี้ถึงถูก:
ตัวเลือก ข้อ ข. (Linearity ที่ 95%, 105%, 110% ของ Label claim)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(Specificity ด้วยวิธี Forced degradation):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(Precision และ Intermediate precision พร้อมกำหนดเกณฑ์ %RSD ≤ 2.0%):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(Accuracy โดยการ Spike สารมาตรฐานลงใน Placebo ที่ 80%, 100%, 120%):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(Robustness ด้วยการเปลี่ยนสัดส่วน Mobile phase และอุณหภูมิของคอลัมน์):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18" s="166" t="inlineStr"/>
      <c r="L118" s="166" t="inlineStr">
        <is>
          <t>Chromatography</t>
        </is>
      </c>
      <c r="M118" s="166" t="inlineStr">
        <is>
          <t>CASE_PRD_M83_MIG_C01_Q4</t>
        </is>
      </c>
      <c r="N118" s="165" t="inlineStr">
        <is>
          <t>Product</t>
        </is>
      </c>
      <c r="O118" s="166" t="inlineStr">
        <is>
          <t>[TEST] Quick Ingestion</t>
        </is>
      </c>
      <c r="P118" s="165" t="inlineStr">
        <is>
          <t>ข้อสอบจำลอง</t>
        </is>
      </c>
      <c r="Q118" s="165" t="inlineStr">
        <is>
          <t>Mock RxCU83</t>
        </is>
      </c>
      <c r="R118" s="165" t="inlineStr">
        <is>
          <t>1. Titrations</t>
        </is>
      </c>
    </row>
    <row r="119" ht="24" customHeight="1" s="49">
      <c r="A119" s="165" t="n">
        <v>117</v>
      </c>
      <c r="B119" s="166"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C119" s="166" t="inlineStr"/>
      <c r="D119" s="166" t="inlineStr">
        <is>
          <t>RT นานขึ้น เนื่องจาก Organic phase เพิ่ม ทำให้ Analyte ติดอยู่นานขึ้น</t>
        </is>
      </c>
      <c r="E119" s="166" t="inlineStr">
        <is>
          <t>RT ลดลง เนื่องจาก Organic phase เพิ่ม ทำให้ความแรงในการชะ (Elution strength) สูงขึ้น และชะตัวยาออกเร็วขึ้น</t>
        </is>
      </c>
      <c r="F119" s="166" t="inlineStr">
        <is>
          <t>RT ไม่เปลี่ยนแปลง เพราะการเพิ่มตัวทำละลายอินทรีย์ไม่มีผลต่อ C18</t>
        </is>
      </c>
      <c r="G119" s="166" t="inlineStr">
        <is>
          <t>RT นานขึ้น เพราะสัดส่วน Buffer ลดลงทำให้ Analyte อยู่ในรูป Unionized</t>
        </is>
      </c>
      <c r="H119" s="166" t="inlineStr">
        <is>
          <t>RT ลดลง เพราะสัดส่วน Buffer ลดลงทำให้ Analyte อยู่ในรูป Ionized</t>
        </is>
      </c>
      <c r="I119" s="165" t="n">
        <v>2</v>
      </c>
      <c r="J119" s="166" t="inlineStr">
        <is>
          <t>✅ คำตอบที่ถูกต้อง: ข้อ ข. RT ลดลง เนื่องจาก Organic phase เพิ่ม ทำให้ความแรงในการชะ (Elution strength) สูงขึ้น และชะตัวยาออกเร็วขึ้น
💡 Background:
หลักการทางเภสัชกรรม คลินิก และข้อกำหนดมาตรฐานตามเภสัชตำรับในหมวดวิชา 1. Titrations
🎯 ทำไมข้อนี้ถึงถูก:
ตัวเลือก ข้อ ข. (RT ลดลง เนื่องจาก Organic phase เพิ่ม ทำให้ความแรงในการชะ (Elution strength) สูงขึ้น และชะตัวยาออกเร็วขึ้น)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(RT นานขึ้น เนื่องจาก Organic phase เพิ่ม ทำให้ Analyte ติดอยู่นานขึ้น):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(RT ไม่เปลี่ยนแปลง เพราะการเพิ่มตัวทำละลายอินทรีย์ไม่มีผลต่อ C18):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(RT นานขึ้น เพราะสัดส่วน Buffer ลดลงทำให้ Analyte อยู่ในรูป Unionized):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(RT ลดลง เพราะสัดส่วน Buffer ลดลงทำให้ Analyte อยู่ในรูป Ionized):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19" s="166" t="inlineStr"/>
      <c r="L119" s="166" t="inlineStr">
        <is>
          <t>Chromatography</t>
        </is>
      </c>
      <c r="M119" s="166" t="inlineStr">
        <is>
          <t>CASE_PRD_M83_MIG_C01_Q5</t>
        </is>
      </c>
      <c r="N119" s="165" t="inlineStr">
        <is>
          <t>Product</t>
        </is>
      </c>
      <c r="O119" s="166" t="inlineStr">
        <is>
          <t>[TEST] Quick Ingestion</t>
        </is>
      </c>
      <c r="P119" s="165" t="inlineStr">
        <is>
          <t>ข้อสอบจำลอง</t>
        </is>
      </c>
      <c r="Q119" s="165" t="inlineStr">
        <is>
          <t>Mock RxCU83</t>
        </is>
      </c>
      <c r="R119" s="165" t="inlineStr">
        <is>
          <t>1. Titrations</t>
        </is>
      </c>
    </row>
    <row r="120" ht="24" customHeight="1" s="49">
      <c r="A120" s="165" t="n">
        <v>118</v>
      </c>
      <c r="B120" s="166" t="inlineStr">
        <is>
          <t>ตัวยาสำคัญในข้อใดที่นิยมเลือกใช้ในการบำบัดรักษาอาการปวดศีรษะไมเกรนเฉียบพลันแบบจำเพาะเจาะจง</t>
        </is>
      </c>
      <c r="C120" s="166" t="inlineStr"/>
      <c r="D120" s="166" t="inlineStr">
        <is>
          <t>Paracetamol 500 mg</t>
        </is>
      </c>
      <c r="E120" s="166" t="inlineStr">
        <is>
          <t>Ibuprofen 400 mg</t>
        </is>
      </c>
      <c r="F120" s="166" t="inlineStr">
        <is>
          <t>Ergotamine tartrate + Caffeine</t>
        </is>
      </c>
      <c r="G120" s="166" t="inlineStr">
        <is>
          <t>Etoricoxib 90 mg</t>
        </is>
      </c>
      <c r="H120" s="166" t="inlineStr">
        <is>
          <t>Mefenamic acid 500 mg</t>
        </is>
      </c>
      <c r="I120" s="165" t="n">
        <v>3</v>
      </c>
      <c r="J120" s="166" t="inlineStr">
        <is>
          <t>✅ คำตอบที่ถูกต้อง: ข้อ ค. Ergotamine tartrate + Caffeine
💡 Background:
หลักการทางเภสัชกรรม คลินิก และข้อกำหนดมาตรฐานตามเภสัชตำรับในหมวดวิชา 9. Neurologic
🎯 ทำไมข้อนี้ถึงถูก:
ตัวเลือก ข้อ ค. (Ergotamine tartrate + Caffeine)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(Paracetamol 500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(Ibuprofen 400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(Etoricoxib 90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(Mefenamic acid 500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20" s="166" t="inlineStr"/>
      <c r="L120" s="166" t="inlineStr">
        <is>
          <t>Headache</t>
        </is>
      </c>
      <c r="M120" s="166" t="inlineStr">
        <is>
          <t>CASE_CLN_M83_MIG_C02_Q1</t>
        </is>
      </c>
      <c r="N120" s="165" t="inlineStr">
        <is>
          <t>Clinic</t>
        </is>
      </c>
      <c r="O120" s="166" t="inlineStr">
        <is>
          <t>[TEST] Quick Ingestion</t>
        </is>
      </c>
      <c r="P120" s="165" t="inlineStr">
        <is>
          <t>ข้อสอบจำลอง</t>
        </is>
      </c>
      <c r="Q120" s="165" t="inlineStr">
        <is>
          <t>Mock RxCU83</t>
        </is>
      </c>
      <c r="R120" s="165" t="inlineStr">
        <is>
          <t>9. Neurologic</t>
        </is>
      </c>
    </row>
    <row r="121" ht="24" customHeight="1" s="49">
      <c r="A121" s="165" t="n">
        <v>119</v>
      </c>
      <c r="B121" s="166"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C121" s="166" t="inlineStr"/>
      <c r="D121" s="166" t="inlineStr">
        <is>
          <t>Photosensitivity</t>
        </is>
      </c>
      <c r="E121" s="166" t="inlineStr">
        <is>
          <t>Eczema</t>
        </is>
      </c>
      <c r="F121" s="166" t="inlineStr">
        <is>
          <t>Impetigo</t>
        </is>
      </c>
      <c r="G121" s="166" t="inlineStr">
        <is>
          <t>Canker sore (Aphthous ulcer)</t>
        </is>
      </c>
      <c r="H121" s="166" t="inlineStr">
        <is>
          <t>Herpes labialis (Cold sore / เริมที่ริมฝีปาก)</t>
        </is>
      </c>
      <c r="I121" s="165" t="n">
        <v>5</v>
      </c>
      <c r="J121" s="166" t="inlineStr">
        <is>
          <t>✅ คำตอบที่ถูกต้อง: ข้อ จ. Herpes labialis (Cold sore / เริมที่ริมฝีปาก)
💡 Background:
หลักการทางเภสัชกรรม คลินิก และข้อกำหนดมาตรฐานตามเภสัชตำรับในหมวดวิชา 3. Dermatologic
🎯 ทำไมข้อนี้ถึงถูก:
ตัวเลือก ข้อ จ. (Herpes labialis (Cold sore / เริมที่ริมฝีปาก))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(Photosensitivity):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(Eczema):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(Impetigo):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(Canker sore (Aphthous ulcer)):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1" s="166" t="inlineStr"/>
      <c r="L121" s="166" t="inlineStr">
        <is>
          <t>Herpes &amp; Zoster</t>
        </is>
      </c>
      <c r="M121" s="166" t="inlineStr">
        <is>
          <t>CASE_CLN_M83_HSV_C01_Q1</t>
        </is>
      </c>
      <c r="N121" s="165" t="inlineStr">
        <is>
          <t>Clinic</t>
        </is>
      </c>
      <c r="O121" s="166" t="inlineStr">
        <is>
          <t>[TEST] Quick Ingestion</t>
        </is>
      </c>
      <c r="P121" s="165" t="inlineStr">
        <is>
          <t>ข้อสอบจำลอง</t>
        </is>
      </c>
      <c r="Q121" s="165" t="inlineStr">
        <is>
          <t>Mock RxCU83</t>
        </is>
      </c>
      <c r="R121" s="165" t="inlineStr">
        <is>
          <t>3. Dermatologic</t>
        </is>
      </c>
    </row>
    <row r="122" ht="24" customHeight="1" s="49">
      <c r="A122" s="165" t="n">
        <v>120</v>
      </c>
      <c r="B122" s="166" t="inlineStr">
        <is>
          <t>การรักษาเฉพาะที่ (Topical treatment) ที่เหมาะสมสำหรับผู้ป่วยเริมที่ริมฝีปากที่มีอาการเพิ่งเริ่มเป็น</t>
        </is>
      </c>
      <c r="C122" s="166" t="inlineStr"/>
      <c r="D122" s="166" t="inlineStr">
        <is>
          <t>Mupirocin ointment ทาวันละ 2-3 ครั้ง</t>
        </is>
      </c>
      <c r="E122" s="166" t="inlineStr">
        <is>
          <t>Moisturizing cream ทาวันละ 2-3 ครั้ง</t>
        </is>
      </c>
      <c r="F122" s="166" t="inlineStr">
        <is>
          <t>Acyclovir cream 5% ทาวันละ 5 ครั้ง ทุก 4 ชั่วโมง</t>
        </is>
      </c>
      <c r="G122" s="166" t="inlineStr">
        <is>
          <t>Acyclovir 400 mg tablet วันละ 5 ครั้ง</t>
        </is>
      </c>
      <c r="H122" s="166" t="inlineStr">
        <is>
          <t>Desoximetasone 0.25% cream ทาวันละ 2 ครั้ง</t>
        </is>
      </c>
      <c r="I122" s="165" t="n">
        <v>3</v>
      </c>
      <c r="J122" s="166" t="inlineStr">
        <is>
          <t>✅ คำตอบที่ถูกต้อง: ข้อ ค. Acyclovir cream 5% ทาวันละ 5 ครั้ง ทุก 4 ชั่วโมง
💡 Background:
หลักการทางเภสัชกรรม คลินิก และข้อกำหนดมาตรฐานตามเภสัชตำรับในหมวดวิชา 3. Dermatologic
🎯 ทำไมข้อนี้ถึงถูก:
ตัวเลือก ข้อ ค. (Acyclovir cream 5% ทาวันละ 5 ครั้ง ทุก 4 ชั่วโมง)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(Mupirocin ointment ทาวันละ 2-3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(Moisturizing cream ทาวันละ 2-3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(Acyclovir 400 mg tablet วันละ 5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(Desoximetasone 0.25% cream ทาวันละ 2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2" s="166" t="inlineStr"/>
      <c r="L122" s="166" t="inlineStr">
        <is>
          <t>Herpes &amp; Zoster</t>
        </is>
      </c>
      <c r="M122" s="166" t="inlineStr">
        <is>
          <t>CASE_CLN_M83_HSV_C01_Q2</t>
        </is>
      </c>
      <c r="N122" s="165" t="inlineStr">
        <is>
          <t>Clinic</t>
        </is>
      </c>
      <c r="O122" s="166" t="inlineStr">
        <is>
          <t>[TEST] Quick Ingestion</t>
        </is>
      </c>
      <c r="P122" s="165" t="inlineStr">
        <is>
          <t>ข้อสอบจำลอง</t>
        </is>
      </c>
      <c r="Q122" s="165" t="inlineStr">
        <is>
          <t>Mock RxCU83</t>
        </is>
      </c>
      <c r="R122" s="165" t="inlineStr">
        <is>
          <t>3. Dermatologic</t>
        </is>
      </c>
    </row>
    <row r="123" ht="24" customHeight="1" s="49">
      <c r="A123" s="165" t="n">
        <v>121</v>
      </c>
      <c r="B123" s="166" t="inlineStr">
        <is>
          <t>คำแนะนำที่สำคัญที่สุดในการป้องกันการแพร่กระจายของเชื้อไวรัสเริม (Herpes simplex virus) สู่ผู้อื่น</t>
        </is>
      </c>
      <c r="C123" s="166" t="inlineStr"/>
      <c r="D123" s="166" t="inlineStr">
        <is>
          <t>จะไม่แพร่เชื้อถ้าตุ่มน้ำใสแตกออกเป็นสะเก็ดแล้ว</t>
        </is>
      </c>
      <c r="E123" s="166" t="inlineStr">
        <is>
          <t>หลีกเลี่ยงการสัมผัสบริเวณที่เป็นแผล และไม่ใช้สิ่งของเครื่องใช้ส่วนตัวร่วมกับผู้อื่น ล้างมือบ่อยๆ</t>
        </is>
      </c>
      <c r="F123" s="166" t="inlineStr">
        <is>
          <t>ปิดพลาสเตอร์ยาบริเวณแผลตลอดเวลา</t>
        </is>
      </c>
      <c r="G123" s="166" t="inlineStr">
        <is>
          <t>ล้างบริเวณนั้นด้วยน้ำและสบู่ฟอกแรงๆ ทุกวัน</t>
        </is>
      </c>
      <c r="H123" s="166" t="inlineStr">
        <is>
          <t>รับประทานอาหารที่มีวิตามินซีสูง</t>
        </is>
      </c>
      <c r="I123" s="165" t="n">
        <v>2</v>
      </c>
      <c r="J123" s="166"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หลักการทางเภสัชกรรม คลินิก และข้อกำหนดมาตรฐานตามเภสัชตำรับในหมวดวิชา 3. Dermatologic
🎯 ทำไมข้อนี้ถึงถูก:
ตัวเลือก ข้อ ข. (หลีกเลี่ยงการสัมผัสบริเวณที่เป็นแผล และไม่ใช้สิ่งของเครื่องใช้ส่วนตัวร่วมกับผู้อื่น ล้างมือบ่อยๆ)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(จะไม่แพร่เชื้อถ้าตุ่มน้ำใสแตกออกเป็นสะเก็ดแล้ว):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(ปิดพลาสเตอร์ยาบริเวณแผลตลอดเวลา):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(ล้างบริเวณนั้นด้วยน้ำและสบู่ฟอกแรงๆ ทุกวัน):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(รับประทานอาหารที่มีวิตามินซีสูง):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3" s="166" t="inlineStr"/>
      <c r="L123" s="166" t="inlineStr">
        <is>
          <t>Herpes &amp; Zoster</t>
        </is>
      </c>
      <c r="M123" s="166" t="inlineStr">
        <is>
          <t>CASE_CLN_M83_HSV_C01_Q3</t>
        </is>
      </c>
      <c r="N123" s="165" t="inlineStr">
        <is>
          <t>Clinic</t>
        </is>
      </c>
      <c r="O123" s="166" t="inlineStr">
        <is>
          <t>[TEST] Quick Ingestion</t>
        </is>
      </c>
      <c r="P123" s="165" t="inlineStr">
        <is>
          <t>ข้อสอบจำลอง</t>
        </is>
      </c>
      <c r="Q123" s="165" t="inlineStr">
        <is>
          <t>Mock RxCU83</t>
        </is>
      </c>
      <c r="R123" s="165" t="inlineStr">
        <is>
          <t>3. Dermatologic</t>
        </is>
      </c>
    </row>
    <row r="124" ht="24" customHeight="1" s="49">
      <c r="A124" s="165" t="n">
        <v>122</v>
      </c>
      <c r="B124" s="166" t="inlineStr">
        <is>
          <t>กลไกการออกฤทธิ์ของยามาตรฐาน Acyclovir ที่ใช้รักษาการติดเชื้อเริม</t>
        </is>
      </c>
      <c r="C124" s="166" t="inlineStr"/>
      <c r="D124" s="166" t="inlineStr">
        <is>
          <t>ยับยั้งเอนไซม์ viral protease ขัดขวางการสร้างโปรตีน</t>
        </is>
      </c>
      <c r="E124" s="166" t="inlineStr">
        <is>
          <t>เป็น Guanosine nucleoside analogue ถูกเติมฟอสเฟตโดยเอนไซม์ Viral thymidine kinase แล้วออกฤทธิ์ยับยั้ง Viral DNA polymerase</t>
        </is>
      </c>
      <c r="F124" s="166" t="inlineStr">
        <is>
          <t>ยับยั้งเอนไซม์ isoleucyl-tRNA synthetase</t>
        </is>
      </c>
      <c r="G124" s="166" t="inlineStr">
        <is>
          <t>แย่งจับกับ reverse transcriptase</t>
        </is>
      </c>
      <c r="H124" s="166" t="inlineStr">
        <is>
          <t>กดภูมิคุ้มกันของร่างกายไม่ให้เกิดปฏิกิริยาการอักเสบ</t>
        </is>
      </c>
      <c r="I124" s="165" t="n">
        <v>2</v>
      </c>
      <c r="J124" s="166" t="inlineStr">
        <is>
          <t>✅ คำตอบที่ถูกต้อง: ข้อ ข. เป็น Guanosine nucleoside analogue ถูกเติมฟอสเฟตโดยเอนไซม์ Viral thymidine kinase แล้วออกฤทธิ์ยับยั้ง Viral DNA polymerase
💡 Background:
หลักการทางเภสัชกรรม คลินิก และข้อกำหนดมาตรฐานตามเภสัชตำรับในหมวดวิชา 3. Dermatologic
🎯 ทำไมข้อนี้ถึงถูก:
ตัวเลือก ข้อ ข. (เป็น Guanosine nucleoside analogue ถูกเติมฟอสเฟตโดยเอนไซม์ Viral thymidine kinase แล้วออกฤทธิ์ยับยั้ง Viral DNA polymerase)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(ยับยั้งเอนไซม์ viral protease ขัดขวางการสร้างโปรตีน):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(ยับยั้งเอนไซม์ isoleucyl-tRNA synthetase):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(แย่งจับกับ reverse transcriptase):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(กดภูมิคุ้มกันของร่างกายไม่ให้เกิดปฏิกิริยาการอักเสบ):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4" s="166" t="inlineStr"/>
      <c r="L124" s="166" t="inlineStr">
        <is>
          <t>Herpes &amp; Zoster</t>
        </is>
      </c>
      <c r="M124" s="166" t="inlineStr">
        <is>
          <t>CASE_CLN_M83_HSV_C01_Q4</t>
        </is>
      </c>
      <c r="N124" s="165" t="inlineStr">
        <is>
          <t>Clinic</t>
        </is>
      </c>
      <c r="O124" s="166" t="inlineStr">
        <is>
          <t>[TEST] Quick Ingestion</t>
        </is>
      </c>
      <c r="P124" s="165" t="inlineStr">
        <is>
          <t>ข้อสอบจำลอง</t>
        </is>
      </c>
      <c r="Q124" s="165" t="inlineStr">
        <is>
          <t>Mock RxCU83</t>
        </is>
      </c>
      <c r="R124" s="165" t="inlineStr">
        <is>
          <t>3. Dermatologic</t>
        </is>
      </c>
    </row>
    <row r="125" ht="24" customHeight="1" s="49">
      <c r="A125" s="165" t="n">
        <v>123</v>
      </c>
      <c r="B125" s="166" t="inlineStr">
        <is>
          <t>ข้อใด ไม่ใช่ ปัจจัยกระตุ้นที่สำคัญที่ทำให้โรคเริมที่ริมฝีปากกำเริบซ้ำ (Recurrent attack)</t>
        </is>
      </c>
      <c r="C125" s="166" t="inlineStr"/>
      <c r="D125" s="166" t="inlineStr">
        <is>
          <t>การนอนหลับพักผ่อนไม่เพียงพอ</t>
        </is>
      </c>
      <c r="E125" s="166" t="inlineStr">
        <is>
          <t>ภาวะเครียดทางจิตใจหรือร่างกาย</t>
        </is>
      </c>
      <c r="F125" s="166" t="inlineStr">
        <is>
          <t>สัมผัสแสงแดดจัด (UV light exposure)</t>
        </is>
      </c>
      <c r="G125" s="166" t="inlineStr">
        <is>
          <t>การได้รับยาปฏิชีวนะ Amoxicillin</t>
        </is>
      </c>
      <c r="H125" s="166" t="inlineStr">
        <is>
          <t>ภาวะติดเชื้อไวรัส เช่น ไข้หวัด มีไข้</t>
        </is>
      </c>
      <c r="I125" s="165" t="n">
        <v>4</v>
      </c>
      <c r="J125" s="166" t="inlineStr">
        <is>
          <t>✅ คำตอบที่ถูกต้อง: ข้อ ง. การได้รับยาปฏิชีวนะ Amoxicillin
💡 Background:
หลักการทางเภสัชกรรม คลินิก และข้อกำหนดมาตรฐานตามเภสัชตำรับในหมวดวิชา 3. Dermatologic
🎯 ทำไมข้อนี้ถึงถูก:
ตัวเลือก ข้อ ง. (การได้รับยาปฏิชีวนะ Amoxicillin)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(การนอนหลับพักผ่อนไม่เพียงพอ):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(ภาวะเครียดทางจิตใจหรือร่างกาย):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(สัมผัสแสงแดดจัด (UV light exposure)):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(ภาวะติดเชื้อไวรัส เช่น ไข้หวัด มีไข้):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5" s="166" t="inlineStr"/>
      <c r="L125" s="166" t="inlineStr">
        <is>
          <t>Herpes &amp; Zoster</t>
        </is>
      </c>
      <c r="M125" s="166" t="inlineStr">
        <is>
          <t>CASE_CLN_M83_HSV_C01_Q5</t>
        </is>
      </c>
      <c r="N125" s="165" t="inlineStr">
        <is>
          <t>Clinic</t>
        </is>
      </c>
      <c r="O125" s="166" t="inlineStr">
        <is>
          <t>[TEST] Quick Ingestion</t>
        </is>
      </c>
      <c r="P125" s="165" t="inlineStr">
        <is>
          <t>ข้อสอบจำลอง</t>
        </is>
      </c>
      <c r="Q125" s="165" t="inlineStr">
        <is>
          <t>Mock RxCU83</t>
        </is>
      </c>
      <c r="R125" s="165" t="inlineStr">
        <is>
          <t>3. Dermatologic</t>
        </is>
      </c>
    </row>
    <row r="126" ht="24" customHeight="1" s="49">
      <c r="A126" s="165" t="n">
        <v>124</v>
      </c>
      <c r="B126" s="166" t="inlineStr">
        <is>
          <t>ผลิตภัณฑ์ Acyclovir cream 5% w/w ในเนื้อครีม 1 g จะมีตัวยาสำคัญกี่มิลลิกรัม และถ้าต้องการตัวยา acyclovir ปริมาณ 25 mg ต้องชั่งเนื้อครีมนี้กี่กรัม</t>
        </is>
      </c>
      <c r="C126" s="166" t="inlineStr"/>
      <c r="D126" s="166" t="inlineStr">
        <is>
          <t>0.5 mg/g, 0.0125 g</t>
        </is>
      </c>
      <c r="E126" s="166" t="inlineStr">
        <is>
          <t>5 mg/g, 0.0125 g</t>
        </is>
      </c>
      <c r="F126" s="166" t="inlineStr">
        <is>
          <t>5 mg/g, 0.125 g</t>
        </is>
      </c>
      <c r="G126" s="166" t="inlineStr">
        <is>
          <t>50 mg/g, 0.5 g</t>
        </is>
      </c>
      <c r="H126" s="166" t="inlineStr">
        <is>
          <t>50 mg/g, 1.25 g</t>
        </is>
      </c>
      <c r="I126" s="165" t="n">
        <v>4</v>
      </c>
      <c r="J126" s="166" t="inlineStr">
        <is>
          <t>✅ คำตอบที่ถูกต้อง: ข้อ ง. 50 mg/g, 0.5 g
💡 Background:
หลักการทางเภสัชกรรม คลินิก และข้อกำหนดมาตรฐานตามเภสัชตำรับในหมวดวิชา 6. Solid Dosage Forms
🎯 ทำไมข้อนี้ถึงถูก:
ตัวเลือก ข้อ ง. (50 mg/g, 0.5 g)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(0.5 mg/g, 0.0125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(5 mg/g, 0.0125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(5 mg/g, 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(50 mg/g, 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26" s="166" t="inlineStr"/>
      <c r="L126" s="166" t="inlineStr">
        <is>
          <t>Pharmaceutical Calc</t>
        </is>
      </c>
      <c r="M126" s="166" t="inlineStr">
        <is>
          <t>CASE_PRD_M83_HSV_C01_Q1</t>
        </is>
      </c>
      <c r="N126" s="165" t="inlineStr">
        <is>
          <t>Product</t>
        </is>
      </c>
      <c r="O126" s="166" t="inlineStr">
        <is>
          <t>[TEST] Quick Ingestion</t>
        </is>
      </c>
      <c r="P126" s="165" t="inlineStr">
        <is>
          <t>ข้อสอบจำลอง</t>
        </is>
      </c>
      <c r="Q126" s="165" t="inlineStr">
        <is>
          <t>Mock RxCU83</t>
        </is>
      </c>
      <c r="R126" s="165" t="inlineStr">
        <is>
          <t>6. Solid Dosage Forms</t>
        </is>
      </c>
    </row>
    <row r="127" ht="24" customHeight="1" s="49">
      <c r="A127" s="165" t="n">
        <v>125</v>
      </c>
      <c r="B127" s="166" t="inlineStr">
        <is>
          <t>ข้อใดเป็นการแนะนำเพื่อป้องกันการกำเริบของโรคตามพฤติกรรมสุขภาพของผู้บริโภคได้อย่างถูกต้องที่สุด</t>
        </is>
      </c>
      <c r="C127" s="166" t="inlineStr"/>
      <c r="D127" s="166" t="inlineStr">
        <is>
          <t>ให้รับประทานยาปฏิชีวนะต่อเนื่อง</t>
        </is>
      </c>
      <c r="E127" s="166" t="inlineStr">
        <is>
          <t>แนะนำการปฏิบัติตัว การพักผ่อน และการหลีกเลี่ยงปัจจัยกระตุ้น เช่น แสงแดดจัด และความเครียด</t>
        </is>
      </c>
      <c r="F127" s="166" t="inlineStr">
        <is>
          <t>แนะนำให้ผู้ป่วยเปลี่ยนสายอาชีพ</t>
        </is>
      </c>
      <c r="G127" s="166" t="inlineStr">
        <is>
          <t>แนะนำให้ใช้ยาทาสเตียรอยด์เข้มข้นทาทันทีที่รู้สึกคัน</t>
        </is>
      </c>
      <c r="H127" s="166" t="inlineStr">
        <is>
          <t>ให้ทายาปฏิชีวนะแผลเปิดเป็นประจำ</t>
        </is>
      </c>
      <c r="I127" s="165" t="n">
        <v>2</v>
      </c>
      <c r="J127" s="166"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(แนะนำการปฏิบัติตัว การพักผ่อน และการหลีกเลี่ยงปัจจัยกระตุ้น เช่น แสงแดดจัด และความเครียด)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(ให้รับประทานยาปฏิชีวนะต่อเนื่อง):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(แนะนำให้ผู้ป่วยเปลี่ยนสายอาชีพ):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(แนะนำให้ใช้ยาทาสเตียรอยด์เข้มข้นทาทันทีที่รู้สึกคัน):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(ให้ทายาปฏิชีวนะแผลเปิดเป็นประจำ):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27" s="166" t="inlineStr"/>
      <c r="L127" s="166" t="inlineStr">
        <is>
          <t>Pharmacy Administration &amp; System</t>
        </is>
      </c>
      <c r="M127" s="166" t="inlineStr">
        <is>
          <t>CASE_SAP_M83_HSV_C01_Q1</t>
        </is>
      </c>
      <c r="N127" s="165" t="inlineStr">
        <is>
          <t>SAP</t>
        </is>
      </c>
      <c r="O127" s="166" t="inlineStr">
        <is>
          <t>[TEST] Quick Ingestion</t>
        </is>
      </c>
      <c r="P127" s="165" t="inlineStr">
        <is>
          <t>ข้อสอบจำลอง</t>
        </is>
      </c>
      <c r="Q127" s="165" t="inlineStr">
        <is>
          <t>Mock RxCU83</t>
        </is>
      </c>
      <c r="R127" s="165" t="inlineStr">
        <is>
          <t>2. Pharmacy Administration &amp; Sy</t>
        </is>
      </c>
    </row>
    <row r="128" ht="24" customHeight="1" s="49">
      <c r="A128" s="165" t="n">
        <v>126</v>
      </c>
      <c r="B128" s="166"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C128" s="166" t="inlineStr"/>
      <c r="D128" s="166" t="inlineStr">
        <is>
          <t>Simple titrimetric method</t>
        </is>
      </c>
      <c r="E128" s="166" t="inlineStr">
        <is>
          <t>Thin Layer Chromatography เท่านั้น</t>
        </is>
      </c>
      <c r="F128" s="166" t="inlineStr">
        <is>
          <t>Reversed-Phase High-Performance Liquid Chromatography (RP-HPLC)</t>
        </is>
      </c>
      <c r="G128" s="166" t="inlineStr">
        <is>
          <t>Polarimetry</t>
        </is>
      </c>
      <c r="H128" s="166" t="inlineStr">
        <is>
          <t>Refractometry</t>
        </is>
      </c>
      <c r="I128" s="165" t="n">
        <v>3</v>
      </c>
      <c r="J128" s="166" t="inlineStr">
        <is>
          <t>✅ คำตอบที่ถูกต้อง: ข้อ ค. Reversed-Phase High-Performance Liquid Chromatography (RP-HPLC)
💡 Background:
หลักการทางเภสัชกรรม คลินิก และข้อกำหนดมาตรฐานตามเภสัชตำรับในหมวดวิชา 1. Titrations
🎯 ทำไมข้อนี้ถึงถูก:
ตัวเลือก ข้อ ค. (Reversed-Phase High-Performance Liquid Chromatography (RP-HPLC))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(Simple titrimetric method):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(Thin Layer Chromatography เท่านั้น):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(Polarimetry):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(Refractometry):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8" s="166" t="inlineStr"/>
      <c r="L128" s="166" t="inlineStr">
        <is>
          <t>Chromatography</t>
        </is>
      </c>
      <c r="M128" s="166" t="inlineStr">
        <is>
          <t>CASE_PRD_M83_HSV_C01_Q2</t>
        </is>
      </c>
      <c r="N128" s="165" t="inlineStr">
        <is>
          <t>Product</t>
        </is>
      </c>
      <c r="O128" s="166" t="inlineStr">
        <is>
          <t>[TEST] Quick Ingestion</t>
        </is>
      </c>
      <c r="P128" s="165" t="inlineStr">
        <is>
          <t>ข้อสอบจำลอง</t>
        </is>
      </c>
      <c r="Q128" s="165" t="inlineStr">
        <is>
          <t>Mock RxCU83</t>
        </is>
      </c>
      <c r="R128" s="165" t="inlineStr">
        <is>
          <t>1. Titrations</t>
        </is>
      </c>
    </row>
    <row r="129" ht="24" customHeight="1" s="49">
      <c r="A129" s="165" t="n">
        <v>127</v>
      </c>
      <c r="B129" s="166"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C129" s="166" t="inlineStr"/>
      <c r="D129" s="166" t="inlineStr">
        <is>
          <t>Guanine 2.5% และ อื่นๆ 1.0% ไม่ผ่านเกณฑ์</t>
        </is>
      </c>
      <c r="E129" s="166" t="inlineStr">
        <is>
          <t>Guanine 1.5% และ อื่นๆ 0.2% ผ่านเกณฑ์</t>
        </is>
      </c>
      <c r="F129" s="166" t="inlineStr">
        <is>
          <t>Guanine 0.5% ผ่าน แต่ตัวอื่นไม่ผ่าน</t>
        </is>
      </c>
      <c r="G129" s="166" t="inlineStr">
        <is>
          <t>ทุกตัวผ่านเกณฑ์มาตรฐาน</t>
        </is>
      </c>
      <c r="H129" s="166" t="inlineStr">
        <is>
          <t>ผลการวิเคราะห์ไม่สามารถคำนวณได้</t>
        </is>
      </c>
      <c r="I129" s="165" t="n">
        <v>1</v>
      </c>
      <c r="J129" s="166" t="inlineStr">
        <is>
          <t>✅ คำตอบที่ถูกต้อง: ข้อ ก. Guanine 2.5% และ อื่นๆ 1.0% ไม่ผ่านเกณฑ์
💡 Background:
หลักการทางเภสัชกรรม คลินิก และข้อกำหนดมาตรฐานตามเภสัชตำรับในหมวดวิชา 1. Titrations
🎯 ทำไมข้อนี้ถึงถูก:
ตัวเลือก ข้อ ก. (Guanine 2.5% และ อื่นๆ 1.0% ไม่ผ่านเกณฑ์)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(Guanine 1.5% และ อื่นๆ 0.2% ผ่านเกณฑ์):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(Guanine 0.5% ผ่าน แต่ตัวอื่นไม่ผ่าน):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(ทุกตัวผ่านเกณฑ์มาตรฐาน):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(ผลการวิเคราะห์ไม่สามารถคำนวณได้):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9" s="166" t="inlineStr"/>
      <c r="L129" s="166" t="inlineStr">
        <is>
          <t>Chromatography</t>
        </is>
      </c>
      <c r="M129" s="166" t="inlineStr">
        <is>
          <t>CASE_PRD_M83_HSV_C01_Q3</t>
        </is>
      </c>
      <c r="N129" s="165" t="inlineStr">
        <is>
          <t>Product</t>
        </is>
      </c>
      <c r="O129" s="166" t="inlineStr">
        <is>
          <t>[TEST] Quick Ingestion</t>
        </is>
      </c>
      <c r="P129" s="165" t="inlineStr">
        <is>
          <t>ข้อสอบจำลอง</t>
        </is>
      </c>
      <c r="Q129" s="165" t="inlineStr">
        <is>
          <t>Mock RxCU83</t>
        </is>
      </c>
      <c r="R129" s="165" t="inlineStr">
        <is>
          <t>1. Titrations</t>
        </is>
      </c>
    </row>
    <row r="130" ht="24" customHeight="1" s="49">
      <c r="A130" s="165" t="n">
        <v>128</v>
      </c>
      <c r="B130" s="166" t="inlineStr">
        <is>
          <t>หัวข้อการทดสอบคุณภาพของยาครีม Acyclovir cream ในข้อใดต่อไปนี้ ไม่ต้องทดสอบ ตามเภสัชตำรับทั่วไป</t>
        </is>
      </c>
      <c r="C130" s="166" t="inlineStr"/>
      <c r="D130" s="166" t="inlineStr">
        <is>
          <t>Assay</t>
        </is>
      </c>
      <c r="E130" s="166" t="inlineStr">
        <is>
          <t>Identification</t>
        </is>
      </c>
      <c r="F130" s="166" t="inlineStr">
        <is>
          <t>Dissolution test</t>
        </is>
      </c>
      <c r="G130" s="166" t="inlineStr">
        <is>
          <t>Minimum fill</t>
        </is>
      </c>
      <c r="H130" s="166" t="inlineStr">
        <is>
          <t>Microbial limit test</t>
        </is>
      </c>
      <c r="I130" s="165" t="n">
        <v>3</v>
      </c>
      <c r="J130" s="166" t="inlineStr">
        <is>
          <t>✅ คำตอบที่ถูกต้อง: ข้อ ค. Dissolution test
💡 Background:
หลักการทางเภสัชกรรม คลินิก และข้อกำหนดมาตรฐานตามเภสัชตำรับในหมวดวิชา 1. Titrations
🎯 ทำไมข้อนี้ถึงถูก:
ตัวเลือก ข้อ ค. (Dissolution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(Minimum fill):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(Microbial limit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30" s="166" t="inlineStr"/>
      <c r="L130" s="166" t="inlineStr">
        <is>
          <t>Liquid &amp; Semisolids</t>
        </is>
      </c>
      <c r="M130" s="166" t="inlineStr">
        <is>
          <t>CASE_PRD_M83_HSV_C01_Q4</t>
        </is>
      </c>
      <c r="N130" s="165" t="inlineStr">
        <is>
          <t>Product</t>
        </is>
      </c>
      <c r="O130" s="166" t="inlineStr">
        <is>
          <t>[TEST] Quick Ingestion</t>
        </is>
      </c>
      <c r="P130" s="165" t="inlineStr">
        <is>
          <t>ข้อสอบจำลอง</t>
        </is>
      </c>
      <c r="Q130" s="165" t="inlineStr">
        <is>
          <t>Mock RxCU83</t>
        </is>
      </c>
      <c r="R130" s="165" t="inlineStr">
        <is>
          <t>1. Titrations</t>
        </is>
      </c>
    </row>
    <row r="131" ht="24" customHeight="1" s="49">
      <c r="A131" s="165" t="n">
        <v>129</v>
      </c>
      <c r="B131" s="166"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C131" s="166" t="inlineStr"/>
      <c r="D131" s="166" t="inlineStr">
        <is>
          <t>Sodium lauryl sulfate</t>
        </is>
      </c>
      <c r="E131" s="166" t="inlineStr">
        <is>
          <t>Mineral oil</t>
        </is>
      </c>
      <c r="F131" s="166" t="inlineStr">
        <is>
          <t>Cetostearyl alcohol</t>
        </is>
      </c>
      <c r="G131" s="166" t="inlineStr">
        <is>
          <t>Propylene glycol</t>
        </is>
      </c>
      <c r="H131" s="166" t="inlineStr">
        <is>
          <t>Purified water</t>
        </is>
      </c>
      <c r="I131" s="165" t="n">
        <v>3</v>
      </c>
      <c r="J131" s="166" t="inlineStr">
        <is>
          <t>✅ คำตอบที่ถูกต้อง: ข้อ ค. Cetostearyl alcohol
💡 Background:
หลักการทางเภสัชกรรม คลินิก และข้อกำหนดมาตรฐานตามเภสัชตำรับในหมวดวิชา 6. Solid Dosage Forms
🎯 ทำไมข้อนี้ถึงถูก:
ตัวเลือก ข้อ ค. (Cetostearyl alcohol)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(Sodium lauryl sulfate):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(Mineral oil):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(Propylene glycol):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(Purified water):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31" s="166" t="inlineStr"/>
      <c r="L131" s="166" t="inlineStr">
        <is>
          <t>Excipients classification</t>
        </is>
      </c>
      <c r="M131" s="166" t="inlineStr">
        <is>
          <t>CASE_PRD_M83_HSV_C01_Q5</t>
        </is>
      </c>
      <c r="N131" s="165" t="inlineStr">
        <is>
          <t>Product</t>
        </is>
      </c>
      <c r="O131" s="166" t="inlineStr">
        <is>
          <t>[TEST] Quick Ingestion</t>
        </is>
      </c>
      <c r="P131" s="165" t="inlineStr">
        <is>
          <t>ข้อสอบจำลอง</t>
        </is>
      </c>
      <c r="Q131" s="165" t="inlineStr">
        <is>
          <t>Mock RxCU83</t>
        </is>
      </c>
      <c r="R131" s="165" t="inlineStr">
        <is>
          <t>6. Solid Dosage Forms</t>
        </is>
      </c>
    </row>
    <row r="132" ht="24" customHeight="1" s="49">
      <c r="A132" s="165" t="n">
        <v>130</v>
      </c>
      <c r="B132" s="166" t="inlineStr">
        <is>
          <t>ยาสมุนไพรในบัญชียาหลักแห่งชาติที่มีข้อบ่งใช้สำหรับรักษาโรคเริมและงูสวัดคือสมุนไพรในข้อใด</t>
        </is>
      </c>
      <c r="C132" s="166" t="inlineStr"/>
      <c r="D132" s="166" t="inlineStr">
        <is>
          <t>ยาพญายอ (เสลดพังพอนตัวเมีย)</t>
        </is>
      </c>
      <c r="E132" s="166" t="inlineStr">
        <is>
          <t>ยาเปลือกมังคุด</t>
        </is>
      </c>
      <c r="F132" s="166" t="inlineStr">
        <is>
          <t>ยาบัวบก</t>
        </is>
      </c>
      <c r="G132" s="166" t="inlineStr">
        <is>
          <t>ยาทิงเจอร์พลู</t>
        </is>
      </c>
      <c r="H132" s="166" t="inlineStr">
        <is>
          <t>ยาทิงเจอร์ทองพันชั่ง</t>
        </is>
      </c>
      <c r="I132" s="165" t="n">
        <v>1</v>
      </c>
      <c r="J132" s="166" t="inlineStr">
        <is>
          <t>✅ คำตอบที่ถูกต้อง: ข้อ ก. ยาพญายอ (เสลดพังพอนตัวเมีย)
💡 Background:
หลักการทางเภสัชกรรม คลินิก และข้อกำหนดมาตรฐานตามเภสัชตำรับในหมวดวิชา 11. Herbal Products
🎯 ทำไมข้อนี้ถึงถูก:
ตัวเลือก ข้อ ก. (ยาพญายอ (เสลดพังพอนตัวเมีย))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(ยาเปลือกมังคุด):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(ยาบัวบก):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(ยาทิงเจอร์พลู):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(ยาทิงเจอร์ทองพันชั่ง):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132" s="166" t="inlineStr"/>
      <c r="L132" s="166" t="inlineStr">
        <is>
          <t>Herbal Products</t>
        </is>
      </c>
      <c r="M132" s="166" t="inlineStr">
        <is>
          <t>CASE_PRD_M83_HSV_C01_Q6</t>
        </is>
      </c>
      <c r="N132" s="165" t="inlineStr">
        <is>
          <t>Product</t>
        </is>
      </c>
      <c r="O132" s="166" t="inlineStr">
        <is>
          <t>[TEST] Quick Ingestion</t>
        </is>
      </c>
      <c r="P132" s="165" t="inlineStr">
        <is>
          <t>ข้อสอบจำลอง</t>
        </is>
      </c>
      <c r="Q132" s="165" t="inlineStr">
        <is>
          <t>Mock RxCU83</t>
        </is>
      </c>
      <c r="R132" s="165" t="inlineStr">
        <is>
          <t>11. Herbal Products</t>
        </is>
      </c>
    </row>
    <row r="133" ht="24" customHeight="1" s="49">
      <c r="A133" s="165" t="n">
        <v>131</v>
      </c>
      <c r="B133" s="166" t="inlineStr">
        <is>
          <t>ส่วนของสมุนไพรพญายอ (เสลดพังพอนตัวเมีย) ที่นำมาใช้ในการสกัดเพื่อทำยารักษาโรคเริมคือนำส่วนใดมาใช้</t>
        </is>
      </c>
      <c r="C133" s="166" t="inlineStr"/>
      <c r="D133" s="166" t="inlineStr">
        <is>
          <t>ใบ (Leaves)</t>
        </is>
      </c>
      <c r="E133" s="166" t="inlineStr">
        <is>
          <t>เถา (Stems)</t>
        </is>
      </c>
      <c r="F133" s="166" t="inlineStr">
        <is>
          <t>ราก (Roots)</t>
        </is>
      </c>
      <c r="G133" s="166" t="inlineStr">
        <is>
          <t>เมล็ด (Seeds)</t>
        </is>
      </c>
      <c r="H133" s="166" t="inlineStr">
        <is>
          <t>เปลือกผล (Rinds)</t>
        </is>
      </c>
      <c r="I133" s="165" t="n">
        <v>1</v>
      </c>
      <c r="J133" s="166" t="inlineStr">
        <is>
          <t>✅ คำตอบที่ถูกต้อง: ข้อ ก. ใบ (Leaves)
💡 Background:
หลักการทางเภสัชกรรม คลินิก และข้อกำหนดมาตรฐานตามเภสัชตำรับในหมวดวิชา 11. Herbal Products
🎯 ทำไมข้อนี้ถึงถูก:
ตัวเลือก ข้อ ก. (ใบ (Leaves))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(เถา (Stems)):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(ราก (Roots)):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(เมล็ด (Seeds)):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(เปลือกผล (Rinds)):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133" s="166" t="inlineStr"/>
      <c r="L133" s="166" t="inlineStr">
        <is>
          <t>Herbal Products</t>
        </is>
      </c>
      <c r="M133" s="166" t="inlineStr">
        <is>
          <t>CASE_PRD_M83_HSV_C01_Q7</t>
        </is>
      </c>
      <c r="N133" s="165" t="inlineStr">
        <is>
          <t>Product</t>
        </is>
      </c>
      <c r="O133" s="166" t="inlineStr">
        <is>
          <t>[TEST] Quick Ingestion</t>
        </is>
      </c>
      <c r="P133" s="165" t="inlineStr">
        <is>
          <t>ข้อสอบจำลอง</t>
        </is>
      </c>
      <c r="Q133" s="165" t="inlineStr">
        <is>
          <t>Mock RxCU83</t>
        </is>
      </c>
      <c r="R133" s="165" t="inlineStr">
        <is>
          <t>11. Herbal Products</t>
        </is>
      </c>
    </row>
    <row r="134" ht="24" customHeight="1" s="49">
      <c r="A134" s="165" t="n">
        <v>132</v>
      </c>
      <c r="B134" s="166"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C134" s="166" t="inlineStr"/>
      <c r="D134" s="166" t="inlineStr">
        <is>
          <t>ละลายตัวยาทั้งหมดในน้ำแล้วค่อยเตรียมครีม</t>
        </is>
      </c>
      <c r="E134" s="166" t="inlineStr">
        <is>
          <t>ละลายตัวยาใน Phase น้ำโดยใช้ความร้อนสูงแล้วค่อยผสมกับ Base</t>
        </is>
      </c>
      <c r="F134" s="166" t="inlineStr">
        <is>
          <t>นำผงยาไปบดกระจายกับ Mineral oil ก่อนนำไปผสม Base</t>
        </is>
      </c>
      <c r="G134" s="166" t="inlineStr">
        <is>
          <t>นำผงยาไตรจูเรตกระจายตัวกับตัวทำละลายและสารช่วยดูดซึม เช่น Propylene glycol (Levigating agent) ก่อนนำไปผสมเข้ากับเนื้อครีม</t>
        </is>
      </c>
      <c r="H134" s="166" t="inlineStr">
        <is>
          <t>เทผงยาแห้งลงผสมกับเนื้อครีมโดยตรงทันที</t>
        </is>
      </c>
      <c r="I134" s="165" t="n">
        <v>4</v>
      </c>
      <c r="J134" s="166"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หลักการทางเภสัชกรรม คลินิก และข้อกำหนดมาตรฐานตามเภสัชตำรับในหมวดวิชา 6. Solid Dosage Forms
🎯 ทำไมข้อนี้ถึงถูก:
ตัวเลือก ข้อ ง. (นำผงยาไตรจูเรตกระจายตัวกับตัวทำละลายและสารช่วยดูดซึม เช่น Propylene glycol (Levigating agent) ก่อนนำไปผสมเข้ากับเนื้อครีม)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(ละลายตัวยาทั้งหมดในน้ำแล้วค่อยเตรียมครีม):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(ละลายตัวยาใน Phase น้ำโดยใช้ความร้อนสูงแล้วค่อยผสมกับ Base):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(นำผงยาไปบดกระจายกับ Mineral oil ก่อนนำไปผสม Base):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(เทผงยาแห้งลงผสมกับเนื้อครีมโดยตรงทันที):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34" s="166" t="inlineStr"/>
      <c r="L134" s="166" t="inlineStr">
        <is>
          <t>Liquid &amp; Semisolids</t>
        </is>
      </c>
      <c r="M134" s="166" t="inlineStr">
        <is>
          <t>CASE_PRD_M83_HSV_C01_Q8</t>
        </is>
      </c>
      <c r="N134" s="165" t="inlineStr">
        <is>
          <t>Product</t>
        </is>
      </c>
      <c r="O134" s="166" t="inlineStr">
        <is>
          <t>[TEST] Quick Ingestion</t>
        </is>
      </c>
      <c r="P134" s="165" t="inlineStr">
        <is>
          <t>ข้อสอบจำลอง</t>
        </is>
      </c>
      <c r="Q134" s="165" t="inlineStr">
        <is>
          <t>Mock RxCU83</t>
        </is>
      </c>
      <c r="R134" s="165" t="inlineStr">
        <is>
          <t>6. Solid Dosage Forms</t>
        </is>
      </c>
    </row>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inlineStr">
        <is>
          <t>2026-09-24T13:21:44.697Z</t>
        </is>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inlineStr">
        <is>
          <t>2026-09-24T13:36:42.772Z</t>
        </is>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inlineStr">
        <is>
          <t>⚙️ ตัวกรอง:</t>
        </is>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inlineStr">
        <is>
          <t>เลือกค่า 👉</t>
        </is>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n"/>
      <c r="O3" s="100" t="n"/>
      <c r="P3" s="100" t="n"/>
      <c r="Q3" s="100" t="n"/>
    </row>
    <row r="4">
      <c r="A4" s="100" t="n"/>
      <c r="B4" s="34" t="n"/>
      <c r="C4" s="100" t="n"/>
      <c r="D4" s="34" t="n"/>
      <c r="E4" s="34" t="n"/>
      <c r="F4" s="34" t="n"/>
      <c r="G4" s="34" t="n"/>
      <c r="H4" s="34" t="n"/>
      <c r="I4" s="100" t="n"/>
      <c r="J4" s="34" t="n"/>
      <c r="K4" s="100" t="n"/>
      <c r="L4" s="34" t="n"/>
      <c r="M4" s="100" t="n"/>
      <c r="N4" s="34" t="n"/>
      <c r="O4" s="100" t="n"/>
      <c r="P4" s="100" t="n"/>
      <c r="Q4" s="100" t="n"/>
    </row>
    <row r="5" ht="21.6" customHeight="1" s="49">
      <c r="A5" s="116" t="inlineStr">
        <is>
          <t>ข้อที่</t>
        </is>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หมายเหตุ</t>
        </is>
      </c>
      <c r="O5" s="116" t="inlineStr">
        <is>
          <t>ประเภทข้อสอบ</t>
        </is>
      </c>
      <c r="P5" s="116" t="inlineStr">
        <is>
          <t>ปี / เลขชุด</t>
        </is>
      </c>
      <c r="Q5" s="147" t="inlineStr">
        <is>
          <t>ต้นทาง (Tab)</t>
        </is>
      </c>
    </row>
    <row r="6" ht="13.2" customHeight="1" s="49">
      <c r="A6" s="100">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f>IFERROR(__xludf.DUMMYFUNCTION("""COMPUTED_VALUE"""),"ข้อ 7 Pharma Plus เล่มม่วง (เฉลยข้อ ก)")</f>
        <v/>
      </c>
      <c r="O6" s="100">
        <f>IFERROR(__xludf.DUMMYFUNCTION("""COMPUTED_VALUE"""),"Mock")</f>
        <v/>
      </c>
      <c r="P6" s="100">
        <f>IFERROR(__xludf.DUMMYFUNCTION("""COMPUTED_VALUE"""),"Pharma Plus เล่มม่วง")</f>
        <v/>
      </c>
      <c r="Q6" s="100" t="n"/>
    </row>
    <row r="7" ht="13.2" customHeight="1" s="49">
      <c r="A7" s="100">
        <f>IFERROR(__xludf.DUMMYFUNCTION("""COMPUTED_VALUE"""),"8")</f>
        <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f>IFERROR(__xludf.DUMMYFUNCTION("""COMPUTED_VALUE"""),"ข้อ 8 Pharma Plus เล่มม่วง (เฉลยข้อ ค)")</f>
        <v/>
      </c>
      <c r="O7" s="100">
        <f>IFERROR(__xludf.DUMMYFUNCTION("""COMPUTED_VALUE"""),"Mock")</f>
        <v/>
      </c>
      <c r="P7" s="100">
        <f>IFERROR(__xludf.DUMMYFUNCTION("""COMPUTED_VALUE"""),"Pharma Plus เล่มม่วง")</f>
        <v/>
      </c>
      <c r="Q7" s="100" t="n"/>
    </row>
    <row r="8" ht="13.2" customHeight="1" s="49">
      <c r="A8" s="100">
        <f>IFERROR(__xludf.DUMMYFUNCTION("""COMPUTED_VALUE"""),"9")</f>
        <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f>IFERROR(__xludf.DUMMYFUNCTION("""COMPUTED_VALUE"""),"ข้อ 9 Pharma Plus เล่มม่วง (เฉลยข้อ จ)")</f>
        <v/>
      </c>
      <c r="O8" s="100">
        <f>IFERROR(__xludf.DUMMYFUNCTION("""COMPUTED_VALUE"""),"Mock")</f>
        <v/>
      </c>
      <c r="P8" s="100">
        <f>IFERROR(__xludf.DUMMYFUNCTION("""COMPUTED_VALUE"""),"Pharma Plus เล่มม่วง")</f>
        <v/>
      </c>
      <c r="Q8" s="100" t="n"/>
    </row>
    <row r="9" ht="13.2" customHeight="1" s="49">
      <c r="A9" s="100">
        <f>IFERROR(__xludf.DUMMYFUNCTION("""COMPUTED_VALUE"""),"10")</f>
        <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f>IFERROR(__xludf.DUMMYFUNCTION("""COMPUTED_VALUE"""),"ข้อ 10 Pharma Plus เล่มม่วง (เฉลยข้อ ก)")</f>
        <v/>
      </c>
      <c r="O9" s="100">
        <f>IFERROR(__xludf.DUMMYFUNCTION("""COMPUTED_VALUE"""),"Mock")</f>
        <v/>
      </c>
      <c r="P9" s="100">
        <f>IFERROR(__xludf.DUMMYFUNCTION("""COMPUTED_VALUE"""),"Pharma Plus เล่มม่วง")</f>
        <v/>
      </c>
      <c r="Q9" s="100" t="n"/>
    </row>
    <row r="10" ht="13.2" customHeight="1" s="49">
      <c r="A10" s="100">
        <f>IFERROR(__xludf.DUMMYFUNCTION("""COMPUTED_VALUE"""),"11")</f>
        <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f>IFERROR(__xludf.DUMMYFUNCTION("""COMPUTED_VALUE"""),"ข้อ 11 Pharma Plus เล่มม่วง (เฉลยข้อ จ)")</f>
        <v/>
      </c>
      <c r="O10" s="100">
        <f>IFERROR(__xludf.DUMMYFUNCTION("""COMPUTED_VALUE"""),"Mock")</f>
        <v/>
      </c>
      <c r="P10" s="100">
        <f>IFERROR(__xludf.DUMMYFUNCTION("""COMPUTED_VALUE"""),"Pharma Plus เล่มม่วง")</f>
        <v/>
      </c>
      <c r="Q10" s="100" t="n"/>
    </row>
    <row r="11" ht="13.2" customHeight="1" s="49">
      <c r="A11" s="100">
        <f>IFERROR(__xludf.DUMMYFUNCTION("""COMPUTED_VALUE"""),"22")</f>
        <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f>IFERROR(__xludf.DUMMYFUNCTION("""COMPUTED_VALUE"""),"ข้อ 22 Pharma Plus เล่มม่วง (เฉลยข้อ จ)")</f>
        <v/>
      </c>
      <c r="O11" s="100">
        <f>IFERROR(__xludf.DUMMYFUNCTION("""COMPUTED_VALUE"""),"Mock")</f>
        <v/>
      </c>
      <c r="P11" s="100">
        <f>IFERROR(__xludf.DUMMYFUNCTION("""COMPUTED_VALUE"""),"Pharma Plus เล่มม่วง")</f>
        <v/>
      </c>
      <c r="Q11" s="100" t="n"/>
    </row>
    <row r="12" ht="13.2" customHeight="1" s="49">
      <c r="A12" s="100">
        <f>IFERROR(__xludf.DUMMYFUNCTION("""COMPUTED_VALUE"""),"23")</f>
        <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f>IFERROR(__xludf.DUMMYFUNCTION("""COMPUTED_VALUE"""),"ข้อ 23 Pharma Plus เล่มม่วง (เฉลยข้อ จ)")</f>
        <v/>
      </c>
      <c r="O12" s="100">
        <f>IFERROR(__xludf.DUMMYFUNCTION("""COMPUTED_VALUE"""),"Mock")</f>
        <v/>
      </c>
      <c r="P12" s="100">
        <f>IFERROR(__xludf.DUMMYFUNCTION("""COMPUTED_VALUE"""),"Pharma Plus เล่มม่วง")</f>
        <v/>
      </c>
      <c r="Q12" s="100" t="n"/>
    </row>
    <row r="13" ht="13.2" customHeight="1" s="49">
      <c r="A13" s="100">
        <f>IFERROR(__xludf.DUMMYFUNCTION("""COMPUTED_VALUE"""),"24")</f>
        <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f>IFERROR(__xludf.DUMMYFUNCTION("""COMPUTED_VALUE"""),"ข้อ 24 Pharma Plus เล่มม่วง (เฉลยข้อ ข)")</f>
        <v/>
      </c>
      <c r="O13" s="100">
        <f>IFERROR(__xludf.DUMMYFUNCTION("""COMPUTED_VALUE"""),"Mock")</f>
        <v/>
      </c>
      <c r="P13" s="100">
        <f>IFERROR(__xludf.DUMMYFUNCTION("""COMPUTED_VALUE"""),"Pharma Plus เล่มม่วง")</f>
        <v/>
      </c>
      <c r="Q13" s="100" t="n"/>
    </row>
    <row r="14" ht="13.2" customHeight="1" s="49">
      <c r="A14" s="100">
        <f>IFERROR(__xludf.DUMMYFUNCTION("""COMPUTED_VALUE"""),"25")</f>
        <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f>IFERROR(__xludf.DUMMYFUNCTION("""COMPUTED_VALUE"""),"ข้อ 25 Pharma Plus เล่มม่วง (เฉลยข้อ จ)")</f>
        <v/>
      </c>
      <c r="O14" s="100">
        <f>IFERROR(__xludf.DUMMYFUNCTION("""COMPUTED_VALUE"""),"Mock")</f>
        <v/>
      </c>
      <c r="P14" s="100">
        <f>IFERROR(__xludf.DUMMYFUNCTION("""COMPUTED_VALUE"""),"Pharma Plus เล่มม่วง")</f>
        <v/>
      </c>
      <c r="Q14" s="100" t="n"/>
    </row>
    <row r="15" ht="13.2" customHeight="1" s="49">
      <c r="A15" s="100">
        <f>IFERROR(__xludf.DUMMYFUNCTION("""COMPUTED_VALUE"""),"26")</f>
        <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f>IFERROR(__xludf.DUMMYFUNCTION("""COMPUTED_VALUE"""),"ข้อ 26 Pharma Plus เล่มม่วง (เฉลยข้อ ค)")</f>
        <v/>
      </c>
      <c r="O15" s="100">
        <f>IFERROR(__xludf.DUMMYFUNCTION("""COMPUTED_VALUE"""),"Mock")</f>
        <v/>
      </c>
      <c r="P15" s="100">
        <f>IFERROR(__xludf.DUMMYFUNCTION("""COMPUTED_VALUE"""),"Pharma Plus เล่มม่วง")</f>
        <v/>
      </c>
      <c r="Q15" s="100" t="n"/>
    </row>
    <row r="16" ht="13.2" customHeight="1" s="49">
      <c r="A16" s="100">
        <f>IFERROR(__xludf.DUMMYFUNCTION("""COMPUTED_VALUE"""),"72")</f>
        <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f>IFERROR(__xludf.DUMMYFUNCTION("""COMPUTED_VALUE"""),"ข้อ 72 Pharma Plus เล่มม่วง (เฉลยข้อ ง)")</f>
        <v/>
      </c>
      <c r="O16" s="100">
        <f>IFERROR(__xludf.DUMMYFUNCTION("""COMPUTED_VALUE"""),"Mock")</f>
        <v/>
      </c>
      <c r="P16" s="100">
        <f>IFERROR(__xludf.DUMMYFUNCTION("""COMPUTED_VALUE"""),"Pharma Plus เล่มม่วง")</f>
        <v/>
      </c>
      <c r="Q16" s="100" t="n"/>
    </row>
    <row r="17" ht="13.2" customHeight="1" s="49">
      <c r="A17" s="100">
        <f>IFERROR(__xludf.DUMMYFUNCTION("""COMPUTED_VALUE"""),"73")</f>
        <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f>IFERROR(__xludf.DUMMYFUNCTION("""COMPUTED_VALUE"""),"ข้อ 73 Pharma Plus เล่มม่วง (เฉลยข้อ )")</f>
        <v/>
      </c>
      <c r="O17" s="100">
        <f>IFERROR(__xludf.DUMMYFUNCTION("""COMPUTED_VALUE"""),"Mock")</f>
        <v/>
      </c>
      <c r="P17" s="100">
        <f>IFERROR(__xludf.DUMMYFUNCTION("""COMPUTED_VALUE"""),"Pharma Plus เล่มม่วง")</f>
        <v/>
      </c>
      <c r="Q17" s="100" t="n"/>
    </row>
    <row r="18" ht="13.2" customHeight="1" s="49">
      <c r="A18" s="100">
        <f>IFERROR(__xludf.DUMMYFUNCTION("""COMPUTED_VALUE"""),"74")</f>
        <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f>IFERROR(__xludf.DUMMYFUNCTION("""COMPUTED_VALUE"""),"ข้อ 74 Pharma Plus เล่มม่วง (เฉลยข้อ )")</f>
        <v/>
      </c>
      <c r="O18" s="100">
        <f>IFERROR(__xludf.DUMMYFUNCTION("""COMPUTED_VALUE"""),"Mock")</f>
        <v/>
      </c>
      <c r="P18" s="100">
        <f>IFERROR(__xludf.DUMMYFUNCTION("""COMPUTED_VALUE"""),"Pharma Plus เล่มม่วง")</f>
        <v/>
      </c>
      <c r="Q18" s="100" t="n"/>
    </row>
    <row r="19" ht="13.2" customHeight="1" s="49">
      <c r="A19" s="100">
        <f>IFERROR(__xludf.DUMMYFUNCTION("""COMPUTED_VALUE"""),"75")</f>
        <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f>IFERROR(__xludf.DUMMYFUNCTION("""COMPUTED_VALUE"""),"ข้อ 75 Pharma Plus เล่มม่วง (เฉลยข้อ ก)")</f>
        <v/>
      </c>
      <c r="O19" s="100">
        <f>IFERROR(__xludf.DUMMYFUNCTION("""COMPUTED_VALUE"""),"Mock")</f>
        <v/>
      </c>
      <c r="P19" s="100">
        <f>IFERROR(__xludf.DUMMYFUNCTION("""COMPUTED_VALUE"""),"Pharma Plus เล่มม่วง")</f>
        <v/>
      </c>
      <c r="Q19" s="100" t="n"/>
    </row>
    <row r="20" ht="13.2" customHeight="1" s="49">
      <c r="A20" s="100">
        <f>IFERROR(__xludf.DUMMYFUNCTION("""COMPUTED_VALUE"""),"76")</f>
        <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f>IFERROR(__xludf.DUMMYFUNCTION("""COMPUTED_VALUE"""),"ข้อ 76 Pharma Plus เล่มม่วง (เฉลยข้อ ง)")</f>
        <v/>
      </c>
      <c r="O20" s="100">
        <f>IFERROR(__xludf.DUMMYFUNCTION("""COMPUTED_VALUE"""),"Mock")</f>
        <v/>
      </c>
      <c r="P20" s="100">
        <f>IFERROR(__xludf.DUMMYFUNCTION("""COMPUTED_VALUE"""),"Pharma Plus เล่มม่วง")</f>
        <v/>
      </c>
      <c r="Q20" s="100" t="n"/>
    </row>
    <row r="21" ht="13.2" customHeight="1" s="49">
      <c r="A21" s="100">
        <f>IFERROR(__xludf.DUMMYFUNCTION("""COMPUTED_VALUE"""),"77")</f>
        <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f>IFERROR(__xludf.DUMMYFUNCTION("""COMPUTED_VALUE"""),"ข้อ 77 Pharma Plus เล่มม่วง (เฉลยข้อ ค)")</f>
        <v/>
      </c>
      <c r="O21" s="100">
        <f>IFERROR(__xludf.DUMMYFUNCTION("""COMPUTED_VALUE"""),"Mock")</f>
        <v/>
      </c>
      <c r="P21" s="100">
        <f>IFERROR(__xludf.DUMMYFUNCTION("""COMPUTED_VALUE"""),"Pharma Plus เล่มม่วง")</f>
        <v/>
      </c>
      <c r="Q21" s="100" t="n"/>
    </row>
    <row r="22" ht="13.2" customHeight="1" s="49">
      <c r="A22" s="100">
        <f>IFERROR(__xludf.DUMMYFUNCTION("""COMPUTED_VALUE"""),"78")</f>
        <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f>IFERROR(__xludf.DUMMYFUNCTION("""COMPUTED_VALUE"""),"ข้อ 78 Pharma Plus เล่มม่วง (เฉลยข้อ ก)")</f>
        <v/>
      </c>
      <c r="O22" s="100">
        <f>IFERROR(__xludf.DUMMYFUNCTION("""COMPUTED_VALUE"""),"Mock")</f>
        <v/>
      </c>
      <c r="P22" s="100">
        <f>IFERROR(__xludf.DUMMYFUNCTION("""COMPUTED_VALUE"""),"Pharma Plus เล่มม่วง")</f>
        <v/>
      </c>
      <c r="Q22" s="100" t="n"/>
    </row>
    <row r="23" ht="13.2" customHeight="1" s="49">
      <c r="A23" s="100">
        <f>IFERROR(__xludf.DUMMYFUNCTION("""COMPUTED_VALUE"""),"79")</f>
        <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f>IFERROR(__xludf.DUMMYFUNCTION("""COMPUTED_VALUE"""),"ข้อ 79 Pharma Plus เล่มม่วง (เฉลยข้อ ง)")</f>
        <v/>
      </c>
      <c r="O23" s="100">
        <f>IFERROR(__xludf.DUMMYFUNCTION("""COMPUTED_VALUE"""),"Mock")</f>
        <v/>
      </c>
      <c r="P23" s="100">
        <f>IFERROR(__xludf.DUMMYFUNCTION("""COMPUTED_VALUE"""),"Pharma Plus เล่มม่วง")</f>
        <v/>
      </c>
      <c r="Q23" s="100" t="n"/>
    </row>
    <row r="24" ht="13.2" customHeight="1" s="49">
      <c r="A24" s="100">
        <f>IFERROR(__xludf.DUMMYFUNCTION("""COMPUTED_VALUE"""),"80")</f>
        <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f>IFERROR(__xludf.DUMMYFUNCTION("""COMPUTED_VALUE"""),"ข้อ 80 Pharma Plus เล่มม่วง (เฉลยข้อ ง)")</f>
        <v/>
      </c>
      <c r="O24" s="100">
        <f>IFERROR(__xludf.DUMMYFUNCTION("""COMPUTED_VALUE"""),"Mock")</f>
        <v/>
      </c>
      <c r="P24" s="100">
        <f>IFERROR(__xludf.DUMMYFUNCTION("""COMPUTED_VALUE"""),"Pharma Plus เล่มม่วง")</f>
        <v/>
      </c>
      <c r="Q24" s="100" t="n"/>
    </row>
    <row r="25" ht="13.2" customHeight="1" s="49">
      <c r="A25" s="100">
        <f>IFERROR(__xludf.DUMMYFUNCTION("""COMPUTED_VALUE"""),"81")</f>
        <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f>IFERROR(__xludf.DUMMYFUNCTION("""COMPUTED_VALUE"""),"ข้อ 81 Pharma Plus เล่มม่วง (เฉลยข้อ ข)")</f>
        <v/>
      </c>
      <c r="O25" s="100">
        <f>IFERROR(__xludf.DUMMYFUNCTION("""COMPUTED_VALUE"""),"Mock")</f>
        <v/>
      </c>
      <c r="P25" s="100">
        <f>IFERROR(__xludf.DUMMYFUNCTION("""COMPUTED_VALUE"""),"Pharma Plus เล่มม่วง")</f>
        <v/>
      </c>
      <c r="Q25" s="100" t="n"/>
    </row>
    <row r="26" ht="13.2" customHeight="1" s="49">
      <c r="A26" s="100">
        <f>IFERROR(__xludf.DUMMYFUNCTION("""COMPUTED_VALUE"""),"82")</f>
        <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f>IFERROR(__xludf.DUMMYFUNCTION("""COMPUTED_VALUE"""),"ข้อ 82 Pharma Plus เล่มม่วง (เฉลยข้อ ก)")</f>
        <v/>
      </c>
      <c r="O26" s="100">
        <f>IFERROR(__xludf.DUMMYFUNCTION("""COMPUTED_VALUE"""),"Mock")</f>
        <v/>
      </c>
      <c r="P26" s="100">
        <f>IFERROR(__xludf.DUMMYFUNCTION("""COMPUTED_VALUE"""),"Pharma Plus เล่มม่วง")</f>
        <v/>
      </c>
      <c r="Q26" s="100" t="n"/>
    </row>
    <row r="27" ht="13.2" customHeight="1" s="49">
      <c r="A27" s="100">
        <f>IFERROR(__xludf.DUMMYFUNCTION("""COMPUTED_VALUE"""),"83")</f>
        <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f>IFERROR(__xludf.DUMMYFUNCTION("""COMPUTED_VALUE"""),"ข้อ 83 Pharma Plus เล่มม่วง (เฉลยข้อ ก)")</f>
        <v/>
      </c>
      <c r="O27" s="100">
        <f>IFERROR(__xludf.DUMMYFUNCTION("""COMPUTED_VALUE"""),"Mock")</f>
        <v/>
      </c>
      <c r="P27" s="100">
        <f>IFERROR(__xludf.DUMMYFUNCTION("""COMPUTED_VALUE"""),"Pharma Plus เล่มม่วง")</f>
        <v/>
      </c>
      <c r="Q27" s="100" t="n"/>
    </row>
    <row r="28" ht="13.2" customHeight="1" s="49">
      <c r="A28" s="100">
        <f>IFERROR(__xludf.DUMMYFUNCTION("""COMPUTED_VALUE"""),"96")</f>
        <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f>IFERROR(__xludf.DUMMYFUNCTION("""COMPUTED_VALUE"""),"ข้อ 96 Pharma Plus เล่มม่วง (เฉลยข้อ ค)")</f>
        <v/>
      </c>
      <c r="O28" s="100">
        <f>IFERROR(__xludf.DUMMYFUNCTION("""COMPUTED_VALUE"""),"Mock")</f>
        <v/>
      </c>
      <c r="P28" s="100">
        <f>IFERROR(__xludf.DUMMYFUNCTION("""COMPUTED_VALUE"""),"Pharma Plus เล่มม่วง")</f>
        <v/>
      </c>
      <c r="Q28" s="100" t="n"/>
    </row>
    <row r="29" ht="13.2" customHeight="1" s="49">
      <c r="A29" s="100">
        <f>IFERROR(__xludf.DUMMYFUNCTION("""COMPUTED_VALUE"""),"97")</f>
        <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f>IFERROR(__xludf.DUMMYFUNCTION("""COMPUTED_VALUE"""),"ข้อ 97 Pharma Plus เล่มม่วง (เฉลยข้อ ค)")</f>
        <v/>
      </c>
      <c r="O29" s="100">
        <f>IFERROR(__xludf.DUMMYFUNCTION("""COMPUTED_VALUE"""),"Mock")</f>
        <v/>
      </c>
      <c r="P29" s="100">
        <f>IFERROR(__xludf.DUMMYFUNCTION("""COMPUTED_VALUE"""),"Pharma Plus เล่มม่วง")</f>
        <v/>
      </c>
      <c r="Q29" s="100" t="n"/>
    </row>
    <row r="30" ht="13.2" customHeight="1" s="49">
      <c r="A30" s="100">
        <f>IFERROR(__xludf.DUMMYFUNCTION("""COMPUTED_VALUE"""),"98")</f>
        <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f>IFERROR(__xludf.DUMMYFUNCTION("""COMPUTED_VALUE"""),"ข้อ 98 Pharma Plus เล่มม่วง (เฉลยข้อ ค)")</f>
        <v/>
      </c>
      <c r="O30" s="100">
        <f>IFERROR(__xludf.DUMMYFUNCTION("""COMPUTED_VALUE"""),"Mock")</f>
        <v/>
      </c>
      <c r="P30" s="100">
        <f>IFERROR(__xludf.DUMMYFUNCTION("""COMPUTED_VALUE"""),"Pharma Plus เล่มม่วง")</f>
        <v/>
      </c>
      <c r="Q30" s="100" t="n"/>
    </row>
    <row r="31" ht="13.2" customHeight="1" s="49">
      <c r="A31" s="100">
        <f>IFERROR(__xludf.DUMMYFUNCTION("""COMPUTED_VALUE"""),"99")</f>
        <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f>IFERROR(__xludf.DUMMYFUNCTION("""COMPUTED_VALUE"""),"ข้อ 99 Pharma Plus เล่มม่วง (เฉลยข้อ ข)")</f>
        <v/>
      </c>
      <c r="O31" s="100">
        <f>IFERROR(__xludf.DUMMYFUNCTION("""COMPUTED_VALUE"""),"Mock")</f>
        <v/>
      </c>
      <c r="P31" s="100">
        <f>IFERROR(__xludf.DUMMYFUNCTION("""COMPUTED_VALUE"""),"Pharma Plus เล่มม่วง")</f>
        <v/>
      </c>
      <c r="Q31" s="100" t="n"/>
    </row>
    <row r="32" ht="13.2" customHeight="1" s="49">
      <c r="A32" s="100">
        <f>IFERROR(__xludf.DUMMYFUNCTION("""COMPUTED_VALUE"""),"100")</f>
        <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f>IFERROR(__xludf.DUMMYFUNCTION("""COMPUTED_VALUE"""),"ข้อ 100 Pharma Plus เล่มม่วง (เฉลยข้อ ค)")</f>
        <v/>
      </c>
      <c r="O32" s="100">
        <f>IFERROR(__xludf.DUMMYFUNCTION("""COMPUTED_VALUE"""),"Mock")</f>
        <v/>
      </c>
      <c r="P32" s="100">
        <f>IFERROR(__xludf.DUMMYFUNCTION("""COMPUTED_VALUE"""),"Pharma Plus เล่มม่วง")</f>
        <v/>
      </c>
      <c r="Q32" s="100" t="n"/>
    </row>
    <row r="33" ht="13.2" customHeight="1" s="49">
      <c r="A33" s="100">
        <f>IFERROR(__xludf.DUMMYFUNCTION("""COMPUTED_VALUE"""),"101")</f>
        <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f>IFERROR(__xludf.DUMMYFUNCTION("""COMPUTED_VALUE"""),"ข้อ 101 Pharma Plus เล่มม่วง (เฉลยข้อ จ)")</f>
        <v/>
      </c>
      <c r="O33" s="100">
        <f>IFERROR(__xludf.DUMMYFUNCTION("""COMPUTED_VALUE"""),"Mock")</f>
        <v/>
      </c>
      <c r="P33" s="100">
        <f>IFERROR(__xludf.DUMMYFUNCTION("""COMPUTED_VALUE"""),"Pharma Plus เล่มม่วง")</f>
        <v/>
      </c>
      <c r="Q33" s="100" t="n"/>
    </row>
    <row r="34" ht="13.2" customHeight="1" s="49">
      <c r="A34" s="100">
        <f>IFERROR(__xludf.DUMMYFUNCTION("""COMPUTED_VALUE"""),"105")</f>
        <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f>IFERROR(__xludf.DUMMYFUNCTION("""COMPUTED_VALUE"""),"ข้อ 105 Pharma Plus เล่มม่วง (เฉลยข้อ จ)")</f>
        <v/>
      </c>
      <c r="O34" s="100">
        <f>IFERROR(__xludf.DUMMYFUNCTION("""COMPUTED_VALUE"""),"Mock")</f>
        <v/>
      </c>
      <c r="P34" s="100">
        <f>IFERROR(__xludf.DUMMYFUNCTION("""COMPUTED_VALUE"""),"Pharma Plus เล่มม่วง")</f>
        <v/>
      </c>
      <c r="Q34" s="100" t="n"/>
    </row>
    <row r="35" ht="13.2" customHeight="1" s="49">
      <c r="A35" s="100">
        <f>IFERROR(__xludf.DUMMYFUNCTION("""COMPUTED_VALUE"""),"106")</f>
        <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f>IFERROR(__xludf.DUMMYFUNCTION("""COMPUTED_VALUE"""),"ข้อ 106 Pharma Plus เล่มม่วง (เฉลยข้อ ข)")</f>
        <v/>
      </c>
      <c r="O35" s="100">
        <f>IFERROR(__xludf.DUMMYFUNCTION("""COMPUTED_VALUE"""),"Mock")</f>
        <v/>
      </c>
      <c r="P35" s="100">
        <f>IFERROR(__xludf.DUMMYFUNCTION("""COMPUTED_VALUE"""),"Pharma Plus เล่มม่วง")</f>
        <v/>
      </c>
      <c r="Q35" s="100" t="n"/>
    </row>
    <row r="36" ht="13.2" customHeight="1" s="49">
      <c r="A36" s="100">
        <f>IFERROR(__xludf.DUMMYFUNCTION("""COMPUTED_VALUE"""),"107")</f>
        <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f>IFERROR(__xludf.DUMMYFUNCTION("""COMPUTED_VALUE"""),"ข้อ 107 Pharma Plus เล่มม่วง (เฉลยข้อ ค)")</f>
        <v/>
      </c>
      <c r="O36" s="100">
        <f>IFERROR(__xludf.DUMMYFUNCTION("""COMPUTED_VALUE"""),"Mock")</f>
        <v/>
      </c>
      <c r="P36" s="100">
        <f>IFERROR(__xludf.DUMMYFUNCTION("""COMPUTED_VALUE"""),"Pharma Plus เล่มม่วง")</f>
        <v/>
      </c>
      <c r="Q36" s="100" t="n"/>
    </row>
    <row r="37" ht="13.2" customHeight="1" s="49">
      <c r="A37" s="100">
        <f>IFERROR(__xludf.DUMMYFUNCTION("""COMPUTED_VALUE"""),"108")</f>
        <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f>IFERROR(__xludf.DUMMYFUNCTION("""COMPUTED_VALUE"""),"ข้อ 108 Pharma Plus เล่มม่วง (เฉลยข้อ ง)")</f>
        <v/>
      </c>
      <c r="O37" s="100">
        <f>IFERROR(__xludf.DUMMYFUNCTION("""COMPUTED_VALUE"""),"Mock")</f>
        <v/>
      </c>
      <c r="P37" s="100">
        <f>IFERROR(__xludf.DUMMYFUNCTION("""COMPUTED_VALUE"""),"Pharma Plus เล่มม่วง")</f>
        <v/>
      </c>
      <c r="Q37" s="100" t="n"/>
    </row>
    <row r="38" ht="13.2" customHeight="1" s="49">
      <c r="A38" s="100">
        <f>IFERROR(__xludf.DUMMYFUNCTION("""COMPUTED_VALUE"""),"109")</f>
        <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f>IFERROR(__xludf.DUMMYFUNCTION("""COMPUTED_VALUE"""),"ข้อ 109 Pharma Plus เล่มม่วง (เฉลยข้อ ค)")</f>
        <v/>
      </c>
      <c r="O38" s="100">
        <f>IFERROR(__xludf.DUMMYFUNCTION("""COMPUTED_VALUE"""),"Mock")</f>
        <v/>
      </c>
      <c r="P38" s="100">
        <f>IFERROR(__xludf.DUMMYFUNCTION("""COMPUTED_VALUE"""),"Pharma Plus เล่มม่วง")</f>
        <v/>
      </c>
      <c r="Q38" s="100" t="n"/>
    </row>
    <row r="39" ht="13.2" customHeight="1" s="49">
      <c r="A39" s="100">
        <f>IFERROR(__xludf.DUMMYFUNCTION("""COMPUTED_VALUE"""),"122")</f>
        <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f>IFERROR(__xludf.DUMMYFUNCTION("""COMPUTED_VALUE"""),"ข้อ 122 Pharma Plus เล่มม่วง (เฉลยข้อ ง)")</f>
        <v/>
      </c>
      <c r="O39" s="100">
        <f>IFERROR(__xludf.DUMMYFUNCTION("""COMPUTED_VALUE"""),"Mock")</f>
        <v/>
      </c>
      <c r="P39" s="100">
        <f>IFERROR(__xludf.DUMMYFUNCTION("""COMPUTED_VALUE"""),"Pharma Plus เล่มม่วง")</f>
        <v/>
      </c>
      <c r="Q39" s="100" t="n"/>
    </row>
    <row r="40" ht="13.2" customHeight="1" s="49">
      <c r="A40" s="100">
        <f>IFERROR(__xludf.DUMMYFUNCTION("""COMPUTED_VALUE"""),"123")</f>
        <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f>IFERROR(__xludf.DUMMYFUNCTION("""COMPUTED_VALUE"""),"ข้อ 123 Pharma Plus เล่มม่วง (เฉลยข้อ ง)")</f>
        <v/>
      </c>
      <c r="O40" s="100">
        <f>IFERROR(__xludf.DUMMYFUNCTION("""COMPUTED_VALUE"""),"Mock")</f>
        <v/>
      </c>
      <c r="P40" s="100">
        <f>IFERROR(__xludf.DUMMYFUNCTION("""COMPUTED_VALUE"""),"Pharma Plus เล่มม่วง")</f>
        <v/>
      </c>
      <c r="Q40" s="100" t="n"/>
    </row>
    <row r="41" ht="13.2" customHeight="1" s="49">
      <c r="A41" s="100">
        <f>IFERROR(__xludf.DUMMYFUNCTION("""COMPUTED_VALUE"""),"124")</f>
        <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f>IFERROR(__xludf.DUMMYFUNCTION("""COMPUTED_VALUE"""),"ข้อ 124 Pharma Plus เล่มม่วง (เฉลยข้อ ข)")</f>
        <v/>
      </c>
      <c r="O41" s="100">
        <f>IFERROR(__xludf.DUMMYFUNCTION("""COMPUTED_VALUE"""),"Mock")</f>
        <v/>
      </c>
      <c r="P41" s="100">
        <f>IFERROR(__xludf.DUMMYFUNCTION("""COMPUTED_VALUE"""),"Pharma Plus เล่มม่วง")</f>
        <v/>
      </c>
      <c r="Q41" s="100" t="n"/>
    </row>
    <row r="42" ht="13.2" customHeight="1" s="49">
      <c r="A42" s="100">
        <f>IFERROR(__xludf.DUMMYFUNCTION("""COMPUTED_VALUE"""),"125")</f>
        <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f>IFERROR(__xludf.DUMMYFUNCTION("""COMPUTED_VALUE"""),"ข้อ 125 Pharma Plus เล่มม่วง (เฉลยข้อ ก)")</f>
        <v/>
      </c>
      <c r="O42" s="100">
        <f>IFERROR(__xludf.DUMMYFUNCTION("""COMPUTED_VALUE"""),"Mock")</f>
        <v/>
      </c>
      <c r="P42" s="100">
        <f>IFERROR(__xludf.DUMMYFUNCTION("""COMPUTED_VALUE"""),"Pharma Plus เล่มม่วง")</f>
        <v/>
      </c>
      <c r="Q42" s="100" t="n"/>
    </row>
    <row r="43" ht="13.2" customHeight="1" s="49">
      <c r="A43" s="100">
        <f>IFERROR(__xludf.DUMMYFUNCTION("""COMPUTED_VALUE"""),"126")</f>
        <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f>IFERROR(__xludf.DUMMYFUNCTION("""COMPUTED_VALUE"""),"ข้อ 126 Pharma Plus เล่มม่วง (เฉลยข้อ ข)")</f>
        <v/>
      </c>
      <c r="O43" s="100">
        <f>IFERROR(__xludf.DUMMYFUNCTION("""COMPUTED_VALUE"""),"Mock")</f>
        <v/>
      </c>
      <c r="P43" s="100">
        <f>IFERROR(__xludf.DUMMYFUNCTION("""COMPUTED_VALUE"""),"Pharma Plus เล่มม่วง")</f>
        <v/>
      </c>
      <c r="Q43" s="100" t="n"/>
    </row>
    <row r="44" ht="13.2" customHeight="1" s="49">
      <c r="A44" s="100">
        <f>IFERROR(__xludf.DUMMYFUNCTION("""COMPUTED_VALUE"""),"127")</f>
        <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f>IFERROR(__xludf.DUMMYFUNCTION("""COMPUTED_VALUE"""),"ข้อ 127 Pharma Plus เล่มม่วง (เฉลยข้อ ข)")</f>
        <v/>
      </c>
      <c r="O44" s="100">
        <f>IFERROR(__xludf.DUMMYFUNCTION("""COMPUTED_VALUE"""),"Mock")</f>
        <v/>
      </c>
      <c r="P44" s="100">
        <f>IFERROR(__xludf.DUMMYFUNCTION("""COMPUTED_VALUE"""),"Pharma Plus เล่มม่วง")</f>
        <v/>
      </c>
      <c r="Q44" s="100" t="n"/>
    </row>
    <row r="45" ht="13.2" customHeight="1" s="49">
      <c r="A45" s="100">
        <f>IFERROR(__xludf.DUMMYFUNCTION("""COMPUTED_VALUE"""),"152")</f>
        <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f>IFERROR(__xludf.DUMMYFUNCTION("""COMPUTED_VALUE"""),"ข้อ 152 Pharma Plus เล่มม่วง (เฉลยข้อ ค)")</f>
        <v/>
      </c>
      <c r="O45" s="100">
        <f>IFERROR(__xludf.DUMMYFUNCTION("""COMPUTED_VALUE"""),"Mock")</f>
        <v/>
      </c>
      <c r="P45" s="100">
        <f>IFERROR(__xludf.DUMMYFUNCTION("""COMPUTED_VALUE"""),"Pharma Plus เล่มม่วง")</f>
        <v/>
      </c>
      <c r="Q45" s="100" t="n"/>
    </row>
    <row r="46" ht="13.2" customHeight="1" s="49">
      <c r="A46" s="100">
        <f>IFERROR(__xludf.DUMMYFUNCTION("""COMPUTED_VALUE"""),"153")</f>
        <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f>IFERROR(__xludf.DUMMYFUNCTION("""COMPUTED_VALUE"""),"ข้อ 153 Pharma Plus เล่มม่วง (เฉลยข้อ จ)")</f>
        <v/>
      </c>
      <c r="O46" s="100">
        <f>IFERROR(__xludf.DUMMYFUNCTION("""COMPUTED_VALUE"""),"Mock")</f>
        <v/>
      </c>
      <c r="P46" s="100">
        <f>IFERROR(__xludf.DUMMYFUNCTION("""COMPUTED_VALUE"""),"Pharma Plus เล่มม่วง")</f>
        <v/>
      </c>
      <c r="Q46" s="100" t="n"/>
    </row>
    <row r="47" ht="13.2" customHeight="1" s="49">
      <c r="A47" s="100">
        <f>IFERROR(__xludf.DUMMYFUNCTION("""COMPUTED_VALUE"""),"154")</f>
        <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f>IFERROR(__xludf.DUMMYFUNCTION("""COMPUTED_VALUE"""),"ข้อ 154 Pharma Plus เล่มม่วง (เฉลยข้อ จ)")</f>
        <v/>
      </c>
      <c r="O47" s="100">
        <f>IFERROR(__xludf.DUMMYFUNCTION("""COMPUTED_VALUE"""),"Mock")</f>
        <v/>
      </c>
      <c r="P47" s="100">
        <f>IFERROR(__xludf.DUMMYFUNCTION("""COMPUTED_VALUE"""),"Pharma Plus เล่มม่วง")</f>
        <v/>
      </c>
      <c r="Q47" s="100" t="n"/>
    </row>
    <row r="48" ht="13.2" customHeight="1" s="49">
      <c r="A48" s="100">
        <f>IFERROR(__xludf.DUMMYFUNCTION("""COMPUTED_VALUE"""),"155")</f>
        <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f>IFERROR(__xludf.DUMMYFUNCTION("""COMPUTED_VALUE"""),"ข้อ 155 Pharma Plus เล่มม่วง (เฉลยข้อ จ)")</f>
        <v/>
      </c>
      <c r="O48" s="100">
        <f>IFERROR(__xludf.DUMMYFUNCTION("""COMPUTED_VALUE"""),"Mock")</f>
        <v/>
      </c>
      <c r="P48" s="100">
        <f>IFERROR(__xludf.DUMMYFUNCTION("""COMPUTED_VALUE"""),"Pharma Plus เล่มม่วง")</f>
        <v/>
      </c>
      <c r="Q48" s="100" t="n"/>
    </row>
    <row r="49" ht="13.2" customHeight="1" s="49">
      <c r="A49" s="100">
        <f>IFERROR(__xludf.DUMMYFUNCTION("""COMPUTED_VALUE"""),"156")</f>
        <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f>IFERROR(__xludf.DUMMYFUNCTION("""COMPUTED_VALUE"""),"ข้อ 156 Pharma Plus เล่มม่วง (เฉลยข้อ ค)")</f>
        <v/>
      </c>
      <c r="O49" s="100">
        <f>IFERROR(__xludf.DUMMYFUNCTION("""COMPUTED_VALUE"""),"Mock")</f>
        <v/>
      </c>
      <c r="P49" s="100">
        <f>IFERROR(__xludf.DUMMYFUNCTION("""COMPUTED_VALUE"""),"Pharma Plus เล่มม่วง")</f>
        <v/>
      </c>
      <c r="Q49" s="100" t="n"/>
    </row>
    <row r="50" ht="13.2" customHeight="1" s="49">
      <c r="A50" s="100">
        <f>IFERROR(__xludf.DUMMYFUNCTION("""COMPUTED_VALUE"""),"163")</f>
        <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f>IFERROR(__xludf.DUMMYFUNCTION("""COMPUTED_VALUE"""),"ข้อ 163 Pharma Plus เล่มม่วง (เฉลยข้อ ก)")</f>
        <v/>
      </c>
      <c r="O50" s="100">
        <f>IFERROR(__xludf.DUMMYFUNCTION("""COMPUTED_VALUE"""),"Mock")</f>
        <v/>
      </c>
      <c r="P50" s="100">
        <f>IFERROR(__xludf.DUMMYFUNCTION("""COMPUTED_VALUE"""),"Pharma Plus เล่มม่วง")</f>
        <v/>
      </c>
      <c r="Q50" s="100" t="n"/>
    </row>
    <row r="51" ht="13.2" customHeight="1" s="49">
      <c r="A51" s="100">
        <f>IFERROR(__xludf.DUMMYFUNCTION("""COMPUTED_VALUE"""),"164")</f>
        <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f>IFERROR(__xludf.DUMMYFUNCTION("""COMPUTED_VALUE"""),"ข้อ 164 Pharma Plus เล่มม่วง (เฉลยข้อ ไมมีคำตอบ)")</f>
        <v/>
      </c>
      <c r="O51" s="100">
        <f>IFERROR(__xludf.DUMMYFUNCTION("""COMPUTED_VALUE"""),"Mock")</f>
        <v/>
      </c>
      <c r="P51" s="100">
        <f>IFERROR(__xludf.DUMMYFUNCTION("""COMPUTED_VALUE"""),"Pharma Plus เล่มม่วง")</f>
        <v/>
      </c>
      <c r="Q51" s="100" t="n"/>
    </row>
    <row r="52" ht="13.2" customHeight="1" s="49">
      <c r="A52" s="100">
        <f>IFERROR(__xludf.DUMMYFUNCTION("""COMPUTED_VALUE"""),"165")</f>
        <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f>IFERROR(__xludf.DUMMYFUNCTION("""COMPUTED_VALUE"""),"ข้อ 165 Pharma Plus เล่มม่วง (เฉลยข้อ จ)")</f>
        <v/>
      </c>
      <c r="O52" s="100">
        <f>IFERROR(__xludf.DUMMYFUNCTION("""COMPUTED_VALUE"""),"Mock")</f>
        <v/>
      </c>
      <c r="P52" s="100">
        <f>IFERROR(__xludf.DUMMYFUNCTION("""COMPUTED_VALUE"""),"Pharma Plus เล่มม่วง")</f>
        <v/>
      </c>
      <c r="Q52" s="100" t="n"/>
    </row>
    <row r="53" ht="13.2" customHeight="1" s="49">
      <c r="A53" s="100">
        <f>IFERROR(__xludf.DUMMYFUNCTION("""COMPUTED_VALUE"""),"166")</f>
        <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f>IFERROR(__xludf.DUMMYFUNCTION("""COMPUTED_VALUE"""),"ข้อ 166 Pharma Plus เล่มม่วง (เฉลยข้อ ก)")</f>
        <v/>
      </c>
      <c r="O53" s="100">
        <f>IFERROR(__xludf.DUMMYFUNCTION("""COMPUTED_VALUE"""),"Mock")</f>
        <v/>
      </c>
      <c r="P53" s="100">
        <f>IFERROR(__xludf.DUMMYFUNCTION("""COMPUTED_VALUE"""),"Pharma Plus เล่มม่วง")</f>
        <v/>
      </c>
      <c r="Q53" s="100" t="n"/>
    </row>
    <row r="54" ht="13.2" customHeight="1" s="49">
      <c r="A54" s="100">
        <f>IFERROR(__xludf.DUMMYFUNCTION("""COMPUTED_VALUE"""),"167")</f>
        <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f>IFERROR(__xludf.DUMMYFUNCTION("""COMPUTED_VALUE"""),"ข้อ 167 Pharma Plus เล่มม่วง (เฉลยข้อ จ)")</f>
        <v/>
      </c>
      <c r="O54" s="100">
        <f>IFERROR(__xludf.DUMMYFUNCTION("""COMPUTED_VALUE"""),"Mock")</f>
        <v/>
      </c>
      <c r="P54" s="100">
        <f>IFERROR(__xludf.DUMMYFUNCTION("""COMPUTED_VALUE"""),"Pharma Plus เล่มม่วง")</f>
        <v/>
      </c>
      <c r="Q54" s="100" t="n"/>
    </row>
    <row r="55" ht="13.2" customHeight="1" s="49">
      <c r="A55" s="100">
        <f>IFERROR(__xludf.DUMMYFUNCTION("""COMPUTED_VALUE"""),"168")</f>
        <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f>IFERROR(__xludf.DUMMYFUNCTION("""COMPUTED_VALUE"""),"ข้อ 168 Pharma Plus เล่มม่วง (เฉลยข้อ จ)")</f>
        <v/>
      </c>
      <c r="O55" s="100">
        <f>IFERROR(__xludf.DUMMYFUNCTION("""COMPUTED_VALUE"""),"Mock")</f>
        <v/>
      </c>
      <c r="P55" s="100">
        <f>IFERROR(__xludf.DUMMYFUNCTION("""COMPUTED_VALUE"""),"Pharma Plus เล่มม่วง")</f>
        <v/>
      </c>
      <c r="Q55" s="100" t="n"/>
    </row>
    <row r="56" ht="13.2" customHeight="1" s="49">
      <c r="A56" s="100">
        <f>IFERROR(__xludf.DUMMYFUNCTION("""COMPUTED_VALUE"""),"180")</f>
        <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f>IFERROR(__xludf.DUMMYFUNCTION("""COMPUTED_VALUE"""),"ข้อ 180 Pharma Plus เล่มม่วง (เฉลยข้อ )")</f>
        <v/>
      </c>
      <c r="O56" s="100">
        <f>IFERROR(__xludf.DUMMYFUNCTION("""COMPUTED_VALUE"""),"Mock")</f>
        <v/>
      </c>
      <c r="P56" s="100">
        <f>IFERROR(__xludf.DUMMYFUNCTION("""COMPUTED_VALUE"""),"Pharma Plus เล่มม่วง")</f>
        <v/>
      </c>
      <c r="Q56" s="100" t="n"/>
    </row>
    <row r="57" ht="13.2" customHeight="1" s="49">
      <c r="A57" s="100">
        <f>IFERROR(__xludf.DUMMYFUNCTION("""COMPUTED_VALUE"""),"181")</f>
        <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f>IFERROR(__xludf.DUMMYFUNCTION("""COMPUTED_VALUE"""),"ข้อ 181 Pharma Plus เล่มม่วง (เฉลยข้อ )")</f>
        <v/>
      </c>
      <c r="O57" s="100">
        <f>IFERROR(__xludf.DUMMYFUNCTION("""COMPUTED_VALUE"""),"Mock")</f>
        <v/>
      </c>
      <c r="P57" s="100">
        <f>IFERROR(__xludf.DUMMYFUNCTION("""COMPUTED_VALUE"""),"Pharma Plus เล่มม่วง")</f>
        <v/>
      </c>
      <c r="Q57" s="100" t="n"/>
    </row>
    <row r="58" ht="13.2" customHeight="1" s="49">
      <c r="A58" s="100">
        <f>IFERROR(__xludf.DUMMYFUNCTION("""COMPUTED_VALUE"""),"182")</f>
        <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f>IFERROR(__xludf.DUMMYFUNCTION("""COMPUTED_VALUE"""),"ข้อ 182 Pharma Plus เล่มม่วง (เฉลยข้อ ข)")</f>
        <v/>
      </c>
      <c r="O58" s="100">
        <f>IFERROR(__xludf.DUMMYFUNCTION("""COMPUTED_VALUE"""),"Mock")</f>
        <v/>
      </c>
      <c r="P58" s="100">
        <f>IFERROR(__xludf.DUMMYFUNCTION("""COMPUTED_VALUE"""),"Pharma Plus เล่มม่วง")</f>
        <v/>
      </c>
      <c r="Q58" s="100" t="n"/>
    </row>
    <row r="59" ht="13.2" customHeight="1" s="49">
      <c r="A59" s="100">
        <f>IFERROR(__xludf.DUMMYFUNCTION("""COMPUTED_VALUE"""),"183")</f>
        <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f>IFERROR(__xludf.DUMMYFUNCTION("""COMPUTED_VALUE"""),"ข้อ 183 Pharma Plus เล่มม่วง (เฉลยข้อ ค)")</f>
        <v/>
      </c>
      <c r="O59" s="100">
        <f>IFERROR(__xludf.DUMMYFUNCTION("""COMPUTED_VALUE"""),"Mock")</f>
        <v/>
      </c>
      <c r="P59" s="100">
        <f>IFERROR(__xludf.DUMMYFUNCTION("""COMPUTED_VALUE"""),"Pharma Plus เล่มม่วง")</f>
        <v/>
      </c>
      <c r="Q59" s="100" t="n"/>
    </row>
    <row r="60" ht="13.2" customHeight="1" s="49">
      <c r="A60" s="100">
        <f>IFERROR(__xludf.DUMMYFUNCTION("""COMPUTED_VALUE"""),"184")</f>
        <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f>IFERROR(__xludf.DUMMYFUNCTION("""COMPUTED_VALUE"""),"ข้อ 184 Pharma Plus เล่มม่วง (เฉลยข้อ ก)")</f>
        <v/>
      </c>
      <c r="O60" s="100">
        <f>IFERROR(__xludf.DUMMYFUNCTION("""COMPUTED_VALUE"""),"Mock")</f>
        <v/>
      </c>
      <c r="P60" s="100">
        <f>IFERROR(__xludf.DUMMYFUNCTION("""COMPUTED_VALUE"""),"Pharma Plus เล่มม่วง")</f>
        <v/>
      </c>
      <c r="Q60" s="100" t="n"/>
    </row>
    <row r="61" ht="13.2" customHeight="1" s="49">
      <c r="A61" s="100">
        <f>IFERROR(__xludf.DUMMYFUNCTION("""COMPUTED_VALUE"""),"185")</f>
        <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f>IFERROR(__xludf.DUMMYFUNCTION("""COMPUTED_VALUE"""),"ข้อ 185 Pharma Plus เล่มม่วง (เฉลยข้อ ก)")</f>
        <v/>
      </c>
      <c r="O61" s="100">
        <f>IFERROR(__xludf.DUMMYFUNCTION("""COMPUTED_VALUE"""),"Mock")</f>
        <v/>
      </c>
      <c r="P61" s="100">
        <f>IFERROR(__xludf.DUMMYFUNCTION("""COMPUTED_VALUE"""),"Pharma Plus เล่มม่วง")</f>
        <v/>
      </c>
      <c r="Q61" s="100" t="n"/>
    </row>
    <row r="62" ht="13.2" customHeight="1" s="49">
      <c r="A62" s="100">
        <f>IFERROR(__xludf.DUMMYFUNCTION("""COMPUTED_VALUE"""),"186")</f>
        <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f>IFERROR(__xludf.DUMMYFUNCTION("""COMPUTED_VALUE"""),"ข้อ 186 Pharma Plus เล่มม่วง (เฉลยข้อ ข)")</f>
        <v/>
      </c>
      <c r="O62" s="100">
        <f>IFERROR(__xludf.DUMMYFUNCTION("""COMPUTED_VALUE"""),"Mock")</f>
        <v/>
      </c>
      <c r="P62" s="100">
        <f>IFERROR(__xludf.DUMMYFUNCTION("""COMPUTED_VALUE"""),"Pharma Plus เล่มม่วง")</f>
        <v/>
      </c>
      <c r="Q62" s="100" t="n"/>
    </row>
    <row r="63" ht="13.2" customHeight="1" s="49">
      <c r="A63" s="100">
        <f>IFERROR(__xludf.DUMMYFUNCTION("""COMPUTED_VALUE"""),"187")</f>
        <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f>IFERROR(__xludf.DUMMYFUNCTION("""COMPUTED_VALUE"""),"ข้อ 187 Pharma Plus เล่มม่วง (เฉลยข้อ ง)")</f>
        <v/>
      </c>
      <c r="O63" s="100">
        <f>IFERROR(__xludf.DUMMYFUNCTION("""COMPUTED_VALUE"""),"Mock")</f>
        <v/>
      </c>
      <c r="P63" s="100">
        <f>IFERROR(__xludf.DUMMYFUNCTION("""COMPUTED_VALUE"""),"Pharma Plus เล่มม่วง")</f>
        <v/>
      </c>
      <c r="Q63" s="100" t="n"/>
    </row>
    <row r="64" ht="13.2" customHeight="1" s="49">
      <c r="A64" s="100">
        <f>IFERROR(__xludf.DUMMYFUNCTION("""COMPUTED_VALUE"""),"188")</f>
        <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f>IFERROR(__xludf.DUMMYFUNCTION("""COMPUTED_VALUE"""),"ข้อ 188 Pharma Plus เล่มม่วง (เฉลยข้อ ง)")</f>
        <v/>
      </c>
      <c r="O64" s="100">
        <f>IFERROR(__xludf.DUMMYFUNCTION("""COMPUTED_VALUE"""),"Mock")</f>
        <v/>
      </c>
      <c r="P64" s="100">
        <f>IFERROR(__xludf.DUMMYFUNCTION("""COMPUTED_VALUE"""),"Pharma Plus เล่มม่วง")</f>
        <v/>
      </c>
      <c r="Q64" s="100" t="n"/>
    </row>
    <row r="65" ht="13.2" customHeight="1" s="49">
      <c r="A65" s="100">
        <f>IFERROR(__xludf.DUMMYFUNCTION("""COMPUTED_VALUE"""),"189")</f>
        <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f>IFERROR(__xludf.DUMMYFUNCTION("""COMPUTED_VALUE"""),"ข้อ 189 Pharma Plus เล่มม่วง (เฉลยข้อ จ)")</f>
        <v/>
      </c>
      <c r="O65" s="100">
        <f>IFERROR(__xludf.DUMMYFUNCTION("""COMPUTED_VALUE"""),"Mock")</f>
        <v/>
      </c>
      <c r="P65" s="100">
        <f>IFERROR(__xludf.DUMMYFUNCTION("""COMPUTED_VALUE"""),"Pharma Plus เล่มม่วง")</f>
        <v/>
      </c>
      <c r="Q65" s="100" t="n"/>
    </row>
    <row r="66" ht="13.2" customHeight="1" s="49">
      <c r="A66" s="100">
        <f>IFERROR(__xludf.DUMMYFUNCTION("""COMPUTED_VALUE"""),"190")</f>
        <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f>IFERROR(__xludf.DUMMYFUNCTION("""COMPUTED_VALUE"""),"ข้อ 190 Pharma Plus เล่มม่วง (เฉลยข้อ จ)")</f>
        <v/>
      </c>
      <c r="O66" s="100">
        <f>IFERROR(__xludf.DUMMYFUNCTION("""COMPUTED_VALUE"""),"Mock")</f>
        <v/>
      </c>
      <c r="P66" s="100">
        <f>IFERROR(__xludf.DUMMYFUNCTION("""COMPUTED_VALUE"""),"Pharma Plus เล่มม่วง")</f>
        <v/>
      </c>
      <c r="Q66" s="100" t="n"/>
    </row>
    <row r="67" ht="13.2" customHeight="1" s="49">
      <c r="A67" s="100">
        <f>IFERROR(__xludf.DUMMYFUNCTION("""COMPUTED_VALUE"""),"191")</f>
        <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f>IFERROR(__xludf.DUMMYFUNCTION("""COMPUTED_VALUE"""),"ข้อ 191 Pharma Plus เล่มม่วง (เฉลยข้อ ง)")</f>
        <v/>
      </c>
      <c r="O67" s="100">
        <f>IFERROR(__xludf.DUMMYFUNCTION("""COMPUTED_VALUE"""),"Mock")</f>
        <v/>
      </c>
      <c r="P67" s="100">
        <f>IFERROR(__xludf.DUMMYFUNCTION("""COMPUTED_VALUE"""),"Pharma Plus เล่มม่วง")</f>
        <v/>
      </c>
      <c r="Q67" s="100" t="n"/>
    </row>
    <row r="68" ht="13.2" customHeight="1" s="49">
      <c r="A68" s="100">
        <f>IFERROR(__xludf.DUMMYFUNCTION("""COMPUTED_VALUE"""),"192")</f>
        <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f>IFERROR(__xludf.DUMMYFUNCTION("""COMPUTED_VALUE"""),"ข้อ 192 Pharma Plus เล่มม่วง (เฉลยข้อ ก)")</f>
        <v/>
      </c>
      <c r="O68" s="100">
        <f>IFERROR(__xludf.DUMMYFUNCTION("""COMPUTED_VALUE"""),"Mock")</f>
        <v/>
      </c>
      <c r="P68" s="100">
        <f>IFERROR(__xludf.DUMMYFUNCTION("""COMPUTED_VALUE"""),"Pharma Plus เล่มม่วง")</f>
        <v/>
      </c>
      <c r="Q68" s="100" t="n"/>
    </row>
    <row r="69" ht="13.2" customHeight="1" s="49">
      <c r="A69" s="100">
        <f>IFERROR(__xludf.DUMMYFUNCTION("""COMPUTED_VALUE"""),"193")</f>
        <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f>IFERROR(__xludf.DUMMYFUNCTION("""COMPUTED_VALUE"""),"ข้อ 193 Pharma Plus เล่มม่วง (เฉลยข้อ จ)")</f>
        <v/>
      </c>
      <c r="O69" s="100">
        <f>IFERROR(__xludf.DUMMYFUNCTION("""COMPUTED_VALUE"""),"Mock")</f>
        <v/>
      </c>
      <c r="P69" s="100">
        <f>IFERROR(__xludf.DUMMYFUNCTION("""COMPUTED_VALUE"""),"Pharma Plus เล่มม่วง")</f>
        <v/>
      </c>
      <c r="Q69" s="100" t="n"/>
    </row>
    <row r="70" ht="13.2" customHeight="1" s="49">
      <c r="A70" s="100">
        <f>IFERROR(__xludf.DUMMYFUNCTION("""COMPUTED_VALUE"""),"194")</f>
        <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f>IFERROR(__xludf.DUMMYFUNCTION("""COMPUTED_VALUE"""),"ข้อ 194 Pharma Plus เล่มม่วง (เฉลยข้อ จ)")</f>
        <v/>
      </c>
      <c r="O70" s="100">
        <f>IFERROR(__xludf.DUMMYFUNCTION("""COMPUTED_VALUE"""),"Mock")</f>
        <v/>
      </c>
      <c r="P70" s="100">
        <f>IFERROR(__xludf.DUMMYFUNCTION("""COMPUTED_VALUE"""),"Pharma Plus เล่มม่วง")</f>
        <v/>
      </c>
      <c r="Q70" s="100" t="n"/>
    </row>
    <row r="71" ht="13.2" customHeight="1" s="49">
      <c r="A71" s="100">
        <f>IFERROR(__xludf.DUMMYFUNCTION("""COMPUTED_VALUE"""),"1")</f>
        <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f>IFERROR(__xludf.DUMMYFUNCTION("""COMPUTED_VALUE"""),"ข้อ 1 Pharma Plus เล่มม่วง (เฉลยข้อ ง)")</f>
        <v/>
      </c>
      <c r="O71" s="100">
        <f>IFERROR(__xludf.DUMMYFUNCTION("""COMPUTED_VALUE"""),"Mock")</f>
        <v/>
      </c>
      <c r="P71" s="100">
        <f>IFERROR(__xludf.DUMMYFUNCTION("""COMPUTED_VALUE"""),"Pharma Plus เล่มม่วง")</f>
        <v/>
      </c>
      <c r="Q71" s="100" t="n"/>
    </row>
    <row r="72" ht="13.2" customHeight="1" s="49">
      <c r="A72" s="100">
        <f>IFERROR(__xludf.DUMMYFUNCTION("""COMPUTED_VALUE"""),"2")</f>
        <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f>IFERROR(__xludf.DUMMYFUNCTION("""COMPUTED_VALUE"""),"ข้อ 2 Pharma Plus เล่มม่วง (เฉลยข้อ ข)")</f>
        <v/>
      </c>
      <c r="O72" s="100">
        <f>IFERROR(__xludf.DUMMYFUNCTION("""COMPUTED_VALUE"""),"Mock")</f>
        <v/>
      </c>
      <c r="P72" s="100">
        <f>IFERROR(__xludf.DUMMYFUNCTION("""COMPUTED_VALUE"""),"Pharma Plus เล่มม่วง")</f>
        <v/>
      </c>
      <c r="Q72" s="100" t="n"/>
    </row>
    <row r="73" ht="13.2" customHeight="1" s="49">
      <c r="A73" s="100">
        <f>IFERROR(__xludf.DUMMYFUNCTION("""COMPUTED_VALUE"""),"3")</f>
        <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f>IFERROR(__xludf.DUMMYFUNCTION("""COMPUTED_VALUE"""),"ข้อ 3 Pharma Plus เล่มม่วง (เฉลยข้อ ข)")</f>
        <v/>
      </c>
      <c r="O73" s="100">
        <f>IFERROR(__xludf.DUMMYFUNCTION("""COMPUTED_VALUE"""),"Mock")</f>
        <v/>
      </c>
      <c r="P73" s="100">
        <f>IFERROR(__xludf.DUMMYFUNCTION("""COMPUTED_VALUE"""),"Pharma Plus เล่มม่วง")</f>
        <v/>
      </c>
      <c r="Q73" s="100" t="n"/>
    </row>
    <row r="74" ht="13.2" customHeight="1" s="49">
      <c r="A74" s="100">
        <f>IFERROR(__xludf.DUMMYFUNCTION("""COMPUTED_VALUE"""),"4")</f>
        <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f>IFERROR(__xludf.DUMMYFUNCTION("""COMPUTED_VALUE"""),"ข้อ 4 Pharma Plus เล่มม่วง (เฉลยข้อ ข)")</f>
        <v/>
      </c>
      <c r="O74" s="100">
        <f>IFERROR(__xludf.DUMMYFUNCTION("""COMPUTED_VALUE"""),"Mock")</f>
        <v/>
      </c>
      <c r="P74" s="100">
        <f>IFERROR(__xludf.DUMMYFUNCTION("""COMPUTED_VALUE"""),"Pharma Plus เล่มม่วง")</f>
        <v/>
      </c>
      <c r="Q74" s="100" t="n"/>
    </row>
    <row r="75" ht="13.2" customHeight="1" s="49">
      <c r="A75" s="100">
        <f>IFERROR(__xludf.DUMMYFUNCTION("""COMPUTED_VALUE"""),"5")</f>
        <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f>IFERROR(__xludf.DUMMYFUNCTION("""COMPUTED_VALUE"""),"ข้อ 5 Pharma Plus เล่มม่วง (เฉลยข้อ ง)")</f>
        <v/>
      </c>
      <c r="O75" s="100">
        <f>IFERROR(__xludf.DUMMYFUNCTION("""COMPUTED_VALUE"""),"Mock")</f>
        <v/>
      </c>
      <c r="P75" s="100">
        <f>IFERROR(__xludf.DUMMYFUNCTION("""COMPUTED_VALUE"""),"Pharma Plus เล่มม่วง")</f>
        <v/>
      </c>
      <c r="Q75" s="100" t="n"/>
    </row>
    <row r="76" ht="13.2" customHeight="1" s="49">
      <c r="A76" s="100">
        <f>IFERROR(__xludf.DUMMYFUNCTION("""COMPUTED_VALUE"""),"6")</f>
        <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f>IFERROR(__xludf.DUMMYFUNCTION("""COMPUTED_VALUE"""),"ข้อ 6 Pharma Plus เล่มม่วง (เฉลยข้อ ก)")</f>
        <v/>
      </c>
      <c r="O76" s="100">
        <f>IFERROR(__xludf.DUMMYFUNCTION("""COMPUTED_VALUE"""),"Mock")</f>
        <v/>
      </c>
      <c r="P76" s="100">
        <f>IFERROR(__xludf.DUMMYFUNCTION("""COMPUTED_VALUE"""),"Pharma Plus เล่มม่วง")</f>
        <v/>
      </c>
      <c r="Q76" s="100" t="n"/>
    </row>
    <row r="77" ht="13.2" customHeight="1" s="49">
      <c r="A77" s="100">
        <f>IFERROR(__xludf.DUMMYFUNCTION("""COMPUTED_VALUE"""),"11")</f>
        <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f>IFERROR(__xludf.DUMMYFUNCTION("""COMPUTED_VALUE"""),"ข้อ 11 Pharma Plus เล่มม่วง (เฉลยข้อ ค)")</f>
        <v/>
      </c>
      <c r="O77" s="100">
        <f>IFERROR(__xludf.DUMMYFUNCTION("""COMPUTED_VALUE"""),"Mock")</f>
        <v/>
      </c>
      <c r="P77" s="100">
        <f>IFERROR(__xludf.DUMMYFUNCTION("""COMPUTED_VALUE"""),"Pharma Plus เล่มม่วง")</f>
        <v/>
      </c>
      <c r="Q77" s="100" t="n"/>
    </row>
    <row r="78" ht="13.2" customHeight="1" s="49">
      <c r="A78" s="100">
        <f>IFERROR(__xludf.DUMMYFUNCTION("""COMPUTED_VALUE"""),"12")</f>
        <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f>IFERROR(__xludf.DUMMYFUNCTION("""COMPUTED_VALUE"""),"ข้อ 12 Pharma Plus เล่มม่วง (เฉลยข้อ ก)")</f>
        <v/>
      </c>
      <c r="O78" s="100">
        <f>IFERROR(__xludf.DUMMYFUNCTION("""COMPUTED_VALUE"""),"Mock")</f>
        <v/>
      </c>
      <c r="P78" s="100">
        <f>IFERROR(__xludf.DUMMYFUNCTION("""COMPUTED_VALUE"""),"Pharma Plus เล่มม่วง")</f>
        <v/>
      </c>
      <c r="Q78" s="100" t="n"/>
    </row>
    <row r="79" ht="13.2" customHeight="1" s="49">
      <c r="A79" s="100">
        <f>IFERROR(__xludf.DUMMYFUNCTION("""COMPUTED_VALUE"""),"13")</f>
        <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f>IFERROR(__xludf.DUMMYFUNCTION("""COMPUTED_VALUE"""),"ข้อ 13 Pharma Plus เล่มม่วง (เฉลยข้อ ข)")</f>
        <v/>
      </c>
      <c r="O79" s="100">
        <f>IFERROR(__xludf.DUMMYFUNCTION("""COMPUTED_VALUE"""),"Mock")</f>
        <v/>
      </c>
      <c r="P79" s="100">
        <f>IFERROR(__xludf.DUMMYFUNCTION("""COMPUTED_VALUE"""),"Pharma Plus เล่มม่วง")</f>
        <v/>
      </c>
      <c r="Q79" s="100" t="n"/>
    </row>
    <row r="80" ht="13.2" customHeight="1" s="49">
      <c r="A80" s="100">
        <f>IFERROR(__xludf.DUMMYFUNCTION("""COMPUTED_VALUE"""),"14")</f>
        <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f>IFERROR(__xludf.DUMMYFUNCTION("""COMPUTED_VALUE"""),"ข้อ 14 Pharma Plus เล่มม่วง (เฉลยข้อ ค)")</f>
        <v/>
      </c>
      <c r="O80" s="100">
        <f>IFERROR(__xludf.DUMMYFUNCTION("""COMPUTED_VALUE"""),"Mock")</f>
        <v/>
      </c>
      <c r="P80" s="100">
        <f>IFERROR(__xludf.DUMMYFUNCTION("""COMPUTED_VALUE"""),"Pharma Plus เล่มม่วง")</f>
        <v/>
      </c>
      <c r="Q80" s="100" t="n"/>
    </row>
    <row r="81" ht="13.2" customHeight="1" s="49">
      <c r="A81" s="100">
        <f>IFERROR(__xludf.DUMMYFUNCTION("""COMPUTED_VALUE"""),"15")</f>
        <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f>IFERROR(__xludf.DUMMYFUNCTION("""COMPUTED_VALUE"""),"ข้อ 15 Pharma Plus เล่มม่วง (เฉลยข้อ ก)")</f>
        <v/>
      </c>
      <c r="O81" s="100">
        <f>IFERROR(__xludf.DUMMYFUNCTION("""COMPUTED_VALUE"""),"Mock")</f>
        <v/>
      </c>
      <c r="P81" s="100">
        <f>IFERROR(__xludf.DUMMYFUNCTION("""COMPUTED_VALUE"""),"Pharma Plus เล่มม่วง")</f>
        <v/>
      </c>
      <c r="Q81" s="100" t="n"/>
    </row>
    <row r="82" ht="13.2" customHeight="1" s="49">
      <c r="A82" s="100">
        <f>IFERROR(__xludf.DUMMYFUNCTION("""COMPUTED_VALUE"""),"16")</f>
        <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f>IFERROR(__xludf.DUMMYFUNCTION("""COMPUTED_VALUE"""),"ข้อ 16 Pharma Plus เล่มม่วง (เฉลยข้อ จ)")</f>
        <v/>
      </c>
      <c r="O82" s="100">
        <f>IFERROR(__xludf.DUMMYFUNCTION("""COMPUTED_VALUE"""),"Mock")</f>
        <v/>
      </c>
      <c r="P82" s="100">
        <f>IFERROR(__xludf.DUMMYFUNCTION("""COMPUTED_VALUE"""),"Pharma Plus เล่มม่วง")</f>
        <v/>
      </c>
      <c r="Q82" s="100" t="n"/>
    </row>
    <row r="83" ht="13.2" customHeight="1" s="49">
      <c r="A83" s="100">
        <f>IFERROR(__xludf.DUMMYFUNCTION("""COMPUTED_VALUE"""),"17")</f>
        <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f>IFERROR(__xludf.DUMMYFUNCTION("""COMPUTED_VALUE"""),"ข้อ 17 Pharma Plus เล่มม่วง (เฉลยข้อ ง)")</f>
        <v/>
      </c>
      <c r="O83" s="100">
        <f>IFERROR(__xludf.DUMMYFUNCTION("""COMPUTED_VALUE"""),"Mock")</f>
        <v/>
      </c>
      <c r="P83" s="100">
        <f>IFERROR(__xludf.DUMMYFUNCTION("""COMPUTED_VALUE"""),"Pharma Plus เล่มม่วง")</f>
        <v/>
      </c>
      <c r="Q83" s="100" t="n"/>
    </row>
    <row r="84" ht="13.2" customHeight="1" s="49">
      <c r="A84" s="100">
        <f>IFERROR(__xludf.DUMMYFUNCTION("""COMPUTED_VALUE"""),"18")</f>
        <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f>IFERROR(__xludf.DUMMYFUNCTION("""COMPUTED_VALUE"""),"ข้อ 18 Pharma Plus เล่มม่วง (เฉลยข้อ ก)")</f>
        <v/>
      </c>
      <c r="O84" s="100">
        <f>IFERROR(__xludf.DUMMYFUNCTION("""COMPUTED_VALUE"""),"Mock")</f>
        <v/>
      </c>
      <c r="P84" s="100">
        <f>IFERROR(__xludf.DUMMYFUNCTION("""COMPUTED_VALUE"""),"Pharma Plus เล่มม่วง")</f>
        <v/>
      </c>
      <c r="Q84" s="100" t="n"/>
    </row>
    <row r="85" ht="13.2" customHeight="1" s="49">
      <c r="A85" s="100">
        <f>IFERROR(__xludf.DUMMYFUNCTION("""COMPUTED_VALUE"""),"19")</f>
        <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f>IFERROR(__xludf.DUMMYFUNCTION("""COMPUTED_VALUE"""),"ข้อ 19 Pharma Plus เล่มม่วง (เฉลยข้อ ง)")</f>
        <v/>
      </c>
      <c r="O85" s="100">
        <f>IFERROR(__xludf.DUMMYFUNCTION("""COMPUTED_VALUE"""),"Mock")</f>
        <v/>
      </c>
      <c r="P85" s="100">
        <f>IFERROR(__xludf.DUMMYFUNCTION("""COMPUTED_VALUE"""),"Pharma Plus เล่มม่วง")</f>
        <v/>
      </c>
      <c r="Q85" s="100" t="n"/>
    </row>
    <row r="86" ht="13.2" customHeight="1" s="49">
      <c r="A86" s="100">
        <f>IFERROR(__xludf.DUMMYFUNCTION("""COMPUTED_VALUE"""),"20")</f>
        <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f>IFERROR(__xludf.DUMMYFUNCTION("""COMPUTED_VALUE"""),"ข้อ 20 Pharma Plus เล่มม่วง (เฉลยข้อ ข)")</f>
        <v/>
      </c>
      <c r="O86" s="100">
        <f>IFERROR(__xludf.DUMMYFUNCTION("""COMPUTED_VALUE"""),"Mock")</f>
        <v/>
      </c>
      <c r="P86" s="100">
        <f>IFERROR(__xludf.DUMMYFUNCTION("""COMPUTED_VALUE"""),"Pharma Plus เล่มม่วง")</f>
        <v/>
      </c>
      <c r="Q86" s="100" t="n"/>
    </row>
    <row r="87" ht="13.2" customHeight="1" s="49">
      <c r="A87" s="100">
        <f>IFERROR(__xludf.DUMMYFUNCTION("""COMPUTED_VALUE"""),"21")</f>
        <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f>IFERROR(__xludf.DUMMYFUNCTION("""COMPUTED_VALUE"""),"ข้อ 21 Pharma Plus เล่มม่วง (เฉลยข้อ จ)")</f>
        <v/>
      </c>
      <c r="O87" s="100">
        <f>IFERROR(__xludf.DUMMYFUNCTION("""COMPUTED_VALUE"""),"Mock")</f>
        <v/>
      </c>
      <c r="P87" s="100">
        <f>IFERROR(__xludf.DUMMYFUNCTION("""COMPUTED_VALUE"""),"Pharma Plus เล่มม่วง")</f>
        <v/>
      </c>
      <c r="Q87" s="100" t="n"/>
    </row>
    <row r="88" ht="13.2" customHeight="1" s="49">
      <c r="A88" s="100">
        <f>IFERROR(__xludf.DUMMYFUNCTION("""COMPUTED_VALUE"""),"22")</f>
        <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f>IFERROR(__xludf.DUMMYFUNCTION("""COMPUTED_VALUE"""),"ข้อ 22 Pharma Plus เล่มม่วง (เฉลยข้อ ง)")</f>
        <v/>
      </c>
      <c r="O88" s="100">
        <f>IFERROR(__xludf.DUMMYFUNCTION("""COMPUTED_VALUE"""),"Mock")</f>
        <v/>
      </c>
      <c r="P88" s="100">
        <f>IFERROR(__xludf.DUMMYFUNCTION("""COMPUTED_VALUE"""),"Pharma Plus เล่มม่วง")</f>
        <v/>
      </c>
      <c r="Q88" s="100" t="n"/>
    </row>
    <row r="89" ht="13.2" customHeight="1" s="49">
      <c r="A89" s="100">
        <f>IFERROR(__xludf.DUMMYFUNCTION("""COMPUTED_VALUE"""),"23")</f>
        <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f>IFERROR(__xludf.DUMMYFUNCTION("""COMPUTED_VALUE"""),"ข้อ 23 Pharma Plus เล่มม่วง (เฉลยข้อ ง)")</f>
        <v/>
      </c>
      <c r="O89" s="100">
        <f>IFERROR(__xludf.DUMMYFUNCTION("""COMPUTED_VALUE"""),"Mock")</f>
        <v/>
      </c>
      <c r="P89" s="100">
        <f>IFERROR(__xludf.DUMMYFUNCTION("""COMPUTED_VALUE"""),"Pharma Plus เล่มม่วง")</f>
        <v/>
      </c>
      <c r="Q89" s="100" t="n"/>
    </row>
    <row r="90" ht="13.2" customHeight="1" s="49">
      <c r="A90" s="100">
        <f>IFERROR(__xludf.DUMMYFUNCTION("""COMPUTED_VALUE"""),"24")</f>
        <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f>IFERROR(__xludf.DUMMYFUNCTION("""COMPUTED_VALUE"""),"ข้อ 24 Pharma Plus เล่มม่วง (เฉลยข้อ ก)")</f>
        <v/>
      </c>
      <c r="O90" s="100">
        <f>IFERROR(__xludf.DUMMYFUNCTION("""COMPUTED_VALUE"""),"Mock")</f>
        <v/>
      </c>
      <c r="P90" s="100">
        <f>IFERROR(__xludf.DUMMYFUNCTION("""COMPUTED_VALUE"""),"Pharma Plus เล่มม่วง")</f>
        <v/>
      </c>
      <c r="Q90" s="100" t="n"/>
    </row>
    <row r="91" ht="13.2" customHeight="1" s="49">
      <c r="A91" s="100">
        <f>IFERROR(__xludf.DUMMYFUNCTION("""COMPUTED_VALUE"""),"25")</f>
        <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f>IFERROR(__xludf.DUMMYFUNCTION("""COMPUTED_VALUE"""),"ข้อ 25 Pharma Plus เล่มม่วง (เฉลยข้อ ค)")</f>
        <v/>
      </c>
      <c r="O91" s="100">
        <f>IFERROR(__xludf.DUMMYFUNCTION("""COMPUTED_VALUE"""),"Mock")</f>
        <v/>
      </c>
      <c r="P91" s="100">
        <f>IFERROR(__xludf.DUMMYFUNCTION("""COMPUTED_VALUE"""),"Pharma Plus เล่มม่วง")</f>
        <v/>
      </c>
      <c r="Q91" s="100" t="n"/>
    </row>
    <row r="92" ht="13.2" customHeight="1" s="49">
      <c r="A92" s="100">
        <f>IFERROR(__xludf.DUMMYFUNCTION("""COMPUTED_VALUE"""),"26")</f>
        <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f>IFERROR(__xludf.DUMMYFUNCTION("""COMPUTED_VALUE"""),"ข้อ 26 Pharma Plus เล่มม่วง (เฉลยข้อ จ)")</f>
        <v/>
      </c>
      <c r="O92" s="100">
        <f>IFERROR(__xludf.DUMMYFUNCTION("""COMPUTED_VALUE"""),"Mock")</f>
        <v/>
      </c>
      <c r="P92" s="100">
        <f>IFERROR(__xludf.DUMMYFUNCTION("""COMPUTED_VALUE"""),"Pharma Plus เล่มม่วง")</f>
        <v/>
      </c>
      <c r="Q92" s="100" t="n"/>
    </row>
    <row r="93" ht="13.2" customHeight="1" s="49">
      <c r="A93" s="100">
        <f>IFERROR(__xludf.DUMMYFUNCTION("""COMPUTED_VALUE"""),"27")</f>
        <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f>IFERROR(__xludf.DUMMYFUNCTION("""COMPUTED_VALUE"""),"ข้อ 27 Pharma Plus เล่มม่วง (เฉลยข้อ ก)")</f>
        <v/>
      </c>
      <c r="O93" s="100">
        <f>IFERROR(__xludf.DUMMYFUNCTION("""COMPUTED_VALUE"""),"Mock")</f>
        <v/>
      </c>
      <c r="P93" s="100">
        <f>IFERROR(__xludf.DUMMYFUNCTION("""COMPUTED_VALUE"""),"Pharma Plus เล่มม่วง")</f>
        <v/>
      </c>
      <c r="Q93" s="100" t="n"/>
    </row>
    <row r="94" ht="13.2" customHeight="1" s="49">
      <c r="A94" s="100">
        <f>IFERROR(__xludf.DUMMYFUNCTION("""COMPUTED_VALUE"""),"28")</f>
        <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f>IFERROR(__xludf.DUMMYFUNCTION("""COMPUTED_VALUE"""),"ข้อ 28 Pharma Plus เล่มม่วง (เฉลยข้อ ง)")</f>
        <v/>
      </c>
      <c r="O94" s="100">
        <f>IFERROR(__xludf.DUMMYFUNCTION("""COMPUTED_VALUE"""),"Mock")</f>
        <v/>
      </c>
      <c r="P94" s="100">
        <f>IFERROR(__xludf.DUMMYFUNCTION("""COMPUTED_VALUE"""),"Pharma Plus เล่มม่วง")</f>
        <v/>
      </c>
      <c r="Q94" s="100" t="n"/>
    </row>
    <row r="95" ht="13.2" customHeight="1" s="49">
      <c r="A95" s="100">
        <f>IFERROR(__xludf.DUMMYFUNCTION("""COMPUTED_VALUE"""),"29")</f>
        <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f>IFERROR(__xludf.DUMMYFUNCTION("""COMPUTED_VALUE"""),"ข้อ 29 Pharma Plus เล่มม่วง (เฉลยข้อ ง)")</f>
        <v/>
      </c>
      <c r="O95" s="100">
        <f>IFERROR(__xludf.DUMMYFUNCTION("""COMPUTED_VALUE"""),"Mock")</f>
        <v/>
      </c>
      <c r="P95" s="100">
        <f>IFERROR(__xludf.DUMMYFUNCTION("""COMPUTED_VALUE"""),"Pharma Plus เล่มม่วง")</f>
        <v/>
      </c>
      <c r="Q95" s="100" t="n"/>
    </row>
    <row r="96" ht="13.2" customHeight="1" s="49">
      <c r="A96" s="100">
        <f>IFERROR(__xludf.DUMMYFUNCTION("""COMPUTED_VALUE"""),"30")</f>
        <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f>IFERROR(__xludf.DUMMYFUNCTION("""COMPUTED_VALUE"""),"ข้อ 30 Pharma Plus เล่มม่วง (เฉลยข้อ จ)")</f>
        <v/>
      </c>
      <c r="O96" s="100">
        <f>IFERROR(__xludf.DUMMYFUNCTION("""COMPUTED_VALUE"""),"Mock")</f>
        <v/>
      </c>
      <c r="P96" s="100">
        <f>IFERROR(__xludf.DUMMYFUNCTION("""COMPUTED_VALUE"""),"Pharma Plus เล่มม่วง")</f>
        <v/>
      </c>
      <c r="Q96" s="100" t="n"/>
    </row>
    <row r="97" ht="13.2" customHeight="1" s="49">
      <c r="A97" s="100">
        <f>IFERROR(__xludf.DUMMYFUNCTION("""COMPUTED_VALUE"""),"31")</f>
        <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f>IFERROR(__xludf.DUMMYFUNCTION("""COMPUTED_VALUE"""),"ข้อ 31 Pharma Plus เล่มม่วง (เฉลยข้อ จ)")</f>
        <v/>
      </c>
      <c r="O97" s="100">
        <f>IFERROR(__xludf.DUMMYFUNCTION("""COMPUTED_VALUE"""),"Mock")</f>
        <v/>
      </c>
      <c r="P97" s="100">
        <f>IFERROR(__xludf.DUMMYFUNCTION("""COMPUTED_VALUE"""),"Pharma Plus เล่มม่วง")</f>
        <v/>
      </c>
      <c r="Q97" s="100" t="n"/>
    </row>
    <row r="98" ht="13.2" customHeight="1" s="49">
      <c r="A98" s="100">
        <f>IFERROR(__xludf.DUMMYFUNCTION("""COMPUTED_VALUE"""),"32")</f>
        <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f>IFERROR(__xludf.DUMMYFUNCTION("""COMPUTED_VALUE"""),"ข้อ 32 Pharma Plus เล่มม่วง (เฉลยข้อ ค)")</f>
        <v/>
      </c>
      <c r="O98" s="100">
        <f>IFERROR(__xludf.DUMMYFUNCTION("""COMPUTED_VALUE"""),"Mock")</f>
        <v/>
      </c>
      <c r="P98" s="100">
        <f>IFERROR(__xludf.DUMMYFUNCTION("""COMPUTED_VALUE"""),"Pharma Plus เล่มม่วง")</f>
        <v/>
      </c>
      <c r="Q98" s="100" t="n"/>
    </row>
    <row r="99" ht="13.2" customHeight="1" s="49">
      <c r="A99" s="100">
        <f>IFERROR(__xludf.DUMMYFUNCTION("""COMPUTED_VALUE"""),"33")</f>
        <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f>IFERROR(__xludf.DUMMYFUNCTION("""COMPUTED_VALUE"""),"ข้อ 33 Pharma Plus เล่มม่วง (เฉลยข้อ ง)")</f>
        <v/>
      </c>
      <c r="O99" s="100">
        <f>IFERROR(__xludf.DUMMYFUNCTION("""COMPUTED_VALUE"""),"Mock")</f>
        <v/>
      </c>
      <c r="P99" s="100">
        <f>IFERROR(__xludf.DUMMYFUNCTION("""COMPUTED_VALUE"""),"Pharma Plus เล่มม่วง")</f>
        <v/>
      </c>
      <c r="Q99" s="100" t="n"/>
    </row>
    <row r="100" ht="13.2" customHeight="1" s="49">
      <c r="A100" s="100">
        <f>IFERROR(__xludf.DUMMYFUNCTION("""COMPUTED_VALUE"""),"34")</f>
        <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f>IFERROR(__xludf.DUMMYFUNCTION("""COMPUTED_VALUE"""),"ข้อ 34 Pharma Plus เล่มม่วง (เฉลยข้อ จ)")</f>
        <v/>
      </c>
      <c r="O100" s="100">
        <f>IFERROR(__xludf.DUMMYFUNCTION("""COMPUTED_VALUE"""),"Mock")</f>
        <v/>
      </c>
      <c r="P100" s="100">
        <f>IFERROR(__xludf.DUMMYFUNCTION("""COMPUTED_VALUE"""),"Pharma Plus เล่มม่วง")</f>
        <v/>
      </c>
      <c r="Q100" s="100" t="n"/>
    </row>
    <row r="101" ht="13.2" customHeight="1" s="49">
      <c r="A101" s="100">
        <f>IFERROR(__xludf.DUMMYFUNCTION("""COMPUTED_VALUE"""),"35")</f>
        <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f>IFERROR(__xludf.DUMMYFUNCTION("""COMPUTED_VALUE"""),"ข้อ 35 Pharma Plus เล่มม่วง (เฉลยข้อ ง)")</f>
        <v/>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R249"/>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inlineStr"/>
      <c r="D3" s="166" t="inlineStr">
        <is>
          <t>Tramadol</t>
        </is>
      </c>
      <c r="E3" s="166" t="inlineStr">
        <is>
          <t>Naproxen</t>
        </is>
      </c>
      <c r="F3" s="166" t="inlineStr">
        <is>
          <t>Pethidine</t>
        </is>
      </c>
      <c r="G3" s="166" t="inlineStr">
        <is>
          <t>Probenecid</t>
        </is>
      </c>
      <c r="H3" s="166" t="inlineStr">
        <is>
          <t>Allopurinol</t>
        </is>
      </c>
      <c r="I3" s="165" t="n">
        <v>2</v>
      </c>
      <c r="J3" s="166"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66" t="inlineStr"/>
      <c r="L3" s="166" t="inlineStr">
        <is>
          <t>Gout</t>
        </is>
      </c>
      <c r="M3" s="166" t="inlineStr"/>
      <c r="N3" s="165" t="inlineStr">
        <is>
          <t>Clinic</t>
        </is>
      </c>
      <c r="O3" s="166" t="inlineStr">
        <is>
          <t>Gout Acute Flare: First-line = NSAIDs / Colchicine. ห้ามเริ่มยาลดกรดยูริกขณะ acute flare</t>
        </is>
      </c>
      <c r="P3" s="165" t="inlineStr">
        <is>
          <t>ข้อสอบเก่า</t>
        </is>
      </c>
      <c r="Q3" s="165" t="inlineStr">
        <is>
          <t>2567</t>
        </is>
      </c>
      <c r="R3" s="165" t="inlineStr"/>
    </row>
    <row r="4" ht="24" customHeight="1" s="49">
      <c r="A4" s="165" t="n">
        <v>2</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inlineStr"/>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n">
        <v>4</v>
      </c>
      <c r="J4" s="166"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66" t="inlineStr"/>
      <c r="L4" s="166" t="inlineStr">
        <is>
          <t>Gout</t>
        </is>
      </c>
      <c r="M4" s="166" t="inlineStr"/>
      <c r="N4" s="165" t="inlineStr">
        <is>
          <t>Clinic</t>
        </is>
      </c>
      <c r="O4" s="166" t="inlineStr">
        <is>
          <t>Gout Lifestyle: Low-fat dairy ช่วยลดกรดยูริก; หลีกเลี่ยง High-fructose, แอลกอฮอล์, เครื่องใน</t>
        </is>
      </c>
      <c r="P4" s="165" t="inlineStr">
        <is>
          <t>ข้อสอบเก่า</t>
        </is>
      </c>
      <c r="Q4" s="165" t="inlineStr">
        <is>
          <t>2567</t>
        </is>
      </c>
      <c r="R4" s="165" t="inlineStr"/>
    </row>
    <row r="5" ht="24" customHeight="1" s="49">
      <c r="A5" s="165" t="n">
        <v>3</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inlineStr"/>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n">
        <v>3</v>
      </c>
      <c r="J5" s="166"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66" t="inlineStr"/>
      <c r="L5" s="166" t="inlineStr">
        <is>
          <t>Gout</t>
        </is>
      </c>
      <c r="M5" s="166" t="inlineStr"/>
      <c r="N5" s="165" t="inlineStr">
        <is>
          <t>Clinic</t>
        </is>
      </c>
      <c r="O5" s="166" t="inlineStr">
        <is>
          <t>Colchicine Toxicity: สัญญาณเตือนพิษเฉียบพลัน = Diarrhea, N/V. แนะนำ Low-dose regimen</t>
        </is>
      </c>
      <c r="P5" s="165" t="inlineStr">
        <is>
          <t>ข้อสอบเก่า</t>
        </is>
      </c>
      <c r="Q5" s="165" t="inlineStr">
        <is>
          <t>2567</t>
        </is>
      </c>
      <c r="R5" s="165" t="inlineStr"/>
    </row>
    <row r="6" ht="24" customHeight="1" s="49">
      <c r="A6" s="165" t="n">
        <v>4</v>
      </c>
      <c r="B6" s="166" t="inlineStr">
        <is>
          <t>หากผู้ป่วยโรคเกาต์ตรวจพบยีนหรืออัลลีลเสี่ยงต่อการแพ้ยารุนแรงชนิด HLA-B58:01 ห้ามใช้ยาในข้อใดต่อไปนี้</t>
        </is>
      </c>
      <c r="C6" s="166" t="inlineStr"/>
      <c r="D6" s="166" t="inlineStr">
        <is>
          <t>Allopurinol</t>
        </is>
      </c>
      <c r="E6" s="166" t="inlineStr">
        <is>
          <t>Febuxostat</t>
        </is>
      </c>
      <c r="F6" s="166" t="inlineStr">
        <is>
          <t>Benzbromarone</t>
        </is>
      </c>
      <c r="G6" s="166" t="inlineStr">
        <is>
          <t>Probenecid</t>
        </is>
      </c>
      <c r="H6" s="166" t="inlineStr">
        <is>
          <t>Lesinurad</t>
        </is>
      </c>
      <c r="I6" s="165" t="n">
        <v>1</v>
      </c>
      <c r="J6"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66" t="inlineStr"/>
      <c r="L6" s="166" t="inlineStr">
        <is>
          <t>Gout</t>
        </is>
      </c>
      <c r="M6" s="166" t="inlineStr"/>
      <c r="N6" s="165" t="inlineStr">
        <is>
          <t>Clinic</t>
        </is>
      </c>
      <c r="O6" s="166" t="inlineStr">
        <is>
          <t>Allopurinol SCARs: ผู้ป่วยไทยมีความชุกของ HLA-B58:01 สูง เสี่ยง SJS/TEN ต้องคัดกรอง</t>
        </is>
      </c>
      <c r="P6" s="165" t="inlineStr">
        <is>
          <t>ข้อสอบเก่า</t>
        </is>
      </c>
      <c r="Q6" s="165" t="inlineStr">
        <is>
          <t>2567</t>
        </is>
      </c>
      <c r="R6" s="165" t="inlineStr"/>
    </row>
    <row r="7" ht="24" customHeight="1" s="49">
      <c r="A7" s="165" t="n">
        <v>5</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inlineStr"/>
      <c r="D7" s="166" t="inlineStr">
        <is>
          <t>Osteoarthritis</t>
        </is>
      </c>
      <c r="E7" s="166" t="inlineStr">
        <is>
          <t>Osteoporosis</t>
        </is>
      </c>
      <c r="F7" s="166" t="inlineStr">
        <is>
          <t>Rheumatoid arthritis</t>
        </is>
      </c>
      <c r="G7" s="166" t="inlineStr">
        <is>
          <t>Gout</t>
        </is>
      </c>
      <c r="H7" s="166" t="inlineStr">
        <is>
          <t>Osteomalacia</t>
        </is>
      </c>
      <c r="I7" s="165" t="n">
        <v>1</v>
      </c>
      <c r="J7"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66" t="inlineStr"/>
      <c r="L7" s="166" t="inlineStr">
        <is>
          <t>Osteoarthritis</t>
        </is>
      </c>
      <c r="M7" s="166" t="inlineStr"/>
      <c r="N7" s="165" t="inlineStr">
        <is>
          <t>Clinic</t>
        </is>
      </c>
      <c r="O7" s="166" t="inlineStr">
        <is>
          <t>OA Diagnosis: Morning stiffness &lt; 30 นาที, Crepitus, ปวดเมื่อใช้งาน ดีขึ้นเมื่อพัก</t>
        </is>
      </c>
      <c r="P7" s="165" t="inlineStr">
        <is>
          <t>ข้อสอบเก่า</t>
        </is>
      </c>
      <c r="Q7" s="165" t="inlineStr">
        <is>
          <t>2567</t>
        </is>
      </c>
      <c r="R7" s="165" t="inlineStr"/>
    </row>
    <row r="8" ht="24" customHeight="1" s="49">
      <c r="A8" s="165" t="n">
        <v>6</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inlineStr"/>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n">
        <v>5</v>
      </c>
      <c r="J8" s="166"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66" t="inlineStr"/>
      <c r="L8" s="166" t="inlineStr">
        <is>
          <t>Osteoarthritis</t>
        </is>
      </c>
      <c r="M8" s="166" t="inlineStr"/>
      <c r="N8" s="165" t="inlineStr">
        <is>
          <t>Clinic</t>
        </is>
      </c>
      <c r="O8" s="166" t="inlineStr">
        <is>
          <t>OA Knee First-line: Topical NSAIDs (Diclofenac emulgel) มีประสิทธิภาพดีและปลอดภัยต่อ GI/CV/Renal</t>
        </is>
      </c>
      <c r="P8" s="165" t="inlineStr">
        <is>
          <t>ข้อสอบเก่า</t>
        </is>
      </c>
      <c r="Q8" s="165" t="inlineStr">
        <is>
          <t>2567</t>
        </is>
      </c>
      <c r="R8" s="165" t="inlineStr"/>
    </row>
    <row r="9" ht="24" customHeight="1" s="49">
      <c r="A9" s="165" t="n">
        <v>7</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inlineStr"/>
      <c r="D9" s="166" t="inlineStr">
        <is>
          <t>Alkaline phosphatase</t>
        </is>
      </c>
      <c r="E9" s="166" t="inlineStr">
        <is>
          <t>Hemoglobin</t>
        </is>
      </c>
      <c r="F9" s="166" t="inlineStr">
        <is>
          <t>Creatine phosphokinase</t>
        </is>
      </c>
      <c r="G9" s="166" t="inlineStr">
        <is>
          <t>HLA-B58:01</t>
        </is>
      </c>
      <c r="H9" s="166" t="inlineStr">
        <is>
          <t>CYP3A4 polymorphism</t>
        </is>
      </c>
      <c r="I9" s="165" t="n">
        <v>4</v>
      </c>
      <c r="J9"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66" t="inlineStr"/>
      <c r="L9" s="166" t="inlineStr">
        <is>
          <t>Gout</t>
        </is>
      </c>
      <c r="M9" s="166" t="inlineStr"/>
      <c r="N9" s="165" t="inlineStr">
        <is>
          <t>Clinic</t>
        </is>
      </c>
      <c r="O9" s="166" t="inlineStr">
        <is>
          <t>Allopurinol Pharmacogenomics: ตรวจยีน HLA-B58:01 ก่อนเริ่มยาในคนไทยทุกราย</t>
        </is>
      </c>
      <c r="P9" s="165" t="inlineStr">
        <is>
          <t>ข้อสอบเก่า</t>
        </is>
      </c>
      <c r="Q9" s="165" t="inlineStr">
        <is>
          <t>2567</t>
        </is>
      </c>
      <c r="R9" s="165" t="inlineStr"/>
    </row>
    <row r="10" ht="24" customHeight="1" s="49">
      <c r="A10" s="165" t="n">
        <v>8</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inlineStr"/>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n">
        <v>1</v>
      </c>
      <c r="J10" s="166"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66" t="inlineStr"/>
      <c r="L10" s="166" t="inlineStr">
        <is>
          <t>Gout</t>
        </is>
      </c>
      <c r="M10" s="166" t="inlineStr"/>
      <c r="N10" s="165" t="inlineStr">
        <is>
          <t>Clinic</t>
        </is>
      </c>
      <c r="O10" s="166" t="inlineStr">
        <is>
          <t>Gout Flare Prophylaxis: ให้ Colchicine / NSAID ร่วมกับ Allopurinol นานอย่างน้อย 3-6 เดือน</t>
        </is>
      </c>
      <c r="P10" s="165" t="inlineStr">
        <is>
          <t>ข้อสอบเก่า</t>
        </is>
      </c>
      <c r="Q10" s="165" t="inlineStr">
        <is>
          <t>2567</t>
        </is>
      </c>
      <c r="R10" s="165" t="inlineStr"/>
    </row>
    <row r="11" ht="24" customHeight="1" s="49">
      <c r="A11" s="165" t="n">
        <v>9</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inlineStr"/>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n">
        <v>2</v>
      </c>
      <c r="J11" s="166"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66" t="inlineStr"/>
      <c r="L11" s="166" t="inlineStr">
        <is>
          <t>Osteoarthritis</t>
        </is>
      </c>
      <c r="M11" s="166" t="inlineStr"/>
      <c r="N11" s="165" t="inlineStr">
        <is>
          <t>Clinic</t>
        </is>
      </c>
      <c r="O11" s="166" t="inlineStr">
        <is>
          <t>ACR 2019 OA: แนะนำ Topical NSAID เป็นอันดับแรกก่อน Oral NSAID ในข้อเข่าเสื่อม</t>
        </is>
      </c>
      <c r="P11" s="165" t="inlineStr">
        <is>
          <t>ข้อสอบเก่า</t>
        </is>
      </c>
      <c r="Q11" s="165" t="inlineStr">
        <is>
          <t>2566</t>
        </is>
      </c>
      <c r="R11" s="165" t="inlineStr"/>
    </row>
    <row r="12" ht="24" customHeight="1" s="49">
      <c r="A12" s="165" t="n">
        <v>10</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inlineStr"/>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n">
        <v>1</v>
      </c>
      <c r="J12" s="166"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66" t="inlineStr"/>
      <c r="L12" s="166" t="inlineStr">
        <is>
          <t>Gout</t>
        </is>
      </c>
      <c r="M12" s="166" t="inlineStr"/>
      <c r="N12" s="165" t="inlineStr">
        <is>
          <t>Clinic</t>
        </is>
      </c>
      <c r="O12" s="166" t="inlineStr">
        <is>
          <t>Colchicine Counseling: หยุดยาหรือลดขนาดทันทีหากเกิดอาการถ่ายเหลวรุนแรง</t>
        </is>
      </c>
      <c r="P12" s="165" t="inlineStr">
        <is>
          <t>ข้อสอบเก่า</t>
        </is>
      </c>
      <c r="Q12" s="165" t="inlineStr">
        <is>
          <t>2566</t>
        </is>
      </c>
      <c r="R12" s="165" t="inlineStr"/>
    </row>
    <row r="13" ht="24" customHeight="1" s="49">
      <c r="A13" s="165" t="n">
        <v>11</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inlineStr"/>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n">
        <v>4</v>
      </c>
      <c r="J13" s="166"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66" t="inlineStr"/>
      <c r="L13" s="166" t="inlineStr">
        <is>
          <t>Rheumatoid arthritis</t>
        </is>
      </c>
      <c r="M13" s="166" t="inlineStr"/>
      <c r="N13" s="165" t="inlineStr">
        <is>
          <t>Clinic</t>
        </is>
      </c>
      <c r="O13" s="166" t="inlineStr">
        <is>
          <t>RA Treat-to-target: หากคุมโรคไม่ได้ด้วย MTX ให้พิจารณา Add-on csDMARDs อื่น (เช่น HCQ, SSZ)</t>
        </is>
      </c>
      <c r="P13" s="165" t="inlineStr">
        <is>
          <t>ข้อสอบเก่า</t>
        </is>
      </c>
      <c r="Q13" s="165" t="inlineStr">
        <is>
          <t>2566</t>
        </is>
      </c>
      <c r="R13" s="165" t="inlineStr"/>
    </row>
    <row r="14" ht="24" customHeight="1" s="49">
      <c r="A14" s="165" t="n">
        <v>12</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inlineStr"/>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n">
        <v>3</v>
      </c>
      <c r="J14" s="166"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66" t="inlineStr"/>
      <c r="L14" s="166" t="inlineStr">
        <is>
          <t>Gout</t>
        </is>
      </c>
      <c r="M14" s="166" t="inlineStr"/>
      <c r="N14" s="165" t="inlineStr">
        <is>
          <t>Clinic</t>
        </is>
      </c>
      <c r="O14" s="166" t="inlineStr">
        <is>
          <t>Gout Prophylaxis: ป้องกัน Gout flare จากการแกว่งของระดับกรดยูริกในช่วงเริ่ม ULT</t>
        </is>
      </c>
      <c r="P14" s="165" t="inlineStr">
        <is>
          <t>ข้อสอบเก่า</t>
        </is>
      </c>
      <c r="Q14" s="165" t="inlineStr">
        <is>
          <t>2566</t>
        </is>
      </c>
      <c r="R14" s="165" t="inlineStr"/>
    </row>
    <row r="15" ht="24" customHeight="1" s="49">
      <c r="A15" s="165" t="n">
        <v>13</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inlineStr"/>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n">
        <v>5</v>
      </c>
      <c r="J15" s="166"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66" t="inlineStr"/>
      <c r="L15" s="166" t="inlineStr">
        <is>
          <t>Rheumatoid arthritis</t>
        </is>
      </c>
      <c r="M15" s="166" t="inlineStr"/>
      <c r="N15" s="165" t="inlineStr">
        <is>
          <t>Clinic</t>
        </is>
      </c>
      <c r="O15" s="166" t="inlineStr">
        <is>
          <t>DMARDs Monitoring: HCQ ต้องตรวจคัดกรอง Retinal toxicity ด้วย Eye exam ประจำปี (MTX ไม่ต้อง)</t>
        </is>
      </c>
      <c r="P15" s="165" t="inlineStr">
        <is>
          <t>ข้อสอบเก่า</t>
        </is>
      </c>
      <c r="Q15" s="165" t="inlineStr">
        <is>
          <t>2566</t>
        </is>
      </c>
      <c r="R15" s="165" t="inlineStr"/>
    </row>
    <row r="16" ht="24" customHeight="1" s="49">
      <c r="A16" s="165" t="n">
        <v>14</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inlineStr"/>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n">
        <v>4</v>
      </c>
      <c r="J16" s="166"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66" t="inlineStr"/>
      <c r="L16" s="166" t="inlineStr">
        <is>
          <t>Rheumatoid arthritis</t>
        </is>
      </c>
      <c r="M16" s="166" t="inlineStr"/>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ข้อสอบเก่า</t>
        </is>
      </c>
      <c r="Q16" s="165" t="inlineStr">
        <is>
          <t>2566</t>
        </is>
      </c>
      <c r="R16" s="165" t="inlineStr"/>
    </row>
    <row r="17" ht="24" customHeight="1" s="49">
      <c r="A17" s="165" t="n">
        <v>15</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inlineStr"/>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n">
        <v>5</v>
      </c>
      <c r="J17" s="166"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66" t="inlineStr"/>
      <c r="L17" s="166" t="inlineStr">
        <is>
          <t>Rheumatoid arthritis</t>
        </is>
      </c>
      <c r="M17" s="166" t="inlineStr"/>
      <c r="N17" s="165" t="inlineStr">
        <is>
          <t>Clinic</t>
        </is>
      </c>
      <c r="O17" s="166" t="inlineStr">
        <is>
          <t>RA Sulfa Allergy: Sulfasalazine มีโครงสร้าง Sulfa ห้ามใช้ในคนไข้แพ้ Sulfa ให้เลี่ยงไปใช้ HCQ หรือ LEF</t>
        </is>
      </c>
      <c r="P17" s="165" t="inlineStr">
        <is>
          <t>ข้อสอบเก่า</t>
        </is>
      </c>
      <c r="Q17" s="165" t="inlineStr">
        <is>
          <t>2566</t>
        </is>
      </c>
      <c r="R17" s="165" t="inlineStr"/>
    </row>
    <row r="18" ht="24" customHeight="1" s="49">
      <c r="A18" s="165" t="n">
        <v>16</v>
      </c>
      <c r="B18" s="166" t="inlineStr">
        <is>
          <t>จากประวัติและอาการแสดงทางคลินิกของผู้ป่วยรายนี้ คาดว่าผู้ป่วยเป็นโรคในข้อใดมากที่สุด</t>
        </is>
      </c>
      <c r="C18" s="166" t="inlineStr"/>
      <c r="D18" s="166" t="inlineStr">
        <is>
          <t>Osteoporosis</t>
        </is>
      </c>
      <c r="E18" s="166" t="inlineStr">
        <is>
          <t>Rheumatoid arthritis</t>
        </is>
      </c>
      <c r="F18" s="166" t="inlineStr">
        <is>
          <t>Gout</t>
        </is>
      </c>
      <c r="G18" s="166" t="inlineStr">
        <is>
          <t>Osteoarthritis</t>
        </is>
      </c>
      <c r="H18" s="166" t="inlineStr">
        <is>
          <t>Tendinitis</t>
        </is>
      </c>
      <c r="I18" s="165" t="n">
        <v>4</v>
      </c>
      <c r="J18" s="166"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66" t="inlineStr"/>
      <c r="L18" s="166" t="inlineStr">
        <is>
          <t>Osteoarthritis</t>
        </is>
      </c>
      <c r="M18" s="166" t="inlineStr"/>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ข้อสอบเก่า</t>
        </is>
      </c>
      <c r="Q18" s="165" t="inlineStr">
        <is>
          <t>2566</t>
        </is>
      </c>
      <c r="R18" s="165" t="inlineStr"/>
    </row>
    <row r="19" ht="24" customHeight="1" s="49">
      <c r="A19" s="165" t="n">
        <v>17</v>
      </c>
      <c r="B19" s="166"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inlineStr"/>
      <c r="D19" s="166" t="inlineStr">
        <is>
          <t>Etoricoxib</t>
        </is>
      </c>
      <c r="E19" s="166" t="inlineStr">
        <is>
          <t>Paracetamol</t>
        </is>
      </c>
      <c r="F19" s="166" t="inlineStr">
        <is>
          <t>Tolperisone</t>
        </is>
      </c>
      <c r="G19" s="166" t="inlineStr">
        <is>
          <t>Tramadol</t>
        </is>
      </c>
      <c r="H19" s="166" t="inlineStr">
        <is>
          <t>Codeine</t>
        </is>
      </c>
      <c r="I19" s="165" t="n">
        <v>1</v>
      </c>
      <c r="J19" s="166"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66" t="inlineStr"/>
      <c r="L19" s="166" t="inlineStr">
        <is>
          <t>Osteoarthritis</t>
        </is>
      </c>
      <c r="M19" s="166" t="inlineStr"/>
      <c r="N19" s="165" t="inlineStr">
        <is>
          <t>Clinic</t>
        </is>
      </c>
      <c r="O19" s="166" t="inlineStr">
        <is>
          <t>OA CV Safety: Etoricoxib / COX-2 inhibitors เพิ่มความเสี่ยง Thrombotic CV events สูงสุด</t>
        </is>
      </c>
      <c r="P19" s="165" t="inlineStr">
        <is>
          <t>แบบฝึกหัด</t>
        </is>
      </c>
      <c r="Q19" s="165" t="inlineStr">
        <is>
          <t>เล่มม่วง</t>
        </is>
      </c>
      <c r="R19" s="165" t="inlineStr"/>
    </row>
    <row r="20" ht="24" customHeight="1" s="49">
      <c r="A20" s="165" t="n">
        <v>18</v>
      </c>
      <c r="B20" s="166"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inlineStr"/>
      <c r="D20" s="166" t="inlineStr">
        <is>
          <t>Paracetamol + Orphenadrine</t>
        </is>
      </c>
      <c r="E20" s="166" t="inlineStr">
        <is>
          <t>Tramadol</t>
        </is>
      </c>
      <c r="F20" s="166" t="inlineStr">
        <is>
          <t>Glucosamine sulfate</t>
        </is>
      </c>
      <c r="G20" s="166" t="inlineStr">
        <is>
          <t>Capsaicin gel</t>
        </is>
      </c>
      <c r="H20" s="166" t="inlineStr">
        <is>
          <t>Diclofenac oral tablet</t>
        </is>
      </c>
      <c r="I20" s="165" t="n">
        <v>4</v>
      </c>
      <c r="J20" s="166"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66" t="inlineStr"/>
      <c r="L20" s="166" t="inlineStr">
        <is>
          <t>Gout / Herbal Medicine</t>
        </is>
      </c>
      <c r="M20" s="166" t="inlineStr"/>
      <c r="N20" s="165" t="inlineStr">
        <is>
          <t>Clinic</t>
        </is>
      </c>
      <c r="O20" s="166" t="inlineStr">
        <is>
          <t>OA Capsaicin: Capsaicin ทาเฉพาะที่ออกฤทธิ์ยับยั้ง Substance P บรรเทาปวดข้อเข่าได้อย่างปลอดภัย</t>
        </is>
      </c>
      <c r="P20" s="165" t="inlineStr">
        <is>
          <t>แบบฝึกหัด</t>
        </is>
      </c>
      <c r="Q20" s="165" t="inlineStr">
        <is>
          <t>เล่มม่วง</t>
        </is>
      </c>
      <c r="R20" s="165" t="inlineStr"/>
    </row>
    <row r="21" ht="24" customHeight="1" s="49">
      <c r="A21" s="165" t="n">
        <v>19</v>
      </c>
      <c r="B21" s="166" t="inlineStr">
        <is>
          <t>ข้อใดคืออาการไม่พึงประสงค์จากการใช้ยา (ADR) สัมพันธ์กับขนาดยาและพบบ่อยที่สุดของยา Colchicine</t>
        </is>
      </c>
      <c r="C21" s="166" t="inlineStr"/>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n">
        <v>4</v>
      </c>
      <c r="J21" s="166"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66" t="inlineStr"/>
      <c r="L21" s="166" t="inlineStr">
        <is>
          <t>Gout</t>
        </is>
      </c>
      <c r="M21" s="166" t="inlineStr"/>
      <c r="N21" s="165" t="inlineStr">
        <is>
          <t>Clinic</t>
        </is>
      </c>
      <c r="O21" s="166" t="inlineStr">
        <is>
          <t>Colchicine ADR: Diarrhea เป็น ADR พบบ่อยสุดจากการรบกวนเซลล์เยื่อบุลำไส้ที่แบ่งตัวเร็ว</t>
        </is>
      </c>
      <c r="P21" s="165" t="inlineStr">
        <is>
          <t>ข้อสอบเก่า</t>
        </is>
      </c>
      <c r="Q21" s="165" t="inlineStr">
        <is>
          <t>2566</t>
        </is>
      </c>
      <c r="R21" s="165" t="inlineStr"/>
    </row>
    <row r="22" ht="24" customHeight="1" s="49">
      <c r="A22" s="165" t="n">
        <v>20</v>
      </c>
      <c r="B22" s="166" t="inlineStr">
        <is>
          <t>เหตุใดแพทย์์จึงสั่งใช้ยา Allopurinol ควบคู่กับ Colchicine วันละครั้ง ในการเริ่มต้นรักษาระยะยาว</t>
        </is>
      </c>
      <c r="C22" s="166" t="inlineStr"/>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n">
        <v>2</v>
      </c>
      <c r="J22" s="166"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66" t="inlineStr"/>
      <c r="L22" s="166" t="inlineStr">
        <is>
          <t>Gout</t>
        </is>
      </c>
      <c r="M22" s="166" t="inlineStr"/>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ข้อสอบเก่า</t>
        </is>
      </c>
      <c r="Q22" s="165" t="inlineStr">
        <is>
          <t>2566</t>
        </is>
      </c>
      <c r="R22" s="165" t="inlineStr"/>
    </row>
    <row r="23" ht="24" customHeight="1" s="49">
      <c r="A23" s="165" t="n">
        <v>21</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inlineStr"/>
      <c r="D23" s="166" t="inlineStr">
        <is>
          <t>HLA-B35:05</t>
        </is>
      </c>
      <c r="E23" s="166" t="inlineStr">
        <is>
          <t>HLA-B15:02</t>
        </is>
      </c>
      <c r="F23" s="166" t="inlineStr">
        <is>
          <t>AST/ALT</t>
        </is>
      </c>
      <c r="G23" s="166" t="inlineStr">
        <is>
          <t>HLA-B58:01</t>
        </is>
      </c>
      <c r="H23" s="166" t="inlineStr">
        <is>
          <t>Serum creatinine (SCr)</t>
        </is>
      </c>
      <c r="I23" s="165" t="n">
        <v>4</v>
      </c>
      <c r="J23"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66" t="inlineStr"/>
      <c r="L23" s="166" t="inlineStr">
        <is>
          <t>Gout</t>
        </is>
      </c>
      <c r="M23" s="166" t="inlineStr"/>
      <c r="N23" s="165" t="inlineStr">
        <is>
          <t>Clinic</t>
        </is>
      </c>
      <c r="O23" s="166" t="inlineStr">
        <is>
          <t>Allopurinol Gene Screening: HLA-B58:01 allele เป็น biomarker ทำนายการเกิด SCARs</t>
        </is>
      </c>
      <c r="P23" s="165" t="inlineStr">
        <is>
          <t>ข้อสอบเก่า</t>
        </is>
      </c>
      <c r="Q23" s="165" t="inlineStr">
        <is>
          <t>2566</t>
        </is>
      </c>
      <c r="R23" s="165" t="inlineStr"/>
    </row>
    <row r="24" ht="24" customHeight="1" s="49">
      <c r="A24" s="165" t="n">
        <v>22</v>
      </c>
      <c r="B24" s="166" t="inlineStr">
        <is>
          <t>ข้อใดต่อไปนี้จัดเป็นยาทางเลือกแรกที่ผู้ป่วยควรได้รับเพื่อบรรเทาอาการอักเสบเฉียบพลัน</t>
        </is>
      </c>
      <c r="C24" s="166" t="inlineStr"/>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n">
        <v>2</v>
      </c>
      <c r="J24" s="166"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66" t="inlineStr"/>
      <c r="L24" s="166" t="inlineStr">
        <is>
          <t>Gout</t>
        </is>
      </c>
      <c r="M24" s="166" t="inlineStr"/>
      <c r="N24" s="165" t="inlineStr">
        <is>
          <t>Clinic</t>
        </is>
      </c>
      <c r="O24" s="166" t="inlineStr">
        <is>
          <t>Acute Gout: Naproxen / NSAIDs เป็นทางเลือกแรก ห้ามเริ่ม Allopurinol ทันที</t>
        </is>
      </c>
      <c r="P24" s="165" t="inlineStr">
        <is>
          <t>ข้อสอบเก่า</t>
        </is>
      </c>
      <c r="Q24" s="165" t="inlineStr">
        <is>
          <t>2565</t>
        </is>
      </c>
      <c r="R24" s="165" t="inlineStr"/>
    </row>
    <row r="25" ht="24" customHeight="1" s="49">
      <c r="A25" s="165" t="n">
        <v>23</v>
      </c>
      <c r="B25" s="166"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inlineStr"/>
      <c r="D25" s="166" t="inlineStr">
        <is>
          <t>Allopurinol</t>
        </is>
      </c>
      <c r="E25" s="166" t="inlineStr">
        <is>
          <t>Febuxostat</t>
        </is>
      </c>
      <c r="F25" s="166" t="inlineStr">
        <is>
          <t>Benzbromarone</t>
        </is>
      </c>
      <c r="G25" s="166" t="inlineStr">
        <is>
          <t>Lesinurad</t>
        </is>
      </c>
      <c r="H25" s="166" t="inlineStr">
        <is>
          <t>Probenecid</t>
        </is>
      </c>
      <c r="I25" s="165" t="n">
        <v>1</v>
      </c>
      <c r="J25"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66" t="inlineStr"/>
      <c r="L25" s="166" t="inlineStr">
        <is>
          <t>Gout</t>
        </is>
      </c>
      <c r="M25" s="166" t="inlineStr"/>
      <c r="N25" s="165" t="inlineStr">
        <is>
          <t>Clinic</t>
        </is>
      </c>
      <c r="O25" s="166" t="inlineStr">
        <is>
          <t>Allopurinol Contraindication: ห้ามใช้เด็ดขาดในผู้ป่วยที่มีประวัติแพ้ยา Allopurinol รุนแรง (SJS/TEN)</t>
        </is>
      </c>
      <c r="P25" s="165" t="inlineStr">
        <is>
          <t>ข้อสอบเก่า</t>
        </is>
      </c>
      <c r="Q25" s="165" t="inlineStr">
        <is>
          <t>2565</t>
        </is>
      </c>
      <c r="R25" s="165" t="inlineStr"/>
    </row>
    <row r="26" ht="24" customHeight="1" s="49">
      <c r="A26" s="165" t="n">
        <v>24</v>
      </c>
      <c r="B26" s="166" t="inlineStr">
        <is>
          <t>ข้อใดต่อไปนี้ ไม่ใช่ คำแนะนำในการปฏิบัติตัวและปรับพฤติกรรม (Non-pharmacological therapy) ที่เหมาะสมสำหรับผู้ป่วยโรคเกาต์</t>
        </is>
      </c>
      <c r="C26" s="166" t="inlineStr"/>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n">
        <v>5</v>
      </c>
      <c r="J26" s="166"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66" t="inlineStr"/>
      <c r="L26" s="166" t="inlineStr">
        <is>
          <t>Gout</t>
        </is>
      </c>
      <c r="M26" s="166" t="inlineStr"/>
      <c r="N26" s="165" t="inlineStr">
        <is>
          <t>Clinic</t>
        </is>
      </c>
      <c r="O26" s="166" t="inlineStr">
        <is>
          <t>Gout Advice: การหยุดยาลดกรดยูริกทันทีเมื่อปวดทำให้ยูริกแกว่งและอักเสบเรื้อรัง</t>
        </is>
      </c>
      <c r="P26" s="165" t="inlineStr">
        <is>
          <t>ข้อสอบเก่า</t>
        </is>
      </c>
      <c r="Q26" s="165" t="inlineStr">
        <is>
          <t>2565</t>
        </is>
      </c>
      <c r="R26" s="165" t="inlineStr"/>
    </row>
    <row r="27" ht="24" customHeight="1" s="49">
      <c r="A27" s="165" t="n">
        <v>25</v>
      </c>
      <c r="B27" s="166" t="inlineStr">
        <is>
          <t>ยาในข้อใดต่อไปนี้ที่ ไม่มีผล ทำให้ระดับกรดยูริกในเลือดเพิ่มสูงขึ้น (Hyperuricemia) หรือขัดขวางการขับยูริกที่ไต</t>
        </is>
      </c>
      <c r="C27" s="166" t="inlineStr"/>
      <c r="D27" s="166" t="inlineStr">
        <is>
          <t>Low dose aspirin</t>
        </is>
      </c>
      <c r="E27" s="166" t="inlineStr">
        <is>
          <t>Pyrazinamide</t>
        </is>
      </c>
      <c r="F27" s="166" t="inlineStr">
        <is>
          <t>Furosemide</t>
        </is>
      </c>
      <c r="G27" s="166" t="inlineStr">
        <is>
          <t>Hydrochlorothiazide (HCTZ)</t>
        </is>
      </c>
      <c r="H27" s="166" t="inlineStr">
        <is>
          <t>Fenofibrate</t>
        </is>
      </c>
      <c r="I27" s="165" t="n">
        <v>5</v>
      </c>
      <c r="J27" s="166"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66" t="inlineStr"/>
      <c r="L27" s="166" t="inlineStr">
        <is>
          <t>Gout</t>
        </is>
      </c>
      <c r="M27" s="166" t="inlineStr"/>
      <c r="N27" s="165" t="inlineStr">
        <is>
          <t>Clinic</t>
        </is>
      </c>
      <c r="O27" s="166" t="inlineStr">
        <is>
          <t>Gout Drug-Induced: Losartan ช่วยขับกรดยูริกทางปัสสาวะ ขณะที่ Thiazide/Aspirin ลดการขับยูริก</t>
        </is>
      </c>
      <c r="P27" s="165" t="inlineStr">
        <is>
          <t>ข้อสอบเก่า</t>
        </is>
      </c>
      <c r="Q27" s="165" t="inlineStr">
        <is>
          <t>2565</t>
        </is>
      </c>
      <c r="R27" s="165" t="inlineStr"/>
    </row>
    <row r="28" ht="24" customHeight="1" s="49">
      <c r="A28" s="165" t="n">
        <v>26</v>
      </c>
      <c r="B28" s="166"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inlineStr"/>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n">
        <v>4</v>
      </c>
      <c r="J28" s="166"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Rheumatoid arthritis</t>
        </is>
      </c>
      <c r="M28" s="166" t="inlineStr"/>
      <c r="N28" s="165" t="inlineStr">
        <is>
          <t>Clinic</t>
        </is>
      </c>
      <c r="O28" s="166" t="inlineStr">
        <is>
          <t>RA Disease Activity: ประเมินด้วย CDAI, SDAI หรือ DAS28 เพื่อปรับขนาดยาตาม Treat-to-target</t>
        </is>
      </c>
      <c r="P28" s="165" t="inlineStr">
        <is>
          <t>ข้อสอบเก่า</t>
        </is>
      </c>
      <c r="Q28" s="165" t="inlineStr">
        <is>
          <t>2565</t>
        </is>
      </c>
      <c r="R28" s="165" t="inlineStr"/>
    </row>
    <row r="29" ht="24" customHeight="1" s="49">
      <c r="A29" s="165" t="n">
        <v>27</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inlineStr"/>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n">
        <v>1</v>
      </c>
      <c r="J29" s="166"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66" t="inlineStr"/>
      <c r="L29" s="166" t="inlineStr">
        <is>
          <t>Gout / Herbal Medicine</t>
        </is>
      </c>
      <c r="M29" s="166" t="inlineStr"/>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ข้อสอบเก่า</t>
        </is>
      </c>
      <c r="Q29" s="165" t="inlineStr">
        <is>
          <t>2565</t>
        </is>
      </c>
      <c r="R29" s="165" t="inlineStr"/>
    </row>
    <row r="30" ht="24" customHeight="1" s="49">
      <c r="A30" s="165" t="n">
        <v>28</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inlineStr"/>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n">
        <v>1</v>
      </c>
      <c r="J30" s="166"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66" t="inlineStr"/>
      <c r="L30" s="166" t="inlineStr">
        <is>
          <t>Gout</t>
        </is>
      </c>
      <c r="M30" s="166" t="inlineStr"/>
      <c r="N30" s="165" t="inlineStr">
        <is>
          <t>Clinic</t>
        </is>
      </c>
      <c r="O30" s="166" t="inlineStr">
        <is>
          <t>MTX Toxicity: ตรวจพบ Leukopenia / Myelosuppression จากฤทธิ์ Antifolate ของ MTX</t>
        </is>
      </c>
      <c r="P30" s="165" t="inlineStr">
        <is>
          <t>ข้อสอบเก่า</t>
        </is>
      </c>
      <c r="Q30" s="165" t="inlineStr">
        <is>
          <t>2564</t>
        </is>
      </c>
      <c r="R30" s="165" t="inlineStr"/>
    </row>
    <row r="31" ht="24" customHeight="1" s="49">
      <c r="A31" s="165" t="n">
        <v>29</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inlineStr"/>
      <c r="D31" s="166" t="inlineStr">
        <is>
          <t>Naproxen</t>
        </is>
      </c>
      <c r="E31" s="166" t="inlineStr">
        <is>
          <t>Colchicine</t>
        </is>
      </c>
      <c r="F31" s="166" t="inlineStr">
        <is>
          <t>Allopurinol</t>
        </is>
      </c>
      <c r="G31" s="166" t="inlineStr">
        <is>
          <t>Paracetamol</t>
        </is>
      </c>
      <c r="H31" s="166" t="inlineStr">
        <is>
          <t>ทั้ง Allopurinol และ Colchicine ร่วมกัน</t>
        </is>
      </c>
      <c r="I31" s="165" t="n">
        <v>2</v>
      </c>
      <c r="J31" s="166"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66" t="inlineStr"/>
      <c r="L31" s="166" t="inlineStr">
        <is>
          <t>Gout</t>
        </is>
      </c>
      <c r="M31" s="166" t="inlineStr"/>
      <c r="N31" s="165" t="inlineStr">
        <is>
          <t>Clinic</t>
        </is>
      </c>
      <c r="O31" s="166" t="inlineStr">
        <is>
          <t>Drug-Induced Cytopenia: MTX กดไขกระดูก ป้องกันได้ด้วยการให้ Folic acid เสริม</t>
        </is>
      </c>
      <c r="P31" s="165" t="inlineStr">
        <is>
          <t>ข้อสอบเก่า</t>
        </is>
      </c>
      <c r="Q31" s="165" t="inlineStr">
        <is>
          <t>2564</t>
        </is>
      </c>
      <c r="R31" s="165" t="inlineStr"/>
    </row>
    <row r="32" ht="24" customHeight="1" s="49">
      <c r="A32" s="165" t="n">
        <v>30</v>
      </c>
      <c r="B32" s="166" t="inlineStr">
        <is>
          <t>จากข้อมูลข้างต้น ข้อใดคือคำจำกัดความที่ถูกต้องของค่า T-score ทางคลินิก</t>
        </is>
      </c>
      <c r="C32" s="166" t="inlineStr"/>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n">
        <v>1</v>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66" t="inlineStr"/>
      <c r="L32" s="166" t="inlineStr">
        <is>
          <t>Osteoporosis</t>
        </is>
      </c>
      <c r="M32" s="166" t="inlineStr"/>
      <c r="N32" s="165" t="inlineStr">
        <is>
          <t>Clinic</t>
        </is>
      </c>
      <c r="O32" s="166" t="inlineStr">
        <is>
          <t>Osteoporosis Definition: T-score ≤ -2.5 SD ณ Lumbar spine หรือ Hip</t>
        </is>
      </c>
      <c r="P32" s="165" t="inlineStr">
        <is>
          <t>ข้อสอบเก่า</t>
        </is>
      </c>
      <c r="Q32" s="165" t="inlineStr">
        <is>
          <t>2564</t>
        </is>
      </c>
      <c r="R32" s="165" t="inlineStr"/>
    </row>
    <row r="33" ht="24" customHeight="1" s="49">
      <c r="A33" s="165" t="n">
        <v>31</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inlineStr"/>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n">
        <v>1</v>
      </c>
      <c r="J33" s="166"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66" t="inlineStr"/>
      <c r="L33" s="166" t="inlineStr">
        <is>
          <t>Osteoporosis</t>
        </is>
      </c>
      <c r="M33" s="166" t="inlineStr"/>
      <c r="N33" s="165" t="inlineStr">
        <is>
          <t>Clinic</t>
        </is>
      </c>
      <c r="O33" s="166" t="inlineStr">
        <is>
          <t>Osteoporosis First-line: Alendronate / Risedronate (Oral Bisphosphonates) ลด Fracture ได้ดีที่สุด</t>
        </is>
      </c>
      <c r="P33" s="165" t="inlineStr">
        <is>
          <t>ข้อสอบเก่า</t>
        </is>
      </c>
      <c r="Q33" s="165" t="inlineStr">
        <is>
          <t>2564</t>
        </is>
      </c>
      <c r="R33" s="165" t="inlineStr"/>
    </row>
    <row r="34" ht="24" customHeight="1" s="49">
      <c r="A34" s="165" t="n">
        <v>32</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inlineStr"/>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n">
        <v>3</v>
      </c>
      <c r="J34" s="166"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66" t="inlineStr"/>
      <c r="L34" s="166" t="inlineStr">
        <is>
          <t>Osteoarthritis</t>
        </is>
      </c>
      <c r="M34" s="166" t="inlineStr"/>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ข้อสอบเก่า</t>
        </is>
      </c>
      <c r="Q34" s="165" t="inlineStr">
        <is>
          <t>2563</t>
        </is>
      </c>
      <c r="R34" s="165" t="inlineStr"/>
    </row>
    <row r="35" ht="24" customHeight="1" s="49">
      <c r="A35" s="165" t="n">
        <v>33</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inlineStr"/>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n">
        <v>5</v>
      </c>
      <c r="J35" s="166"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66" t="inlineStr"/>
      <c r="L35" s="166" t="inlineStr">
        <is>
          <t>Gout</t>
        </is>
      </c>
      <c r="M35" s="166" t="inlineStr"/>
      <c r="N35" s="165" t="inlineStr">
        <is>
          <t>Clinic</t>
        </is>
      </c>
      <c r="O35" s="166" t="inlineStr">
        <is>
          <t>NSAIDs GI Protection: ใช้ Celecoxib ร่วมกับ PPIs ในผู้ป่วย High GI risk และ low CV risk</t>
        </is>
      </c>
      <c r="P35" s="165" t="inlineStr">
        <is>
          <t>ข้อสอบเก่า</t>
        </is>
      </c>
      <c r="Q35" s="165" t="inlineStr">
        <is>
          <t>2563</t>
        </is>
      </c>
      <c r="R35" s="165" t="inlineStr"/>
    </row>
    <row r="36" ht="24" customHeight="1" s="49">
      <c r="A36" s="165" t="n">
        <v>34</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inlineStr"/>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n">
        <v>3</v>
      </c>
      <c r="J36" s="166"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66" t="inlineStr"/>
      <c r="L36" s="166" t="inlineStr">
        <is>
          <t>Gout</t>
        </is>
      </c>
      <c r="M36" s="166" t="inlineStr"/>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ข้อสอบเก่า</t>
        </is>
      </c>
      <c r="Q36" s="165" t="inlineStr">
        <is>
          <t>2563</t>
        </is>
      </c>
      <c r="R36" s="165" t="inlineStr"/>
    </row>
    <row r="37" ht="24" customHeight="1" s="49">
      <c r="A37" s="165" t="n">
        <v>35</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inlineStr"/>
      <c r="D37" s="166" t="inlineStr">
        <is>
          <t>12 ชั่วโมง</t>
        </is>
      </c>
      <c r="E37" s="166" t="inlineStr">
        <is>
          <t>24 ชั่วโมง</t>
        </is>
      </c>
      <c r="F37" s="166" t="inlineStr">
        <is>
          <t>36 ชั่วโมง</t>
        </is>
      </c>
      <c r="G37" s="166" t="inlineStr">
        <is>
          <t>48 ชั่วโมง</t>
        </is>
      </c>
      <c r="H37" s="166" t="inlineStr">
        <is>
          <t>60 ชั่วโมง</t>
        </is>
      </c>
      <c r="I37" s="165" t="n">
        <v>3</v>
      </c>
      <c r="J37" s="166"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66" t="inlineStr"/>
      <c r="L37" s="166" t="inlineStr">
        <is>
          <t>Gout</t>
        </is>
      </c>
      <c r="M37" s="166" t="inlineStr"/>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ข้อสอบเก่า</t>
        </is>
      </c>
      <c r="Q37" s="165" t="inlineStr">
        <is>
          <t>2563</t>
        </is>
      </c>
      <c r="R37" s="165" t="inlineStr"/>
    </row>
    <row r="38" ht="24" customHeight="1" s="49">
      <c r="A38" s="165" t="n">
        <v>36</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inlineStr"/>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n">
        <v>2</v>
      </c>
      <c r="J38" s="166"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66" t="inlineStr"/>
      <c r="L38" s="166" t="inlineStr">
        <is>
          <t>Gout</t>
        </is>
      </c>
      <c r="M38" s="166" t="inlineStr"/>
      <c r="N38" s="165" t="inlineStr">
        <is>
          <t>Clinic</t>
        </is>
      </c>
      <c r="O38" s="166" t="inlineStr">
        <is>
          <t>Gout SUA Target: เป้าหมายกรดยูริกในเลือด &lt; 6.0 mg/dL (&lt; 5.0 mg/dL หากมี Tophi)</t>
        </is>
      </c>
      <c r="P38" s="165" t="inlineStr">
        <is>
          <t>ข้อสอบเก่า</t>
        </is>
      </c>
      <c r="Q38" s="165" t="inlineStr">
        <is>
          <t>2563</t>
        </is>
      </c>
      <c r="R38" s="165" t="inlineStr"/>
    </row>
    <row r="39" ht="24" customHeight="1" s="49">
      <c r="A39" s="165" t="n">
        <v>37</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inlineStr"/>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n">
        <v>4</v>
      </c>
      <c r="J39" s="166"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66" t="inlineStr"/>
      <c r="L39" s="166" t="inlineStr">
        <is>
          <t>Gout</t>
        </is>
      </c>
      <c r="M39" s="166" t="inlineStr"/>
      <c r="N39" s="165" t="inlineStr">
        <is>
          <t>Clinic</t>
        </is>
      </c>
      <c r="O39" s="166" t="inlineStr">
        <is>
          <t>NSAIDs AKI: ยับยั้ง Renal PGE2/PGI2 ทำให้เกิด Afferent arteriole vasoconstriction</t>
        </is>
      </c>
      <c r="P39" s="165" t="inlineStr">
        <is>
          <t>ข้อสอบเก่า</t>
        </is>
      </c>
      <c r="Q39" s="165" t="inlineStr">
        <is>
          <t>2563</t>
        </is>
      </c>
      <c r="R39" s="165" t="inlineStr"/>
    </row>
    <row r="40" ht="24" customHeight="1" s="49">
      <c r="A40" s="165" t="n">
        <v>38</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inlineStr"/>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n">
        <v>1</v>
      </c>
      <c r="J40" s="166"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66" t="inlineStr"/>
      <c r="L40" s="166" t="inlineStr">
        <is>
          <t>Gout</t>
        </is>
      </c>
      <c r="M40" s="166" t="inlineStr"/>
      <c r="N40" s="165" t="inlineStr">
        <is>
          <t>Clinic</t>
        </is>
      </c>
      <c r="O40" s="166" t="inlineStr">
        <is>
          <t>NSAIDs Nephrotoxicity: เสี่ยงต่อ Hemodynamic acute kidney injury โดยเฉพาะเมื่อใช้ร่วมกับ ACEI/Diuretics</t>
        </is>
      </c>
      <c r="P40" s="165" t="inlineStr">
        <is>
          <t>ข้อสอบเก่า</t>
        </is>
      </c>
      <c r="Q40" s="165" t="inlineStr">
        <is>
          <t>2563</t>
        </is>
      </c>
      <c r="R40" s="165" t="inlineStr"/>
    </row>
    <row r="41" ht="24" customHeight="1" s="49">
      <c r="A41" s="165" t="n">
        <v>39</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inlineStr"/>
      <c r="D41" s="166" t="inlineStr">
        <is>
          <t>Bisoprolol</t>
        </is>
      </c>
      <c r="E41" s="166" t="inlineStr">
        <is>
          <t>Metoprolol</t>
        </is>
      </c>
      <c r="F41" s="166" t="inlineStr">
        <is>
          <t>Amlodipine</t>
        </is>
      </c>
      <c r="G41" s="166" t="inlineStr">
        <is>
          <t>Manidipine</t>
        </is>
      </c>
      <c r="H41" s="166" t="inlineStr">
        <is>
          <t>Hydrochlorothiazide (HCTZ)</t>
        </is>
      </c>
      <c r="I41" s="165" t="n">
        <v>5</v>
      </c>
      <c r="J41" s="166"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66" t="inlineStr"/>
      <c r="L41" s="166" t="inlineStr">
        <is>
          <t>Gout</t>
        </is>
      </c>
      <c r="M41" s="166" t="inlineStr"/>
      <c r="N41" s="165" t="inlineStr">
        <is>
          <t>Clinic</t>
        </is>
      </c>
      <c r="O41" s="166" t="inlineStr">
        <is>
          <t>Gout Drug Caution: HCTZ และ Thiazide diuretics แย่งขับกรดยูริกที่ท่อไต ทำให้กรดยูริกสูงขึ้น</t>
        </is>
      </c>
      <c r="P41" s="165" t="inlineStr">
        <is>
          <t>ข้อสอบเก่า</t>
        </is>
      </c>
      <c r="Q41" s="165" t="inlineStr">
        <is>
          <t>2563</t>
        </is>
      </c>
      <c r="R41" s="165" t="inlineStr"/>
    </row>
    <row r="42" ht="24" customHeight="1" s="49">
      <c r="A42" s="165" t="n">
        <v>40</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inlineStr"/>
      <c r="D42" s="166" t="inlineStr">
        <is>
          <t>Azathioprine</t>
        </is>
      </c>
      <c r="E42" s="166" t="inlineStr">
        <is>
          <t>Benzbromarone</t>
        </is>
      </c>
      <c r="F42" s="166" t="inlineStr">
        <is>
          <t>Cyclosporin</t>
        </is>
      </c>
      <c r="G42" s="166" t="inlineStr">
        <is>
          <t>Febuxostat</t>
        </is>
      </c>
      <c r="H42" s="166" t="inlineStr">
        <is>
          <t>Leflunomide</t>
        </is>
      </c>
      <c r="I42" s="165" t="n">
        <v>2</v>
      </c>
      <c r="J42" s="166"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66" t="inlineStr"/>
      <c r="L42" s="166" t="inlineStr">
        <is>
          <t>Gout</t>
        </is>
      </c>
      <c r="M42" s="166" t="inlineStr"/>
      <c r="N42" s="165" t="inlineStr">
        <is>
          <t>Clinic</t>
        </is>
      </c>
      <c r="O42" s="166" t="inlineStr">
        <is>
          <t>Gout Add-on ULT: หากใช้ Allopurinol เต็มขนาดแล้วยังไม่ถึงเป้า แนะนำ Add-on Uricosuric (Benzbromarone)</t>
        </is>
      </c>
      <c r="P42" s="165" t="inlineStr">
        <is>
          <t>ข้อสอบเก่า</t>
        </is>
      </c>
      <c r="Q42" s="165" t="inlineStr">
        <is>
          <t>2563</t>
        </is>
      </c>
      <c r="R42" s="165" t="inlineStr"/>
    </row>
    <row r="43" ht="24" customHeight="1" s="49">
      <c r="A43" s="165" t="n">
        <v>41</v>
      </c>
      <c r="B43" s="166" t="inlineStr">
        <is>
          <t>จากกรณีศึกษาข้างต้น ผู้ป่วยรายนี้คาดว่าเป็นอาการแสดงของโรคในข้อใดมากที่สุด</t>
        </is>
      </c>
      <c r="C43" s="166" t="inlineStr"/>
      <c r="D43" s="166" t="inlineStr">
        <is>
          <t>Osteoarthritis</t>
        </is>
      </c>
      <c r="E43" s="166" t="inlineStr">
        <is>
          <t>Osteoporosis</t>
        </is>
      </c>
      <c r="F43" s="166" t="inlineStr">
        <is>
          <t>Osteomalacia</t>
        </is>
      </c>
      <c r="G43" s="166" t="inlineStr">
        <is>
          <t>Rheumatoid Arthritis</t>
        </is>
      </c>
      <c r="H43" s="166" t="inlineStr">
        <is>
          <t>Ligament injury</t>
        </is>
      </c>
      <c r="I43" s="165" t="n">
        <v>1</v>
      </c>
      <c r="J43"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66" t="inlineStr"/>
      <c r="L43" s="166" t="inlineStr">
        <is>
          <t>Osteoarthritis</t>
        </is>
      </c>
      <c r="M43" s="166" t="inlineStr"/>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ข้อสอบเก่า</t>
        </is>
      </c>
      <c r="Q43" s="165" t="inlineStr">
        <is>
          <t>2562</t>
        </is>
      </c>
      <c r="R43" s="165" t="inlineStr"/>
    </row>
    <row r="44" ht="24" customHeight="1" s="49">
      <c r="A44" s="165" t="n">
        <v>42</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inlineStr"/>
      <c r="D44" s="166" t="inlineStr">
        <is>
          <t>Celecoxib</t>
        </is>
      </c>
      <c r="E44" s="166" t="inlineStr">
        <is>
          <t>Diacerein</t>
        </is>
      </c>
      <c r="F44" s="166" t="inlineStr">
        <is>
          <t>Tramadol</t>
        </is>
      </c>
      <c r="G44" s="166" t="inlineStr">
        <is>
          <t>Paracetamol</t>
        </is>
      </c>
      <c r="H44" s="166" t="inlineStr">
        <is>
          <t>Diclofenac emulgel</t>
        </is>
      </c>
      <c r="I44" s="165" t="n">
        <v>1</v>
      </c>
      <c r="J44" s="166"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66" t="inlineStr"/>
      <c r="L44" s="166" t="inlineStr">
        <is>
          <t>Osteoarthritis</t>
        </is>
      </c>
      <c r="M44" s="166" t="inlineStr"/>
      <c r="N44" s="165" t="inlineStr">
        <is>
          <t>Clinic</t>
        </is>
      </c>
      <c r="O44" s="166" t="inlineStr">
        <is>
          <t>OA CKD Caution: ห้ามใช้ Oral NSAIDs ในผู้ป่วย ESRD หรือ Severe CKD (eGFR &lt; 30 mL/min)</t>
        </is>
      </c>
      <c r="P44" s="165" t="inlineStr">
        <is>
          <t>ข้อสอบเก่า</t>
        </is>
      </c>
      <c r="Q44" s="165" t="inlineStr">
        <is>
          <t>2562</t>
        </is>
      </c>
      <c r="R44" s="165" t="inlineStr"/>
    </row>
    <row r="45" ht="24" customHeight="1" s="49">
      <c r="A45" s="165" t="n">
        <v>43</v>
      </c>
      <c r="B45" s="166" t="inlineStr">
        <is>
          <t>ข้อใดต่อไปนี้เป็นแนวทางการปฏิบัติตัวและดูแลรักษาที่ ไม่แนะนำ สำหรับผู้ป่วยรายนี้</t>
        </is>
      </c>
      <c r="C45" s="166" t="inlineStr"/>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n">
        <v>4</v>
      </c>
      <c r="J45" s="166"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66" t="inlineStr"/>
      <c r="L45" s="166" t="inlineStr">
        <is>
          <t>Osteoarthritis</t>
        </is>
      </c>
      <c r="M45" s="166" t="inlineStr"/>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ข้อสอบเก่า</t>
        </is>
      </c>
      <c r="Q45" s="165" t="inlineStr">
        <is>
          <t>2562</t>
        </is>
      </c>
      <c r="R45" s="165" t="inlineStr"/>
    </row>
    <row r="46" ht="24" customHeight="1" s="49">
      <c r="A46" s="165" t="n">
        <v>44</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inlineStr"/>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n">
        <v>3</v>
      </c>
      <c r="J46" s="166"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66" t="inlineStr"/>
      <c r="L46" s="166" t="inlineStr">
        <is>
          <t>Osteoporosis</t>
        </is>
      </c>
      <c r="M46" s="166" t="inlineStr"/>
      <c r="N46" s="165" t="inlineStr">
        <is>
          <t>Clinic</t>
        </is>
      </c>
      <c r="O46" s="166" t="inlineStr">
        <is>
          <t>Osteoporosis First-line: Alendronate เพิ่ม BMD และลดอุบัติการณ์กระดูกหักได้อย่างมีนัยสำคัญ</t>
        </is>
      </c>
      <c r="P46" s="165" t="inlineStr">
        <is>
          <t>ข้อสอบเก่า</t>
        </is>
      </c>
      <c r="Q46" s="165" t="inlineStr">
        <is>
          <t>2562</t>
        </is>
      </c>
      <c r="R46" s="165" t="inlineStr"/>
    </row>
    <row r="47" ht="24" customHeight="1" s="49">
      <c r="A47" s="165" t="n">
        <v>45</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inlineStr"/>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n">
        <v>2</v>
      </c>
      <c r="J47" s="166"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66" t="inlineStr"/>
      <c r="L47" s="166" t="inlineStr">
        <is>
          <t>Osteoporosis</t>
        </is>
      </c>
      <c r="M47" s="166" t="inlineStr"/>
      <c r="N47" s="165" t="inlineStr">
        <is>
          <t>Clinic</t>
        </is>
      </c>
      <c r="O47" s="166" t="inlineStr">
        <is>
          <t>Bisphosphonates ADR: Osteonecrosis of the Jaw (ONJ) ต้องตรวจและทำหัตถการทันตกรรมก่อนเริ่มยา</t>
        </is>
      </c>
      <c r="P47" s="165" t="inlineStr">
        <is>
          <t>ข้อสอบเก่า</t>
        </is>
      </c>
      <c r="Q47" s="165" t="inlineStr">
        <is>
          <t>2562</t>
        </is>
      </c>
      <c r="R47" s="165" t="inlineStr"/>
    </row>
    <row r="48" ht="24" customHeight="1" s="49">
      <c r="A48" s="165" t="n">
        <v>46</v>
      </c>
      <c r="B48" s="166" t="inlineStr">
        <is>
          <t>ข้อใดคือกลไกการออกฤทธิ์ทางเภสัชวิทยาในการต้านการอักเสบของยากลุ่ม Corticosteroids ในร่างกาย</t>
        </is>
      </c>
      <c r="C48" s="166" t="inlineStr"/>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n">
        <v>5</v>
      </c>
      <c r="J48" s="166"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66" t="inlineStr"/>
      <c r="L48" s="166" t="inlineStr">
        <is>
          <t>Osteoarthritis</t>
        </is>
      </c>
      <c r="M48" s="166" t="inlineStr"/>
      <c r="N48" s="165" t="inlineStr">
        <is>
          <t>Clinic</t>
        </is>
      </c>
      <c r="O48" s="166" t="inlineStr">
        <is>
          <t>Steroids Mechanism: จับกับ Glucocorticoid receptor ยับยั้ง NF-kB และลดการสร้าง Pro-inflammatory cytokines</t>
        </is>
      </c>
      <c r="P48" s="165" t="inlineStr">
        <is>
          <t>ข้อสอบเก่า</t>
        </is>
      </c>
      <c r="Q48" s="165" t="inlineStr">
        <is>
          <t>2562</t>
        </is>
      </c>
      <c r="R48" s="165" t="inlineStr"/>
    </row>
    <row r="49" ht="24" customHeight="1" s="49">
      <c r="A49" s="165" t="n">
        <v>47</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inlineStr"/>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n">
        <v>5</v>
      </c>
      <c r="J49" s="166"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66" t="inlineStr"/>
      <c r="L49" s="166" t="inlineStr">
        <is>
          <t>Osteoporosis</t>
        </is>
      </c>
      <c r="M49" s="166" t="inlineStr"/>
      <c r="N49" s="165" t="inlineStr">
        <is>
          <t>Clinic</t>
        </is>
      </c>
      <c r="O49" s="166" t="inlineStr">
        <is>
          <t>BMD Criteria: WHO เกณฑ์ Osteoporosis คือ T-score ≤ -2.5 SD</t>
        </is>
      </c>
      <c r="P49" s="165" t="inlineStr">
        <is>
          <t>ข้อสอบเก่า</t>
        </is>
      </c>
      <c r="Q49" s="165" t="inlineStr">
        <is>
          <t>2562</t>
        </is>
      </c>
      <c r="R49" s="165" t="inlineStr"/>
    </row>
    <row r="50" ht="24" customHeight="1" s="49">
      <c r="A50" s="165" t="n">
        <v>48</v>
      </c>
      <c r="B50" s="166" t="inlineStr">
        <is>
          <t>จากข้อมูลกรณีศึกษาข้างต้น ผู้ป่วยรายนี้ควรได้รับการวินิจฉัยว่าเป็นโรคในข้อใดต่อไปนี้</t>
        </is>
      </c>
      <c r="C50" s="166" t="inlineStr"/>
      <c r="D50" s="166" t="inlineStr">
        <is>
          <t>Osteoporosis</t>
        </is>
      </c>
      <c r="E50" s="166" t="inlineStr">
        <is>
          <t>Osteopenia</t>
        </is>
      </c>
      <c r="F50" s="166" t="inlineStr">
        <is>
          <t>Osteoarthritis</t>
        </is>
      </c>
      <c r="G50" s="166" t="inlineStr">
        <is>
          <t>Osteosarcoma</t>
        </is>
      </c>
      <c r="H50" s="166" t="inlineStr">
        <is>
          <t>Osteomyelitis</t>
        </is>
      </c>
      <c r="I50" s="165" t="n">
        <v>1</v>
      </c>
      <c r="J50" s="166"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66" t="inlineStr"/>
      <c r="L50" s="166" t="inlineStr">
        <is>
          <t>Osteoporosis</t>
        </is>
      </c>
      <c r="M50" s="166" t="inlineStr"/>
      <c r="N50" s="165" t="inlineStr">
        <is>
          <t>Clinic</t>
        </is>
      </c>
      <c r="O50" s="166" t="inlineStr">
        <is>
          <t>Osteoporosis Fragility Fracture: ผู้สูงอายุหกล้มกระดูกข้อมือหัก ร่วมกับ T-score ≤ -2.5 วินิจฉัย Osteoporosis</t>
        </is>
      </c>
      <c r="P50" s="165" t="inlineStr">
        <is>
          <t>ข้อสอบเก่า</t>
        </is>
      </c>
      <c r="Q50" s="165" t="inlineStr">
        <is>
          <t>2561</t>
        </is>
      </c>
      <c r="R50" s="165" t="inlineStr"/>
    </row>
    <row r="51" ht="24" customHeight="1" s="49">
      <c r="A51" s="165" t="n">
        <v>49</v>
      </c>
      <c r="B51" s="166" t="inlineStr">
        <is>
          <t>ข้อใดต่อไปนี้จัดเป็นปัจจัยเสี่ยงของการเกิดโรคกระดูกพรุนของผู้ป่วยรายนี้</t>
        </is>
      </c>
      <c r="C51" s="166" t="inlineStr"/>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n">
        <v>1</v>
      </c>
      <c r="J51" s="166"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66" t="inlineStr"/>
      <c r="L51" s="166" t="inlineStr">
        <is>
          <t>Osteoporosis</t>
        </is>
      </c>
      <c r="M51" s="166" t="inlineStr"/>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ข้อสอบเก่า</t>
        </is>
      </c>
      <c r="Q51" s="165" t="inlineStr">
        <is>
          <t>2561</t>
        </is>
      </c>
      <c r="R51" s="165" t="inlineStr"/>
    </row>
    <row r="52" ht="24" customHeight="1" s="49">
      <c r="A52" s="165" t="n">
        <v>50</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inlineStr"/>
      <c r="D52" s="166" t="inlineStr">
        <is>
          <t>Cystitis</t>
        </is>
      </c>
      <c r="E52" s="166" t="inlineStr">
        <is>
          <t>Diabetes</t>
        </is>
      </c>
      <c r="F52" s="166" t="inlineStr">
        <is>
          <t>Psoriasis</t>
        </is>
      </c>
      <c r="G52" s="166" t="inlineStr">
        <is>
          <t>Epilepsy</t>
        </is>
      </c>
      <c r="H52" s="166" t="inlineStr">
        <is>
          <t>Peptic ulcer</t>
        </is>
      </c>
      <c r="I52" s="165" t="n">
        <v>5</v>
      </c>
      <c r="J52" s="166"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66" t="inlineStr"/>
      <c r="L52" s="166" t="inlineStr">
        <is>
          <t>Osteoarthritis / Herbal Medicine</t>
        </is>
      </c>
      <c r="M52" s="166" t="inlineStr"/>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ข้อสอบเก่า</t>
        </is>
      </c>
      <c r="Q52" s="165" t="inlineStr">
        <is>
          <t>2561</t>
        </is>
      </c>
      <c r="R52" s="165" t="inlineStr"/>
    </row>
    <row r="53" ht="24" customHeight="1" s="49">
      <c r="A53" s="165" t="n">
        <v>51</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inlineStr"/>
      <c r="D53" s="166" t="inlineStr">
        <is>
          <t>Raloxifene</t>
        </is>
      </c>
      <c r="E53" s="166" t="inlineStr">
        <is>
          <t>Calcitonin</t>
        </is>
      </c>
      <c r="F53" s="166" t="inlineStr">
        <is>
          <t>Denosumab</t>
        </is>
      </c>
      <c r="G53" s="166" t="inlineStr">
        <is>
          <t>Teriparatide</t>
        </is>
      </c>
      <c r="H53" s="166" t="inlineStr">
        <is>
          <t>Alendronate</t>
        </is>
      </c>
      <c r="I53" s="165" t="n">
        <v>5</v>
      </c>
      <c r="J53" s="166"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66" t="inlineStr"/>
      <c r="L53" s="166" t="inlineStr">
        <is>
          <t>Osteoporosis</t>
        </is>
      </c>
      <c r="M53" s="166" t="inlineStr"/>
      <c r="N53" s="165" t="inlineStr">
        <is>
          <t>Clinic</t>
        </is>
      </c>
      <c r="O53" s="166" t="inlineStr">
        <is>
          <t>Osteoporosis Secondary Prevention: Alendronate เป็นยาทางเลือกแรกในการป้องกันกระดูกหักซ้ำ</t>
        </is>
      </c>
      <c r="P53" s="165" t="inlineStr">
        <is>
          <t>ข้อสอบเก่า</t>
        </is>
      </c>
      <c r="Q53" s="165" t="inlineStr">
        <is>
          <t>2561</t>
        </is>
      </c>
      <c r="R53" s="165" t="inlineStr"/>
    </row>
    <row r="54" ht="24" customHeight="1" s="49">
      <c r="A54" s="165" t="n">
        <v>52</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inlineStr"/>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n">
        <v>5</v>
      </c>
      <c r="J54" s="166"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66" t="inlineStr"/>
      <c r="L54" s="166" t="inlineStr">
        <is>
          <t>Osteoporosis</t>
        </is>
      </c>
      <c r="M54" s="166" t="inlineStr"/>
      <c r="N54" s="165" t="inlineStr">
        <is>
          <t>Clinic</t>
        </is>
      </c>
      <c r="O54" s="166" t="inlineStr">
        <is>
          <t>Bisphosphonates Rare ADR: ONJ และ Atypical femoral fracture (AFF) สัมพันธ์กับการใช้ยาระยะยาว</t>
        </is>
      </c>
      <c r="P54" s="165" t="inlineStr">
        <is>
          <t>ข้อสอบเก่า</t>
        </is>
      </c>
      <c r="Q54" s="165" t="inlineStr">
        <is>
          <t>2561</t>
        </is>
      </c>
      <c r="R54" s="165" t="inlineStr"/>
    </row>
    <row r="55" ht="24" customHeight="1" s="49">
      <c r="A55" s="165" t="n">
        <v>53</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inlineStr"/>
      <c r="D55" s="166" t="inlineStr">
        <is>
          <t>Risedronate</t>
        </is>
      </c>
      <c r="E55" s="166" t="inlineStr">
        <is>
          <t>Diclofenac</t>
        </is>
      </c>
      <c r="F55" s="166" t="inlineStr">
        <is>
          <t>Glucosamine</t>
        </is>
      </c>
      <c r="G55" s="166" t="inlineStr">
        <is>
          <t>Vitamin B complex</t>
        </is>
      </c>
      <c r="H55" s="166" t="inlineStr">
        <is>
          <t>Calcium carbonate</t>
        </is>
      </c>
      <c r="I55" s="165" t="n">
        <v>2</v>
      </c>
      <c r="J55"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66" t="inlineStr"/>
      <c r="L55" s="166" t="inlineStr">
        <is>
          <t>Osteoarthritis</t>
        </is>
      </c>
      <c r="M55" s="166" t="inlineStr"/>
      <c r="N55" s="165" t="inlineStr">
        <is>
          <t>Clinic</t>
        </is>
      </c>
      <c r="O55" s="166" t="inlineStr">
        <is>
          <t>NSAIDs Renal Safety: ยับยั้ง Prostaglandins ลดเลือดไปเลี้ยงไต ส่งผลให้ Scr สูงขึ้นและเกิดไตวาย</t>
        </is>
      </c>
      <c r="P55" s="165" t="inlineStr">
        <is>
          <t>ข้อสอบเก่า</t>
        </is>
      </c>
      <c r="Q55" s="165" t="inlineStr">
        <is>
          <t>2559</t>
        </is>
      </c>
      <c r="R55" s="165" t="inlineStr"/>
    </row>
    <row r="56" ht="24" customHeight="1" s="49">
      <c r="A56" s="165" t="n">
        <v>54</v>
      </c>
      <c r="B56" s="166" t="inlineStr">
        <is>
          <t>ข้อความใดต่อไปนี้อธิบายคำแนะนำในการรับประทานยา Risedronate ที่ ไม่ถูกต้อง</t>
        </is>
      </c>
      <c r="C56" s="166" t="inlineStr"/>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n">
        <v>5</v>
      </c>
      <c r="J56" s="166"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66" t="inlineStr"/>
      <c r="L56" s="166" t="inlineStr">
        <is>
          <t>Osteoarthritis</t>
        </is>
      </c>
      <c r="M56" s="166" t="inlineStr"/>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ข้อสอบเก่า</t>
        </is>
      </c>
      <c r="Q56" s="165" t="inlineStr">
        <is>
          <t>2559</t>
        </is>
      </c>
      <c r="R56" s="165" t="inlineStr"/>
    </row>
    <row r="57" ht="24" customHeight="1" s="49">
      <c r="A57" s="165" t="n">
        <v>55</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inlineStr"/>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n">
        <v>2</v>
      </c>
      <c r="J57"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66" t="inlineStr"/>
      <c r="L57" s="166" t="inlineStr">
        <is>
          <t>Osteoarthritis</t>
        </is>
      </c>
      <c r="M57" s="166" t="inlineStr"/>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ข้อสอบเก่า</t>
        </is>
      </c>
      <c r="Q57" s="165" t="inlineStr">
        <is>
          <t>2559</t>
        </is>
      </c>
      <c r="R57" s="165" t="inlineStr"/>
    </row>
    <row r="58" ht="24" customHeight="1" s="49">
      <c r="A58" s="165" t="n">
        <v>56</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inlineStr"/>
      <c r="D58" s="166" t="inlineStr">
        <is>
          <t>Ibuprofen</t>
        </is>
      </c>
      <c r="E58" s="166" t="inlineStr">
        <is>
          <t>Diclofenac</t>
        </is>
      </c>
      <c r="F58" s="166" t="inlineStr">
        <is>
          <t>Naproxen</t>
        </is>
      </c>
      <c r="G58" s="166" t="inlineStr">
        <is>
          <t>Celecoxib</t>
        </is>
      </c>
      <c r="H58" s="166" t="inlineStr">
        <is>
          <t>Piroxicam</t>
        </is>
      </c>
      <c r="I58" s="165" t="n">
        <v>3</v>
      </c>
      <c r="J58" s="166"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66" t="inlineStr"/>
      <c r="L58" s="166" t="inlineStr">
        <is>
          <t>Osteoarthritis</t>
        </is>
      </c>
      <c r="M58" s="166" t="inlineStr"/>
      <c r="N58" s="165" t="inlineStr">
        <is>
          <t>Clinic</t>
        </is>
      </c>
      <c r="O58" s="166" t="inlineStr">
        <is>
          <t>ACR 2019 Knee OA: Strongly recommend Topical NSAIDs over oral NSAIDs; Exercise &amp; weight management are core non-pharmacologic interventions.</t>
        </is>
      </c>
      <c r="P58" s="165" t="inlineStr">
        <is>
          <t>ข้อสอบเก่า</t>
        </is>
      </c>
      <c r="Q58" s="165" t="inlineStr">
        <is>
          <t>2559</t>
        </is>
      </c>
      <c r="R58" s="165" t="inlineStr"/>
    </row>
    <row r="59" ht="24" customHeight="1" s="49">
      <c r="A59" s="165" t="n">
        <v>57</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inlineStr"/>
      <c r="D59" s="166" t="inlineStr">
        <is>
          <t>Tramadol</t>
        </is>
      </c>
      <c r="E59" s="166" t="inlineStr">
        <is>
          <t>Piroxicam</t>
        </is>
      </c>
      <c r="F59" s="166" t="inlineStr">
        <is>
          <t>Colchicine</t>
        </is>
      </c>
      <c r="G59" s="166" t="inlineStr">
        <is>
          <t>Acetaminophen</t>
        </is>
      </c>
      <c r="H59" s="166" t="inlineStr">
        <is>
          <t>Orphenadrine + Paracetamol</t>
        </is>
      </c>
      <c r="I59" s="165" t="n">
        <v>4</v>
      </c>
      <c r="J59" s="166"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66" t="inlineStr"/>
      <c r="L59" s="166" t="inlineStr">
        <is>
          <t>Gout</t>
        </is>
      </c>
      <c r="M59" s="166" t="inlineStr"/>
      <c r="N59" s="165" t="inlineStr">
        <is>
          <t>Clinic</t>
        </is>
      </c>
      <c r="O59" s="166" t="inlineStr">
        <is>
          <t>OA Treatment Hierarchy: Paracetamol หรือ Topical NSAIDs เป็นตัวเลือกลำดับแรกในข้อเข่าเสื่อม</t>
        </is>
      </c>
      <c r="P59" s="165" t="inlineStr">
        <is>
          <t>ข้อสอบเก่า</t>
        </is>
      </c>
      <c r="Q59" s="165" t="inlineStr">
        <is>
          <t>2559</t>
        </is>
      </c>
      <c r="R59" s="165" t="inlineStr"/>
    </row>
    <row r="60" ht="24" customHeight="1" s="49">
      <c r="A60" s="165" t="n">
        <v>58</v>
      </c>
      <c r="B60" s="166" t="inlineStr">
        <is>
          <t>ยา Naproxen มีกลไกการออกฤทธิ์ทางเภสัชวิทยาต้านการอักเสบอย่างไร</t>
        </is>
      </c>
      <c r="C60" s="166" t="inlineStr"/>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n">
        <v>5</v>
      </c>
      <c r="J60" s="166"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66" t="inlineStr"/>
      <c r="L60" s="166" t="inlineStr">
        <is>
          <t>Gout</t>
        </is>
      </c>
      <c r="M60" s="166" t="inlineStr"/>
      <c r="N60" s="165" t="inlineStr">
        <is>
          <t>Clinic</t>
        </is>
      </c>
      <c r="O60" s="166" t="inlineStr">
        <is>
          <t>NSAIDs Mechanism: ยับยั้งเอนไซม์ Cyclooxygenase (COX) ลดการสร้าง Prostaglandins บรรเทาปวดอักเสบ</t>
        </is>
      </c>
      <c r="P60" s="165" t="inlineStr">
        <is>
          <t>ข้อสอบเก่า</t>
        </is>
      </c>
      <c r="Q60" s="165" t="inlineStr">
        <is>
          <t>2559</t>
        </is>
      </c>
      <c r="R60" s="165" t="inlineStr"/>
    </row>
    <row r="61" ht="24" customHeight="1" s="49">
      <c r="A61" s="165" t="n">
        <v>59</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inlineStr"/>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n">
        <v>5</v>
      </c>
      <c r="J61" s="166"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66" t="inlineStr"/>
      <c r="L61" s="166" t="inlineStr">
        <is>
          <t>Gout</t>
        </is>
      </c>
      <c r="M61" s="166" t="inlineStr"/>
      <c r="N61" s="165" t="inlineStr">
        <is>
          <t>Clinic</t>
        </is>
      </c>
      <c r="O61" s="166" t="inlineStr">
        <is>
          <t>NSAIDs GI Prevention: ให้ PPI (เช่น Omeprazole) ร่วมกับ NSAID ช่วยป้องกันการเกิด Gastric &amp; Duodenal ulcers</t>
        </is>
      </c>
      <c r="P61" s="165" t="inlineStr">
        <is>
          <t>ข้อสอบเก่า</t>
        </is>
      </c>
      <c r="Q61" s="165" t="inlineStr">
        <is>
          <t>2559</t>
        </is>
      </c>
      <c r="R61" s="165" t="inlineStr"/>
    </row>
    <row r="62" ht="24" customHeight="1" s="49">
      <c r="A62" s="165" t="n">
        <v>60</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inlineStr"/>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n">
        <v>3</v>
      </c>
      <c r="J62" s="166"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66" t="inlineStr"/>
      <c r="L62" s="166" t="inlineStr">
        <is>
          <t>Gout</t>
        </is>
      </c>
      <c r="M62" s="166" t="inlineStr"/>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ข้อสอบเก่า</t>
        </is>
      </c>
      <c r="Q62" s="165" t="inlineStr">
        <is>
          <t>2559</t>
        </is>
      </c>
      <c r="R62" s="165" t="inlineStr"/>
    </row>
    <row r="63" ht="24" customHeight="1" s="49">
      <c r="A63" s="165" t="n">
        <v>61</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inlineStr"/>
      <c r="D63" s="166" t="inlineStr">
        <is>
          <t>Eugenol</t>
        </is>
      </c>
      <c r="E63" s="166" t="inlineStr">
        <is>
          <t>Capsaicin</t>
        </is>
      </c>
      <c r="F63" s="166" t="inlineStr">
        <is>
          <t>Piperazine</t>
        </is>
      </c>
      <c r="G63" s="166" t="inlineStr">
        <is>
          <t>Volatile oil</t>
        </is>
      </c>
      <c r="H63" s="166" t="inlineStr">
        <is>
          <t>Curcuminoid</t>
        </is>
      </c>
      <c r="I63" s="165" t="n">
        <v>2</v>
      </c>
      <c r="J63" s="166"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66" t="inlineStr"/>
      <c r="L63" s="166" t="inlineStr">
        <is>
          <t>Gout / Herbal Medicine</t>
        </is>
      </c>
      <c r="M63" s="166" t="inlineStr"/>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ข้อสอบเก่า</t>
        </is>
      </c>
      <c r="Q63" s="165" t="inlineStr">
        <is>
          <t>2559</t>
        </is>
      </c>
      <c r="R63" s="165" t="inlineStr"/>
    </row>
    <row r="64" ht="24" customHeight="1" s="49">
      <c r="A64" s="165" t="n">
        <v>62</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inlineStr"/>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n">
        <v>2</v>
      </c>
      <c r="J64" s="166"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66" t="inlineStr"/>
      <c r="L64" s="166" t="inlineStr">
        <is>
          <t>Osteoarthritis</t>
        </is>
      </c>
      <c r="M64" s="166" t="inlineStr"/>
      <c r="N64" s="165" t="inlineStr">
        <is>
          <t>Clinic</t>
        </is>
      </c>
      <c r="O64" s="166" t="inlineStr">
        <is>
          <t>OA Diagnostic Criteria: Morning stiffness นานเกิน 1 ชั่วโมง เป็นลักษณะของ RA ไม่ใช่ OA (OA &lt; 30 นาที)</t>
        </is>
      </c>
      <c r="P64" s="165" t="inlineStr">
        <is>
          <t>ข้อสอบเก่า</t>
        </is>
      </c>
      <c r="Q64" s="165" t="inlineStr">
        <is>
          <t>2558</t>
        </is>
      </c>
      <c r="R64" s="165" t="inlineStr"/>
    </row>
    <row r="65" ht="24" customHeight="1" s="49">
      <c r="A65" s="165" t="n">
        <v>63</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inlineStr"/>
      <c r="D65" s="166" t="inlineStr">
        <is>
          <t>Paracetamol (Acetaminophen)</t>
        </is>
      </c>
      <c r="E65" s="166" t="inlineStr">
        <is>
          <t>Glucosamine sulfate</t>
        </is>
      </c>
      <c r="F65" s="166" t="inlineStr">
        <is>
          <t>Diclofenac sodium</t>
        </is>
      </c>
      <c r="G65" s="166" t="inlineStr">
        <is>
          <t>Tramadol</t>
        </is>
      </c>
      <c r="H65" s="166" t="inlineStr">
        <is>
          <t>Naproxen</t>
        </is>
      </c>
      <c r="I65" s="165" t="n">
        <v>1</v>
      </c>
      <c r="J65" s="166"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66" t="inlineStr"/>
      <c r="L65" s="166" t="inlineStr">
        <is>
          <t>Osteoarthritis</t>
        </is>
      </c>
      <c r="M65" s="166" t="inlineStr"/>
      <c r="N65" s="165" t="inlineStr">
        <is>
          <t>Clinic</t>
        </is>
      </c>
      <c r="O65" s="166" t="inlineStr">
        <is>
          <t>OA First-line Analgesic: Paracetamol ขนาดไม่เกิน 3,000-4,000 mg/day เหมาะสำหรับ Mild-to-moderate OA pain</t>
        </is>
      </c>
      <c r="P65" s="165" t="inlineStr">
        <is>
          <t>ข้อสอบเก่า</t>
        </is>
      </c>
      <c r="Q65" s="165" t="inlineStr">
        <is>
          <t>2558</t>
        </is>
      </c>
      <c r="R65" s="165" t="inlineStr"/>
    </row>
    <row r="66" ht="24" customHeight="1" s="49">
      <c r="A66" s="165" t="n">
        <v>64</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inlineStr"/>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n">
        <v>1</v>
      </c>
      <c r="J66" s="166"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66" t="inlineStr"/>
      <c r="L66" s="166" t="inlineStr">
        <is>
          <t>Osteoarthritis / Herbal Medicine</t>
        </is>
      </c>
      <c r="M66" s="166" t="inlineStr"/>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ข้อสอบเก่า</t>
        </is>
      </c>
      <c r="Q66" s="165" t="inlineStr">
        <is>
          <t>2558</t>
        </is>
      </c>
      <c r="R66" s="165" t="inlineStr"/>
    </row>
    <row r="67" ht="24" customHeight="1" s="49">
      <c r="A67" s="165" t="n">
        <v>65</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inlineStr"/>
      <c r="D67" s="166" t="inlineStr">
        <is>
          <t>Cimetidine</t>
        </is>
      </c>
      <c r="E67" s="166" t="inlineStr">
        <is>
          <t>Omeprazole</t>
        </is>
      </c>
      <c r="F67" s="166" t="inlineStr">
        <is>
          <t>Sucralfate</t>
        </is>
      </c>
      <c r="G67" s="166" t="inlineStr">
        <is>
          <t>Antacid</t>
        </is>
      </c>
      <c r="H67" s="166" t="inlineStr">
        <is>
          <t>Misoprostol</t>
        </is>
      </c>
      <c r="I67" s="165" t="n">
        <v>2</v>
      </c>
      <c r="J67" s="166"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66" t="inlineStr"/>
      <c r="L67" s="166" t="inlineStr">
        <is>
          <t>Osteoarthritis</t>
        </is>
      </c>
      <c r="M67" s="166" t="inlineStr"/>
      <c r="N67" s="165" t="inlineStr">
        <is>
          <t>Clinic</t>
        </is>
      </c>
      <c r="O67" s="166" t="inlineStr">
        <is>
          <t>PPI Co-prescription: Omeprazole เป็นยาทางเลือกมาตรฐานในการป้องกัน NSAID-induced ulcer</t>
        </is>
      </c>
      <c r="P67" s="165" t="inlineStr">
        <is>
          <t>ข้อสอบเก่า</t>
        </is>
      </c>
      <c r="Q67" s="165" t="inlineStr">
        <is>
          <t>2558</t>
        </is>
      </c>
      <c r="R67" s="165" t="inlineStr"/>
    </row>
    <row r="68" ht="24" customHeight="1" s="49">
      <c r="A68" s="165" t="n">
        <v>66</v>
      </c>
      <c r="B68" s="166" t="inlineStr">
        <is>
          <t>ยากลุ่ม NSAIDs ตัวใดต่อไปนี้ที่มีความปลอดภัยและส่งผลกระทบต่อระบบหัวใจและหลอดเลือด (Cardiovascular safety) ต่ำที่สุด</t>
        </is>
      </c>
      <c r="C68" s="166" t="inlineStr"/>
      <c r="D68" s="166" t="inlineStr">
        <is>
          <t>Ibuprofen</t>
        </is>
      </c>
      <c r="E68" s="166" t="inlineStr">
        <is>
          <t>Diclofenac</t>
        </is>
      </c>
      <c r="F68" s="166" t="inlineStr">
        <is>
          <t>Naproxen</t>
        </is>
      </c>
      <c r="G68" s="166" t="inlineStr">
        <is>
          <t>Sulindac</t>
        </is>
      </c>
      <c r="H68" s="166" t="inlineStr">
        <is>
          <t>Parecoxib</t>
        </is>
      </c>
      <c r="I68" s="165" t="n">
        <v>5</v>
      </c>
      <c r="J68" s="166"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66" t="inlineStr"/>
      <c r="L68" s="166" t="inlineStr">
        <is>
          <t>Osteoarthritis</t>
        </is>
      </c>
      <c r="M68" s="166" t="inlineStr"/>
      <c r="N68" s="165" t="inlineStr">
        <is>
          <t>Clinic</t>
        </is>
      </c>
      <c r="O68" s="166" t="inlineStr">
        <is>
          <t>NSAIDs CV Risk: Parecoxib / Selective COX-2 inhibitors มีความเสี่ยงต่อ CV events สูงสุด</t>
        </is>
      </c>
      <c r="P68" s="165" t="inlineStr">
        <is>
          <t>ข้อสอบเก่า</t>
        </is>
      </c>
      <c r="Q68" s="165" t="inlineStr">
        <is>
          <t>2558</t>
        </is>
      </c>
      <c r="R68" s="165" t="inlineStr"/>
    </row>
    <row r="69" ht="24" customHeight="1" s="49">
      <c r="A69" s="165" t="n">
        <v>67</v>
      </c>
      <c r="B69" s="166" t="inlineStr">
        <is>
          <t>ปฏิกิริยาการแพ้ยาในผู้ป่วยรายนี้ (Toxic Epidermal Necrolysis: TEN) จัดอยู่ในการแพ้ยาประเภทใดตามจากล (Coombs and Gell classification)</t>
        </is>
      </c>
      <c r="C69" s="166" t="inlineStr"/>
      <c r="D69" s="166" t="inlineStr">
        <is>
          <t>Type I</t>
        </is>
      </c>
      <c r="E69" s="166" t="inlineStr">
        <is>
          <t>Type II</t>
        </is>
      </c>
      <c r="F69" s="166" t="inlineStr">
        <is>
          <t>Type III</t>
        </is>
      </c>
      <c r="G69" s="166" t="inlineStr">
        <is>
          <t>Type IV</t>
        </is>
      </c>
      <c r="H69" s="166" t="inlineStr">
        <is>
          <t>Mixed type</t>
        </is>
      </c>
      <c r="I69" s="165" t="n">
        <v>4</v>
      </c>
      <c r="J69" s="166"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66" t="inlineStr"/>
      <c r="L69" s="166" t="inlineStr">
        <is>
          <t>Gout</t>
        </is>
      </c>
      <c r="M69" s="166" t="inlineStr"/>
      <c r="N69" s="165" t="inlineStr">
        <is>
          <t>Clinic</t>
        </is>
      </c>
      <c r="O69" s="166" t="inlineStr">
        <is>
          <t>TEN Hypersensitivity: จัดเป็น Type IV (Delayed cell-mediated) hypersensitivity กระตุ้นโดย CD8+ T cells</t>
        </is>
      </c>
      <c r="P69" s="165" t="inlineStr">
        <is>
          <t>ข้อสอบเก่า</t>
        </is>
      </c>
      <c r="Q69" s="165" t="inlineStr">
        <is>
          <t>2558</t>
        </is>
      </c>
      <c r="R69" s="165" t="inlineStr"/>
    </row>
    <row r="70" ht="24" customHeight="1" s="49">
      <c r="A70" s="165" t="n">
        <v>68</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inlineStr"/>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n">
        <v>2</v>
      </c>
      <c r="J70" s="166"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66" t="inlineStr"/>
      <c r="L70" s="166" t="inlineStr">
        <is>
          <t>Gout</t>
        </is>
      </c>
      <c r="M70" s="166" t="inlineStr"/>
      <c r="N70" s="165" t="inlineStr">
        <is>
          <t>Clinic</t>
        </is>
      </c>
      <c r="O70" s="166" t="inlineStr">
        <is>
          <t>Allopurinol-induced TEN: Allopurinol เป็นสาเหตุพบบ่อยอันดับต้น ๆ ของ SJS/TEN ในประเทศไทย</t>
        </is>
      </c>
      <c r="P70" s="165" t="inlineStr">
        <is>
          <t>ข้อสอบเก่า</t>
        </is>
      </c>
      <c r="Q70" s="165" t="inlineStr">
        <is>
          <t>2558</t>
        </is>
      </c>
      <c r="R70" s="165" t="inlineStr"/>
    </row>
    <row r="71" ht="24" customHeight="1" s="49">
      <c r="A71" s="165" t="n">
        <v>69</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inlineStr"/>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n">
        <v>5</v>
      </c>
      <c r="J71" s="166"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66" t="inlineStr"/>
      <c r="L71" s="166" t="inlineStr">
        <is>
          <t>Gout</t>
        </is>
      </c>
      <c r="M71" s="166" t="inlineStr"/>
      <c r="N71" s="165" t="inlineStr">
        <is>
          <t>Clinic</t>
        </is>
      </c>
      <c r="O71" s="166" t="inlineStr">
        <is>
          <t>TEN Diagnosis: เกณฑ์การวินิจฉัยประเมินจาก Skin detachment &gt; 30% BSA, Mucosal involvement, และ SCORTEN</t>
        </is>
      </c>
      <c r="P71" s="165" t="inlineStr">
        <is>
          <t>ข้อสอบเก่า</t>
        </is>
      </c>
      <c r="Q71" s="165" t="inlineStr">
        <is>
          <t>2558</t>
        </is>
      </c>
      <c r="R71" s="165" t="inlineStr"/>
    </row>
    <row r="72" ht="24" customHeight="1" s="49">
      <c r="A72" s="165" t="n">
        <v>70</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inlineStr"/>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n">
        <v>3</v>
      </c>
      <c r="J72" s="166"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66" t="inlineStr"/>
      <c r="L72" s="166" t="inlineStr">
        <is>
          <t>Gout</t>
        </is>
      </c>
      <c r="M72" s="166" t="inlineStr"/>
      <c r="N72" s="165" t="inlineStr">
        <is>
          <t>Clinic</t>
        </is>
      </c>
      <c r="O72" s="166" t="inlineStr">
        <is>
          <t>TEN Severity Level: SJS/TEN เป็นอาการไม่พึงประสงค์ระดับ Life-threatening ที่มีอัตราการเสียชีวิตสูง</t>
        </is>
      </c>
      <c r="P72" s="165" t="inlineStr">
        <is>
          <t>ข้อสอบเก่า</t>
        </is>
      </c>
      <c r="Q72" s="165" t="inlineStr">
        <is>
          <t>2558</t>
        </is>
      </c>
      <c r="R72" s="165" t="inlineStr"/>
    </row>
    <row r="73" ht="24" customHeight="1" s="49">
      <c r="A73" s="165" t="n">
        <v>71</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inlineStr"/>
      <c r="D73" s="166" t="inlineStr">
        <is>
          <t>Rheumatoid arthritis</t>
        </is>
      </c>
      <c r="E73" s="166" t="inlineStr">
        <is>
          <t>Osteoarthritis</t>
        </is>
      </c>
      <c r="F73" s="166" t="inlineStr">
        <is>
          <t>Osteoporosis</t>
        </is>
      </c>
      <c r="G73" s="166" t="inlineStr">
        <is>
          <t>Acute gout</t>
        </is>
      </c>
      <c r="H73" s="166" t="inlineStr">
        <is>
          <t>Osteomalacia</t>
        </is>
      </c>
      <c r="I73" s="165" t="n">
        <v>4</v>
      </c>
      <c r="J73" s="166"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66" t="inlineStr"/>
      <c r="L73" s="166" t="inlineStr">
        <is>
          <t>Gout</t>
        </is>
      </c>
      <c r="M73" s="166" t="inlineStr"/>
      <c r="N73" s="165" t="inlineStr">
        <is>
          <t>Clinic</t>
        </is>
      </c>
      <c r="O73" s="166" t="inlineStr">
        <is>
          <t>ข้อ 1 Pharma Plus เล่มม่วง (เฉลยข้อ ง)</t>
        </is>
      </c>
      <c r="P73" s="165" t="inlineStr">
        <is>
          <t>แบบฝึกหัด</t>
        </is>
      </c>
      <c r="Q73" s="165" t="inlineStr">
        <is>
          <t>เล่มม่วง</t>
        </is>
      </c>
      <c r="R73" s="165" t="inlineStr"/>
    </row>
    <row r="74" ht="24" customHeight="1" s="49">
      <c r="A74" s="165" t="n">
        <v>72</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inlineStr"/>
      <c r="D74" s="166" t="inlineStr">
        <is>
          <t>Paracetamol</t>
        </is>
      </c>
      <c r="E74" s="166" t="inlineStr">
        <is>
          <t>Probenecid</t>
        </is>
      </c>
      <c r="F74" s="166" t="inlineStr">
        <is>
          <t>Colchicine</t>
        </is>
      </c>
      <c r="G74" s="166" t="inlineStr">
        <is>
          <t>Tramadol</t>
        </is>
      </c>
      <c r="H74" s="166" t="inlineStr">
        <is>
          <t>Allopurinol</t>
        </is>
      </c>
      <c r="I74" s="165" t="n">
        <v>3</v>
      </c>
      <c r="J74" s="166"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66" t="inlineStr"/>
      <c r="L74" s="166" t="inlineStr">
        <is>
          <t>Gout</t>
        </is>
      </c>
      <c r="M74" s="166" t="inlineStr"/>
      <c r="N74" s="165" t="inlineStr">
        <is>
          <t>Clinic</t>
        </is>
      </c>
      <c r="O74" s="166" t="inlineStr">
        <is>
          <t>ข้อ 2 Pharma Plus เล่มม่วง (เฉลยข้อ ค)</t>
        </is>
      </c>
      <c r="P74" s="165" t="inlineStr">
        <is>
          <t>แบบฝึกหัด</t>
        </is>
      </c>
      <c r="Q74" s="165" t="inlineStr">
        <is>
          <t>เล่มม่วง</t>
        </is>
      </c>
      <c r="R74" s="165" t="inlineStr"/>
    </row>
    <row r="75" ht="24" customHeight="1" s="49">
      <c r="A75" s="165" t="n">
        <v>73</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inlineStr"/>
      <c r="D75" s="166" t="inlineStr">
        <is>
          <t>Prednisolone</t>
        </is>
      </c>
      <c r="E75" s="166" t="inlineStr">
        <is>
          <t>Indomethacin</t>
        </is>
      </c>
      <c r="F75" s="166" t="inlineStr">
        <is>
          <t>Allopurinol</t>
        </is>
      </c>
      <c r="G75" s="166" t="inlineStr">
        <is>
          <t>Paracetamol</t>
        </is>
      </c>
      <c r="H75" s="166" t="inlineStr">
        <is>
          <t>Tramadol</t>
        </is>
      </c>
      <c r="I75" s="165" t="n">
        <v>3</v>
      </c>
      <c r="J75" s="166"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66" t="inlineStr"/>
      <c r="L75" s="166" t="inlineStr">
        <is>
          <t>Gout</t>
        </is>
      </c>
      <c r="M75" s="166" t="inlineStr"/>
      <c r="N75" s="165" t="inlineStr">
        <is>
          <t>Clinic</t>
        </is>
      </c>
      <c r="O75" s="166" t="inlineStr">
        <is>
          <t>ข้อ 3 Pharma Plus เล่มม่วง (เฉลยข้อ ค)</t>
        </is>
      </c>
      <c r="P75" s="165" t="inlineStr">
        <is>
          <t>แบบฝึกหัด</t>
        </is>
      </c>
      <c r="Q75" s="165" t="inlineStr">
        <is>
          <t>เล่มม่วง</t>
        </is>
      </c>
      <c r="R75" s="165" t="inlineStr"/>
    </row>
    <row r="76" ht="24" customHeight="1" s="49">
      <c r="A76" s="165" t="n">
        <v>74</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inlineStr"/>
      <c r="D76" s="166" t="inlineStr">
        <is>
          <t>Corticosteroid</t>
        </is>
      </c>
      <c r="E76" s="166" t="inlineStr">
        <is>
          <t>Xanthine oxidase inhibitor</t>
        </is>
      </c>
      <c r="F76" s="166" t="inlineStr">
        <is>
          <t>Uricosuric agent</t>
        </is>
      </c>
      <c r="G76" s="166" t="inlineStr">
        <is>
          <t>NSAID</t>
        </is>
      </c>
      <c r="H76" s="166" t="inlineStr">
        <is>
          <t>Para-aminophenol derivatives</t>
        </is>
      </c>
      <c r="I76" s="165" t="n">
        <v>5</v>
      </c>
      <c r="J76" s="166"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66" t="inlineStr"/>
      <c r="L76" s="166" t="inlineStr">
        <is>
          <t>Gout</t>
        </is>
      </c>
      <c r="M76" s="166" t="inlineStr"/>
      <c r="N76" s="165" t="inlineStr">
        <is>
          <t>Clinic</t>
        </is>
      </c>
      <c r="O76" s="166" t="inlineStr">
        <is>
          <t>ข้อ 4 Pharma Plus เล่มม่วง (เฉลยข้อ จ)</t>
        </is>
      </c>
      <c r="P76" s="165" t="inlineStr">
        <is>
          <t>แบบฝึกหัด</t>
        </is>
      </c>
      <c r="Q76" s="165" t="inlineStr">
        <is>
          <t>เล่มม่วง</t>
        </is>
      </c>
      <c r="R76" s="165" t="inlineStr"/>
    </row>
    <row r="77" ht="24" customHeight="1" s="49">
      <c r="A77" s="165" t="n">
        <v>75</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inlineStr"/>
      <c r="D77" s="166" t="inlineStr">
        <is>
          <t>Glucosamine sulfate</t>
        </is>
      </c>
      <c r="E77" s="166" t="inlineStr">
        <is>
          <t>Hydroxychloroquine</t>
        </is>
      </c>
      <c r="F77" s="166" t="inlineStr">
        <is>
          <t>Auranofin</t>
        </is>
      </c>
      <c r="G77" s="166" t="inlineStr">
        <is>
          <t>Prednisolone</t>
        </is>
      </c>
      <c r="H77" s="166" t="inlineStr">
        <is>
          <t>Methotrexate</t>
        </is>
      </c>
      <c r="I77" s="165" t="n">
        <v>1</v>
      </c>
      <c r="J77" s="166"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66" t="inlineStr"/>
      <c r="L77" s="166" t="inlineStr">
        <is>
          <t>Osteoarthritis</t>
        </is>
      </c>
      <c r="M77" s="166" t="inlineStr"/>
      <c r="N77" s="165" t="inlineStr">
        <is>
          <t>Clinic</t>
        </is>
      </c>
      <c r="O77" s="166" t="inlineStr">
        <is>
          <t>ข้อ 5 Pharma Plus เล่มม่วง (เฉลยข้อ ก)</t>
        </is>
      </c>
      <c r="P77" s="165" t="inlineStr">
        <is>
          <t>แบบฝึกหัด</t>
        </is>
      </c>
      <c r="Q77" s="165" t="inlineStr">
        <is>
          <t>เล่มม่วง</t>
        </is>
      </c>
      <c r="R77" s="165" t="inlineStr"/>
    </row>
    <row r="78" ht="24" customHeight="1" s="49">
      <c r="A78" s="165" t="n">
        <v>76</v>
      </c>
      <c r="B78" s="166" t="inlineStr">
        <is>
          <t>ข้อใดเป็นข้อแนะนำที่ไม่เหมาะสมสำหรับผู้ป่วย</t>
        </is>
      </c>
      <c r="C78" s="166" t="inlineStr"/>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n">
        <v>5</v>
      </c>
      <c r="J78" s="166"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66" t="inlineStr"/>
      <c r="L78" s="166" t="inlineStr">
        <is>
          <t>Osteoarthritis</t>
        </is>
      </c>
      <c r="M78" s="166" t="inlineStr"/>
      <c r="N78" s="165" t="inlineStr">
        <is>
          <t>Clinic</t>
        </is>
      </c>
      <c r="O78" s="166" t="inlineStr">
        <is>
          <t>ข้อ 6 Pharma Plus เล่มม่วง (เฉลยข้อ จ)</t>
        </is>
      </c>
      <c r="P78" s="165" t="inlineStr">
        <is>
          <t>แบบฝึกหัด</t>
        </is>
      </c>
      <c r="Q78" s="165" t="inlineStr">
        <is>
          <t>เล่มม่วง</t>
        </is>
      </c>
      <c r="R78" s="165" t="inlineStr"/>
    </row>
    <row r="79" ht="24" customHeight="1" s="49">
      <c r="A79" s="165" t="n">
        <v>77</v>
      </c>
      <c r="B79" s="166" t="inlineStr">
        <is>
          <t>ท่านคิดว่าผลิตภัณฑ์จากสมุนไพรข้อใด มีข้อบ่งใช้ใกล้เคียงกับ diclofenac emulsion gel มากที่สุด</t>
        </is>
      </c>
      <c r="C79" s="166" t="inlineStr"/>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n">
        <v>4</v>
      </c>
      <c r="J79" s="166"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66" t="inlineStr"/>
      <c r="L79" s="166" t="inlineStr">
        <is>
          <t>Osteoarthritis / Herbal Medicine</t>
        </is>
      </c>
      <c r="M79" s="166" t="inlineStr"/>
      <c r="N79" s="165" t="inlineStr">
        <is>
          <t>Clinic</t>
        </is>
      </c>
      <c r="O79" s="166" t="inlineStr">
        <is>
          <t>ข้อ 7 Pharma Plus เล่มม่วง (เฉลยข้อ ง)</t>
        </is>
      </c>
      <c r="P79" s="165" t="inlineStr">
        <is>
          <t>แบบฝึกหัด</t>
        </is>
      </c>
      <c r="Q79" s="165" t="inlineStr">
        <is>
          <t>เล่มม่วง</t>
        </is>
      </c>
      <c r="R79" s="165" t="inlineStr"/>
    </row>
    <row r="80" ht="24" customHeight="1" s="49">
      <c r="A80" s="165" t="n">
        <v>78</v>
      </c>
      <c r="B80" s="166" t="inlineStr">
        <is>
          <t>เกี่ยวกับหลักการทางเภสัชกรรมในข้อนี้ ข้อใดถูกต้อง</t>
        </is>
      </c>
      <c r="C80" s="166" t="inlineStr"/>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n">
        <v>2</v>
      </c>
      <c r="J80" s="166"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66" t="inlineStr"/>
      <c r="L80" s="166" t="inlineStr">
        <is>
          <t>Osteoarthritis</t>
        </is>
      </c>
      <c r="M80" s="166" t="inlineStr"/>
      <c r="N80" s="165" t="inlineStr">
        <is>
          <t>Clinic</t>
        </is>
      </c>
      <c r="O80" s="166" t="inlineStr">
        <is>
          <t>ข้อ 8 Pharma Plus เล่มม่วง (เฉลยข้อ ข)</t>
        </is>
      </c>
      <c r="P80" s="165" t="inlineStr">
        <is>
          <t>แบบฝึกหัด</t>
        </is>
      </c>
      <c r="Q80" s="165" t="inlineStr">
        <is>
          <t>เล่มม่วง</t>
        </is>
      </c>
      <c r="R80" s="165" t="inlineStr"/>
    </row>
    <row r="81" ht="24" customHeight="1" s="49">
      <c r="A81" s="165" t="n">
        <v>79</v>
      </c>
      <c r="B81" s="166" t="inlineStr">
        <is>
          <t>เมื่อแพทย์์พิจารณาแล้วจึงจ่ายยากลุ่ม cox-2 selective inhibitor ข้อใดถูกต้องเกี่ยวกับ cox-2 selective inhibitor</t>
        </is>
      </c>
      <c r="C81" s="166" t="inlineStr"/>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n">
        <v>3</v>
      </c>
      <c r="J81" s="166"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66" t="inlineStr"/>
      <c r="L81" s="166" t="inlineStr">
        <is>
          <t>Osteoarthritis</t>
        </is>
      </c>
      <c r="M81" s="166" t="inlineStr"/>
      <c r="N81" s="165" t="inlineStr">
        <is>
          <t>Clinic</t>
        </is>
      </c>
      <c r="O81" s="166" t="inlineStr">
        <is>
          <t>ข้อ 9 Pharma Plus เล่มม่วง (เฉลยข้อ ค)</t>
        </is>
      </c>
      <c r="P81" s="165" t="inlineStr">
        <is>
          <t>แบบฝึกหัด</t>
        </is>
      </c>
      <c r="Q81" s="165" t="inlineStr">
        <is>
          <t>เล่มม่วง</t>
        </is>
      </c>
      <c r="R81" s="165" t="inlineStr"/>
    </row>
    <row r="82" ht="24" customHeight="1" s="49">
      <c r="A82" s="165" t="n">
        <v>80</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inlineStr"/>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n">
        <v>5</v>
      </c>
      <c r="J82" s="166"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66" t="inlineStr"/>
      <c r="L82" s="166" t="inlineStr">
        <is>
          <t>Gout</t>
        </is>
      </c>
      <c r="M82" s="166" t="inlineStr"/>
      <c r="N82" s="165" t="inlineStr">
        <is>
          <t>Clinic</t>
        </is>
      </c>
      <c r="O82" s="166" t="inlineStr">
        <is>
          <t>ข้อ 10 Pharma Plus เล่มม่วง (เฉลยข้อ จ)</t>
        </is>
      </c>
      <c r="P82" s="165" t="inlineStr">
        <is>
          <t>แบบฝึกหัด</t>
        </is>
      </c>
      <c r="Q82" s="165" t="inlineStr">
        <is>
          <t>เล่มม่วง</t>
        </is>
      </c>
      <c r="R82" s="165" t="inlineStr"/>
    </row>
    <row r="83" ht="24" customHeight="1" s="49">
      <c r="A83" s="165" t="n">
        <v>81</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inlineStr"/>
      <c r="D83" s="166" t="inlineStr">
        <is>
          <t>Allopurinol</t>
        </is>
      </c>
      <c r="E83" s="166" t="inlineStr">
        <is>
          <t>Aspirin</t>
        </is>
      </c>
      <c r="F83" s="166" t="inlineStr">
        <is>
          <t>Colchicine</t>
        </is>
      </c>
      <c r="G83" s="166" t="inlineStr">
        <is>
          <t>Prednisolone</t>
        </is>
      </c>
      <c r="H83" s="166" t="inlineStr">
        <is>
          <t>Probenecid</t>
        </is>
      </c>
      <c r="I83" s="165" t="n">
        <v>3</v>
      </c>
      <c r="J83" s="166"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66" t="inlineStr"/>
      <c r="L83" s="166" t="inlineStr">
        <is>
          <t>Gout</t>
        </is>
      </c>
      <c r="M83" s="166" t="inlineStr"/>
      <c r="N83" s="165" t="inlineStr">
        <is>
          <t>Clinic</t>
        </is>
      </c>
      <c r="O83" s="166" t="inlineStr">
        <is>
          <t>ข้อ 11 Pharma Plus เล่มม่วง (เฉลยข้อ ค)</t>
        </is>
      </c>
      <c r="P83" s="165" t="inlineStr">
        <is>
          <t>แบบฝึกหัด</t>
        </is>
      </c>
      <c r="Q83" s="165" t="inlineStr">
        <is>
          <t>เล่มม่วง</t>
        </is>
      </c>
      <c r="R83" s="165" t="inlineStr"/>
    </row>
    <row r="84" ht="24" customHeight="1" s="49">
      <c r="A84" s="165" t="n">
        <v>82</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inlineStr"/>
      <c r="D84" s="166" t="inlineStr">
        <is>
          <t>CaCO3</t>
        </is>
      </c>
      <c r="E84" s="166" t="inlineStr">
        <is>
          <t>HCTZ</t>
        </is>
      </c>
      <c r="F84" s="166" t="inlineStr">
        <is>
          <t>Ibuprofen</t>
        </is>
      </c>
      <c r="G84" s="166" t="inlineStr">
        <is>
          <t>MFM</t>
        </is>
      </c>
      <c r="H84" s="166" t="inlineStr">
        <is>
          <t>Simvastatin</t>
        </is>
      </c>
      <c r="I84" s="165" t="n">
        <v>4</v>
      </c>
      <c r="J84" s="166"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66" t="inlineStr"/>
      <c r="L84" s="166" t="inlineStr">
        <is>
          <t>Gout</t>
        </is>
      </c>
      <c r="M84" s="166" t="inlineStr"/>
      <c r="N84" s="165" t="inlineStr">
        <is>
          <t>Clinic</t>
        </is>
      </c>
      <c r="O84" s="166" t="inlineStr">
        <is>
          <t>ข้อ 12 Pharma Plus เล่มม่วง (เฉลยข้อ ง)</t>
        </is>
      </c>
      <c r="P84" s="165" t="inlineStr">
        <is>
          <t>แบบฝึกหัด</t>
        </is>
      </c>
      <c r="Q84" s="165" t="inlineStr">
        <is>
          <t>เล่มม่วง</t>
        </is>
      </c>
      <c r="R84" s="165" t="inlineStr"/>
    </row>
    <row r="85" ht="24" customHeight="1" s="49">
      <c r="A85" s="165" t="n">
        <v>83</v>
      </c>
      <c r="B85" s="166" t="inlineStr">
        <is>
          <t>ยาใดควรระวังในกลุ่ม sulfonamide</t>
        </is>
      </c>
      <c r="C85" s="166" t="inlineStr"/>
      <c r="D85" s="166" t="inlineStr">
        <is>
          <t>Allopurinol</t>
        </is>
      </c>
      <c r="E85" s="166" t="inlineStr">
        <is>
          <t>Colchicine</t>
        </is>
      </c>
      <c r="F85" s="166" t="inlineStr">
        <is>
          <t>HCTZ</t>
        </is>
      </c>
      <c r="G85" s="166" t="inlineStr">
        <is>
          <t>Ibuprofen</t>
        </is>
      </c>
      <c r="H85" s="166" t="inlineStr">
        <is>
          <t>Naproxen</t>
        </is>
      </c>
      <c r="I85" s="165" t="n">
        <v>3</v>
      </c>
      <c r="J85" s="166"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66" t="inlineStr"/>
      <c r="L85" s="166" t="inlineStr">
        <is>
          <t>Gout</t>
        </is>
      </c>
      <c r="M85" s="166" t="inlineStr"/>
      <c r="N85" s="165" t="inlineStr">
        <is>
          <t>Clinic</t>
        </is>
      </c>
      <c r="O85" s="166" t="inlineStr">
        <is>
          <t>ข้อ 13 Pharma Plus เล่มม่วง (เฉลยข้อ ค)</t>
        </is>
      </c>
      <c r="P85" s="165" t="inlineStr">
        <is>
          <t>แบบฝึกหัด</t>
        </is>
      </c>
      <c r="Q85" s="165" t="inlineStr">
        <is>
          <t>เล่มม่วง</t>
        </is>
      </c>
      <c r="R85" s="165" t="inlineStr"/>
    </row>
    <row r="86" ht="24" customHeight="1" s="49">
      <c r="A86" s="165" t="n">
        <v>84</v>
      </c>
      <c r="B86" s="166" t="inlineStr">
        <is>
          <t>NSAID ที่มีฤทธิ์เปลี่ยนแปลงระดับ uric acid ในเลือด</t>
        </is>
      </c>
      <c r="C86" s="166" t="inlineStr"/>
      <c r="D86" s="166" t="inlineStr">
        <is>
          <t>Aspirin</t>
        </is>
      </c>
      <c r="E86" s="166" t="inlineStr">
        <is>
          <t>Celecoxib</t>
        </is>
      </c>
      <c r="F86" s="166" t="inlineStr">
        <is>
          <t>Ibuprofen</t>
        </is>
      </c>
      <c r="G86" s="166" t="inlineStr">
        <is>
          <t>Nimesulide</t>
        </is>
      </c>
      <c r="H86" s="166" t="inlineStr">
        <is>
          <t>Piroxicam</t>
        </is>
      </c>
      <c r="I86" s="165" t="n">
        <v>1</v>
      </c>
      <c r="J86" s="166"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66" t="inlineStr"/>
      <c r="L86" s="166" t="inlineStr">
        <is>
          <t>Gout</t>
        </is>
      </c>
      <c r="M86" s="166" t="inlineStr"/>
      <c r="N86" s="165" t="inlineStr">
        <is>
          <t>Clinic</t>
        </is>
      </c>
      <c r="O86" s="166" t="inlineStr">
        <is>
          <t>ข้อ 14 Pharma Plus เล่มม่วง (เฉลยข้อ ก)</t>
        </is>
      </c>
      <c r="P86" s="165" t="inlineStr">
        <is>
          <t>แบบฝึกหัด</t>
        </is>
      </c>
      <c r="Q86" s="165" t="inlineStr">
        <is>
          <t>เล่มม่วง</t>
        </is>
      </c>
      <c r="R86" s="165" t="inlineStr"/>
    </row>
    <row r="87" ht="24" customHeight="1" s="49">
      <c r="A87" s="165" t="n">
        <v>85</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inlineStr"/>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n">
        <v>3</v>
      </c>
      <c r="J87" s="166"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66" t="inlineStr"/>
      <c r="L87" s="166" t="inlineStr">
        <is>
          <t>Gout</t>
        </is>
      </c>
      <c r="M87" s="166" t="inlineStr"/>
      <c r="N87" s="165" t="inlineStr">
        <is>
          <t>Clinic</t>
        </is>
      </c>
      <c r="O87" s="166" t="inlineStr">
        <is>
          <t>ข้อ 15 Pharma Plus เล่มม่วง (เฉลยข้อ ค)</t>
        </is>
      </c>
      <c r="P87" s="165" t="inlineStr">
        <is>
          <t>แบบฝึกหัด</t>
        </is>
      </c>
      <c r="Q87" s="165" t="inlineStr">
        <is>
          <t>เล่มม่วง</t>
        </is>
      </c>
      <c r="R87" s="165" t="inlineStr"/>
    </row>
    <row r="88" ht="24" customHeight="1" s="49">
      <c r="A88" s="165" t="n">
        <v>86</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inlineStr"/>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n">
        <v>2</v>
      </c>
      <c r="J88" s="166"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66" t="inlineStr"/>
      <c r="L88" s="166" t="inlineStr">
        <is>
          <t>Gout</t>
        </is>
      </c>
      <c r="M88" s="166" t="inlineStr"/>
      <c r="N88" s="165" t="inlineStr">
        <is>
          <t>Clinic</t>
        </is>
      </c>
      <c r="O88" s="166" t="inlineStr">
        <is>
          <t>ข้อ 16 Pharma Plus เล่มม่วง (เฉลยข้อ ข)</t>
        </is>
      </c>
      <c r="P88" s="165" t="inlineStr">
        <is>
          <t>แบบฝึกหัด</t>
        </is>
      </c>
      <c r="Q88" s="165" t="inlineStr">
        <is>
          <t>เล่มม่วง</t>
        </is>
      </c>
      <c r="R88" s="165" t="inlineStr"/>
    </row>
    <row r="89" ht="24" customHeight="1" s="49">
      <c r="A89" s="165" t="n">
        <v>87</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inlineStr"/>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n">
        <v>1</v>
      </c>
      <c r="J89" s="166"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66" t="inlineStr"/>
      <c r="L89" s="166" t="inlineStr">
        <is>
          <t>Gout</t>
        </is>
      </c>
      <c r="M89" s="166" t="inlineStr"/>
      <c r="N89" s="165" t="inlineStr">
        <is>
          <t>Clinic</t>
        </is>
      </c>
      <c r="O89" s="166" t="inlineStr">
        <is>
          <t>ข้อ 17 Pharma Plus เล่มม่วง (เฉลยข้อ ก)</t>
        </is>
      </c>
      <c r="P89" s="165" t="inlineStr">
        <is>
          <t>แบบฝึกหัด</t>
        </is>
      </c>
      <c r="Q89" s="165" t="inlineStr">
        <is>
          <t>เล่มม่วง</t>
        </is>
      </c>
      <c r="R89" s="165" t="inlineStr"/>
    </row>
    <row r="90" ht="24" customHeight="1" s="49">
      <c r="A90" s="165" t="n">
        <v>88</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inlineStr"/>
      <c r="D90" s="166" t="inlineStr">
        <is>
          <t>Rheumatoid arthritis</t>
        </is>
      </c>
      <c r="E90" s="166" t="inlineStr">
        <is>
          <t>Osteoarthritis</t>
        </is>
      </c>
      <c r="F90" s="166" t="inlineStr">
        <is>
          <t>Acute Gout</t>
        </is>
      </c>
      <c r="G90" s="166" t="inlineStr">
        <is>
          <t>Osteoporosis</t>
        </is>
      </c>
      <c r="H90" s="166" t="inlineStr">
        <is>
          <t>Osteomalacia</t>
        </is>
      </c>
      <c r="I90" s="165" t="n">
        <v>3</v>
      </c>
      <c r="J90" s="166"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66" t="inlineStr"/>
      <c r="L90" s="166" t="inlineStr">
        <is>
          <t>Gout</t>
        </is>
      </c>
      <c r="M90" s="166" t="inlineStr"/>
      <c r="N90" s="165" t="inlineStr">
        <is>
          <t>Clinic</t>
        </is>
      </c>
      <c r="O90" s="166" t="inlineStr">
        <is>
          <t>ข้อ 18 Pharma Plus เล่มม่วง (เฉลยข้อ ค)</t>
        </is>
      </c>
      <c r="P90" s="165" t="inlineStr">
        <is>
          <t>แบบฝึกหัด</t>
        </is>
      </c>
      <c r="Q90" s="165" t="inlineStr">
        <is>
          <t>เล่มม่วง</t>
        </is>
      </c>
      <c r="R90" s="165" t="inlineStr"/>
    </row>
    <row r="91" ht="24" customHeight="1" s="49">
      <c r="A91" s="165" t="n">
        <v>89</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inlineStr"/>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n">
        <v>5</v>
      </c>
      <c r="J91" s="166"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66" t="inlineStr"/>
      <c r="L91" s="166" t="inlineStr">
        <is>
          <t>Gout</t>
        </is>
      </c>
      <c r="M91" s="166" t="inlineStr"/>
      <c r="N91" s="165" t="inlineStr">
        <is>
          <t>Clinic</t>
        </is>
      </c>
      <c r="O91" s="166" t="inlineStr">
        <is>
          <t>ข้อ 19 Pharma Plus เล่มม่วง (เฉลยข้อ จ)</t>
        </is>
      </c>
      <c r="P91" s="165" t="inlineStr">
        <is>
          <t>แบบฝึกหัด</t>
        </is>
      </c>
      <c r="Q91" s="165" t="inlineStr">
        <is>
          <t>เล่มม่วง</t>
        </is>
      </c>
      <c r="R91" s="165" t="inlineStr"/>
    </row>
    <row r="92" ht="24" customHeight="1" s="49">
      <c r="A92" s="165" t="n">
        <v>90</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inlineStr"/>
      <c r="D92" s="166" t="inlineStr">
        <is>
          <t>Diuretic</t>
        </is>
      </c>
      <c r="E92" s="166" t="inlineStr">
        <is>
          <t>Salicylates low dose</t>
        </is>
      </c>
      <c r="F92" s="166" t="inlineStr">
        <is>
          <t>Pyrazinamide</t>
        </is>
      </c>
      <c r="G92" s="166" t="inlineStr">
        <is>
          <t>Ethambutol</t>
        </is>
      </c>
      <c r="H92" s="166" t="inlineStr">
        <is>
          <t>ไม่มีข้อใดถูก</t>
        </is>
      </c>
      <c r="I92" s="165" t="n">
        <v>5</v>
      </c>
      <c r="J92" s="166"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66" t="inlineStr"/>
      <c r="L92" s="166" t="inlineStr">
        <is>
          <t>Gout</t>
        </is>
      </c>
      <c r="M92" s="166" t="inlineStr"/>
      <c r="N92" s="165" t="inlineStr">
        <is>
          <t>Clinic</t>
        </is>
      </c>
      <c r="O92" s="166" t="inlineStr">
        <is>
          <t>ข้อ 20 Pharma Plus เล่มม่วง (เฉลยข้อ จ)</t>
        </is>
      </c>
      <c r="P92" s="165" t="inlineStr">
        <is>
          <t>แบบฝึกหัด</t>
        </is>
      </c>
      <c r="Q92" s="165" t="inlineStr">
        <is>
          <t>เล่มม่วง</t>
        </is>
      </c>
      <c r="R92" s="165" t="inlineStr"/>
    </row>
    <row r="93" ht="24" customHeight="1" s="49">
      <c r="A93" s="165" t="n">
        <v>91</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inlineStr"/>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n">
        <v>2</v>
      </c>
      <c r="J93" s="166"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66" t="inlineStr"/>
      <c r="L93" s="166" t="inlineStr">
        <is>
          <t>Gout</t>
        </is>
      </c>
      <c r="M93" s="166" t="inlineStr"/>
      <c r="N93" s="165" t="inlineStr">
        <is>
          <t>Clinic</t>
        </is>
      </c>
      <c r="O93" s="166" t="inlineStr">
        <is>
          <t>ข้อ 21 Pharma Plus เล่มม่วง (เฉลยข้อ ข)</t>
        </is>
      </c>
      <c r="P93" s="165" t="inlineStr">
        <is>
          <t>แบบฝึกหัด</t>
        </is>
      </c>
      <c r="Q93" s="165" t="inlineStr">
        <is>
          <t>เล่มม่วง</t>
        </is>
      </c>
      <c r="R93" s="165" t="inlineStr"/>
    </row>
    <row r="94" ht="24" customHeight="1" s="49">
      <c r="A94" s="165" t="n">
        <v>92</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inlineStr"/>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n">
        <v>5</v>
      </c>
      <c r="J94" s="166"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66" t="inlineStr"/>
      <c r="L94" s="166" t="inlineStr">
        <is>
          <t>Gout</t>
        </is>
      </c>
      <c r="M94" s="166" t="inlineStr"/>
      <c r="N94" s="165" t="inlineStr">
        <is>
          <t>Clinic</t>
        </is>
      </c>
      <c r="O94" s="166" t="inlineStr">
        <is>
          <t>ข้อ 22 Pharma Plus เล่มม่วง (เฉลยข้อ จ)</t>
        </is>
      </c>
      <c r="P94" s="165" t="inlineStr">
        <is>
          <t>แบบฝึกหัด</t>
        </is>
      </c>
      <c r="Q94" s="165" t="inlineStr">
        <is>
          <t>เล่มม่วง</t>
        </is>
      </c>
      <c r="R94" s="165" t="inlineStr"/>
    </row>
    <row r="95" ht="24" customHeight="1" s="49">
      <c r="A95" s="165" t="n">
        <v>93</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inlineStr"/>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n">
        <v>5</v>
      </c>
      <c r="J95" s="166"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66" t="inlineStr"/>
      <c r="L95" s="166" t="inlineStr">
        <is>
          <t>Gout</t>
        </is>
      </c>
      <c r="M95" s="166" t="inlineStr"/>
      <c r="N95" s="165" t="inlineStr">
        <is>
          <t>Clinic</t>
        </is>
      </c>
      <c r="O95" s="166" t="inlineStr">
        <is>
          <t>ข้อ 23 Pharma Plus เล่มม่วง (เฉลยข้อ จ)</t>
        </is>
      </c>
      <c r="P95" s="165" t="inlineStr">
        <is>
          <t>แบบฝึกหัด</t>
        </is>
      </c>
      <c r="Q95" s="165" t="inlineStr">
        <is>
          <t>เล่มม่วง</t>
        </is>
      </c>
      <c r="R95" s="165" t="inlineStr"/>
    </row>
    <row r="96" ht="24" customHeight="1" s="49">
      <c r="A96" s="165" t="n">
        <v>94</v>
      </c>
      <c r="B96" s="166" t="inlineStr">
        <is>
          <t>เกี่ยวกับหลักการทางเภสัชกรรมในข้อนี้ ข้อใดกล่าวผิด</t>
        </is>
      </c>
      <c r="C96" s="166" t="inlineStr"/>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n">
        <v>1</v>
      </c>
      <c r="J96" s="166"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66" t="inlineStr"/>
      <c r="L96" s="166" t="inlineStr">
        <is>
          <t>Gout</t>
        </is>
      </c>
      <c r="M96" s="166" t="inlineStr"/>
      <c r="N96" s="165" t="inlineStr">
        <is>
          <t>Clinic</t>
        </is>
      </c>
      <c r="O96" s="166" t="inlineStr">
        <is>
          <t>ข้อ 24 Pharma Plus เล่มม่วง (เฉลยข้อ ก)</t>
        </is>
      </c>
      <c r="P96" s="165" t="inlineStr">
        <is>
          <t>แบบฝึกหัด</t>
        </is>
      </c>
      <c r="Q96" s="165" t="inlineStr">
        <is>
          <t>เล่มม่วง</t>
        </is>
      </c>
      <c r="R96" s="165" t="inlineStr"/>
    </row>
    <row r="97" ht="24" customHeight="1" s="49">
      <c r="A97" s="165" t="n">
        <v>95</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inlineStr"/>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n">
        <v>4</v>
      </c>
      <c r="J97" s="166"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66" t="inlineStr"/>
      <c r="L97" s="166" t="inlineStr">
        <is>
          <t>Gout / Pharmacy Laws &amp; Ethics</t>
        </is>
      </c>
      <c r="M97" s="166" t="inlineStr"/>
      <c r="N97" s="165" t="inlineStr">
        <is>
          <t>Clinic</t>
        </is>
      </c>
      <c r="O97" s="166" t="inlineStr">
        <is>
          <t>ข้อ 25 Pharma Plus เล่มม่วง (เฉลยข้อ ง)</t>
        </is>
      </c>
      <c r="P97" s="165" t="inlineStr">
        <is>
          <t>แบบฝึกหัด</t>
        </is>
      </c>
      <c r="Q97" s="165" t="inlineStr">
        <is>
          <t>เล่มม่วง</t>
        </is>
      </c>
      <c r="R97" s="165" t="inlineStr"/>
    </row>
    <row r="98" ht="24" customHeight="1" s="49">
      <c r="A98" s="165" t="n">
        <v>96</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inlineStr"/>
      <c r="D98" s="166" t="inlineStr">
        <is>
          <t>SLE</t>
        </is>
      </c>
      <c r="E98" s="166" t="inlineStr">
        <is>
          <t>Gout</t>
        </is>
      </c>
      <c r="F98" s="166" t="inlineStr">
        <is>
          <t>Tendonitis</t>
        </is>
      </c>
      <c r="G98" s="166" t="inlineStr">
        <is>
          <t>Osteoarthritis</t>
        </is>
      </c>
      <c r="H98" s="166" t="inlineStr">
        <is>
          <t>Rheumatoid arthritis</t>
        </is>
      </c>
      <c r="I98" s="165" t="n">
        <v>2</v>
      </c>
      <c r="J98" s="166"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66" t="inlineStr"/>
      <c r="L98" s="166" t="inlineStr">
        <is>
          <t>Gout</t>
        </is>
      </c>
      <c r="M98" s="166" t="inlineStr"/>
      <c r="N98" s="165" t="inlineStr">
        <is>
          <t>Clinic</t>
        </is>
      </c>
      <c r="O98" s="166" t="inlineStr">
        <is>
          <t>ข้อ 26 Pharma Plus เล่มม่วง (เฉลยข้อ ข)</t>
        </is>
      </c>
      <c r="P98" s="165" t="inlineStr">
        <is>
          <t>แบบฝึกหัด</t>
        </is>
      </c>
      <c r="Q98" s="165" t="inlineStr">
        <is>
          <t>เล่มม่วง</t>
        </is>
      </c>
      <c r="R98" s="165" t="inlineStr"/>
    </row>
    <row r="99" ht="24" customHeight="1" s="49">
      <c r="A99" s="165" t="n">
        <v>97</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inlineStr"/>
      <c r="D99" s="166" t="inlineStr">
        <is>
          <t>ALT (SGPT)</t>
        </is>
      </c>
      <c r="E99" s="166" t="inlineStr">
        <is>
          <t>FBS</t>
        </is>
      </c>
      <c r="F99" s="166" t="inlineStr">
        <is>
          <t>Hct</t>
        </is>
      </c>
      <c r="G99" s="166" t="inlineStr">
        <is>
          <t>BUN</t>
        </is>
      </c>
      <c r="H99" s="166" t="inlineStr">
        <is>
          <t>Uric acid</t>
        </is>
      </c>
      <c r="I99" s="165" t="n">
        <v>5</v>
      </c>
      <c r="J99" s="166"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66" t="inlineStr"/>
      <c r="L99" s="166" t="inlineStr">
        <is>
          <t>Gout</t>
        </is>
      </c>
      <c r="M99" s="166" t="inlineStr"/>
      <c r="N99" s="165" t="inlineStr">
        <is>
          <t>Clinic</t>
        </is>
      </c>
      <c r="O99" s="166" t="inlineStr">
        <is>
          <t>ข้อ 27 Pharma Plus เล่มม่วง (เฉลยข้อ จ)</t>
        </is>
      </c>
      <c r="P99" s="165" t="inlineStr">
        <is>
          <t>แบบฝึกหัด</t>
        </is>
      </c>
      <c r="Q99" s="165" t="inlineStr">
        <is>
          <t>เล่มม่วง</t>
        </is>
      </c>
      <c r="R99" s="165" t="inlineStr"/>
    </row>
    <row r="100" ht="24" customHeight="1" s="49">
      <c r="A100" s="165" t="n">
        <v>98</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inlineStr"/>
      <c r="D100" s="166" t="inlineStr">
        <is>
          <t>ASA</t>
        </is>
      </c>
      <c r="E100" s="166" t="inlineStr">
        <is>
          <t>Allopurinol</t>
        </is>
      </c>
      <c r="F100" s="166" t="inlineStr">
        <is>
          <t>Colchicine</t>
        </is>
      </c>
      <c r="G100" s="166" t="inlineStr">
        <is>
          <t>Tramadol</t>
        </is>
      </c>
      <c r="H100" s="166" t="inlineStr">
        <is>
          <t>Paracetamol</t>
        </is>
      </c>
      <c r="I100" s="165" t="n">
        <v>1</v>
      </c>
      <c r="J100" s="166"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66" t="inlineStr"/>
      <c r="L100" s="166" t="inlineStr">
        <is>
          <t>Gout</t>
        </is>
      </c>
      <c r="M100" s="166" t="inlineStr"/>
      <c r="N100" s="165" t="inlineStr">
        <is>
          <t>Clinic</t>
        </is>
      </c>
      <c r="O100" s="166" t="inlineStr">
        <is>
          <t>ข้อ 28 Pharma Plus เล่มม่วง (เฉลยข้อ ก ข)</t>
        </is>
      </c>
      <c r="P100" s="165" t="inlineStr">
        <is>
          <t>แบบฝึกหัด</t>
        </is>
      </c>
      <c r="Q100" s="165" t="inlineStr">
        <is>
          <t>เล่มม่วง</t>
        </is>
      </c>
      <c r="R100" s="165" t="inlineStr"/>
    </row>
    <row r="101" ht="24" customHeight="1" s="49">
      <c r="A101" s="165" t="n">
        <v>99</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inlineStr"/>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n">
        <v>5</v>
      </c>
      <c r="J101" s="166"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66" t="inlineStr"/>
      <c r="L101" s="166" t="inlineStr">
        <is>
          <t>Gout</t>
        </is>
      </c>
      <c r="M101" s="166" t="inlineStr"/>
      <c r="N101" s="165" t="inlineStr">
        <is>
          <t>Clinic</t>
        </is>
      </c>
      <c r="O101" s="166" t="inlineStr">
        <is>
          <t>ข้อ 29 Pharma Plus เล่มม่วง (เฉลยข้อ จ)</t>
        </is>
      </c>
      <c r="P101" s="165" t="inlineStr">
        <is>
          <t>แบบฝึกหัด</t>
        </is>
      </c>
      <c r="Q101" s="165" t="inlineStr">
        <is>
          <t>เล่มม่วง</t>
        </is>
      </c>
      <c r="R101" s="165" t="inlineStr"/>
    </row>
    <row r="102" ht="24" customHeight="1" s="49">
      <c r="A102" s="165" t="n">
        <v>100</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inlineStr"/>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n">
        <v>5</v>
      </c>
      <c r="J102" s="166"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66" t="inlineStr"/>
      <c r="L102" s="166" t="inlineStr">
        <is>
          <t>Gout</t>
        </is>
      </c>
      <c r="M102" s="166" t="inlineStr"/>
      <c r="N102" s="165" t="inlineStr">
        <is>
          <t>Clinic</t>
        </is>
      </c>
      <c r="O102" s="166" t="inlineStr">
        <is>
          <t>ข้อ 30 Pharma Plus เล่มม่วง (เฉลยข้อ จ)</t>
        </is>
      </c>
      <c r="P102" s="165" t="inlineStr">
        <is>
          <t>แบบฝึกหัด</t>
        </is>
      </c>
      <c r="Q102" s="165" t="inlineStr">
        <is>
          <t>เล่มม่วง</t>
        </is>
      </c>
      <c r="R102" s="165" t="inlineStr"/>
    </row>
    <row r="103" ht="24" customHeight="1" s="49">
      <c r="A103" s="165" t="n">
        <v>101</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inlineStr"/>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n">
        <v>5</v>
      </c>
      <c r="J103" s="166"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66" t="inlineStr"/>
      <c r="L103" s="166" t="inlineStr">
        <is>
          <t>Gout</t>
        </is>
      </c>
      <c r="M103" s="166" t="inlineStr"/>
      <c r="N103" s="165" t="inlineStr">
        <is>
          <t>Clinic</t>
        </is>
      </c>
      <c r="O103" s="166" t="inlineStr">
        <is>
          <t>ข้อ 31 Pharma Plus เล่มม่วง (เฉลยข้อ จ)</t>
        </is>
      </c>
      <c r="P103" s="165" t="inlineStr">
        <is>
          <t>แบบฝึกหัด</t>
        </is>
      </c>
      <c r="Q103" s="165" t="inlineStr">
        <is>
          <t>เล่มม่วง</t>
        </is>
      </c>
      <c r="R103" s="165" t="inlineStr"/>
    </row>
    <row r="104" ht="24" customHeight="1" s="49">
      <c r="A104" s="165" t="n">
        <v>102</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inlineStr"/>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n">
        <v>3</v>
      </c>
      <c r="J104" s="166"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66" t="inlineStr"/>
      <c r="L104" s="166" t="inlineStr">
        <is>
          <t>Gout</t>
        </is>
      </c>
      <c r="M104" s="166" t="inlineStr"/>
      <c r="N104" s="165" t="inlineStr">
        <is>
          <t>Clinic</t>
        </is>
      </c>
      <c r="O104" s="166" t="inlineStr">
        <is>
          <t>ข้อ 32 Pharma Plus เล่มม่วง (เฉลยข้อ ค)</t>
        </is>
      </c>
      <c r="P104" s="165" t="inlineStr">
        <is>
          <t>แบบฝึกหัด</t>
        </is>
      </c>
      <c r="Q104" s="165" t="inlineStr">
        <is>
          <t>เล่มม่วง</t>
        </is>
      </c>
      <c r="R104" s="165" t="inlineStr"/>
    </row>
    <row r="105" ht="24" customHeight="1" s="49">
      <c r="A105" s="165" t="n">
        <v>103</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inlineStr"/>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n">
        <v>5</v>
      </c>
      <c r="J105" s="166"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66" t="inlineStr"/>
      <c r="L105" s="166" t="inlineStr">
        <is>
          <t>Gout / Herbal Medicine</t>
        </is>
      </c>
      <c r="M105" s="166" t="inlineStr"/>
      <c r="N105" s="165" t="inlineStr">
        <is>
          <t>Clinic</t>
        </is>
      </c>
      <c r="O105" s="166" t="inlineStr">
        <is>
          <t>ข้อ 33 Pharma Plus เล่มม่วง (เฉลยข้อ จ)</t>
        </is>
      </c>
      <c r="P105" s="165" t="inlineStr">
        <is>
          <t>แบบฝึกหัด</t>
        </is>
      </c>
      <c r="Q105" s="165" t="inlineStr">
        <is>
          <t>เล่มม่วง</t>
        </is>
      </c>
      <c r="R105" s="165" t="inlineStr"/>
    </row>
    <row r="106" ht="24" customHeight="1" s="49">
      <c r="A106" s="165" t="n">
        <v>104</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inlineStr"/>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n">
        <v>4</v>
      </c>
      <c r="J106" s="166"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66" t="inlineStr"/>
      <c r="L106" s="166" t="inlineStr">
        <is>
          <t>Gout</t>
        </is>
      </c>
      <c r="M106" s="166" t="inlineStr"/>
      <c r="N106" s="165" t="inlineStr">
        <is>
          <t>Clinic</t>
        </is>
      </c>
      <c r="O106" s="166" t="inlineStr">
        <is>
          <t>ข้อ 34 Pharma Plus เล่มม่วง (เฉลยข้อ ง)</t>
        </is>
      </c>
      <c r="P106" s="165" t="inlineStr">
        <is>
          <t>แบบฝึกหัด</t>
        </is>
      </c>
      <c r="Q106" s="165" t="inlineStr">
        <is>
          <t>เล่มม่วง</t>
        </is>
      </c>
      <c r="R106" s="165" t="inlineStr"/>
    </row>
    <row r="107" ht="24" customHeight="1" s="49">
      <c r="A107" s="165" t="n">
        <v>105</v>
      </c>
      <c r="B107" s="166" t="inlineStr">
        <is>
          <t>ข้อใดเป็นอาหารที่ผู้ป่วยไม่ควรได้รับมากที่สุด</t>
        </is>
      </c>
      <c r="C107" s="166" t="inlineStr"/>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n">
        <v>3</v>
      </c>
      <c r="J107" s="166"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66" t="inlineStr"/>
      <c r="L107" s="166" t="inlineStr">
        <is>
          <t>Gout</t>
        </is>
      </c>
      <c r="M107" s="166" t="inlineStr"/>
      <c r="N107" s="165" t="inlineStr">
        <is>
          <t>Clinic</t>
        </is>
      </c>
      <c r="O107" s="166" t="inlineStr">
        <is>
          <t>ข้อ 35 Pharma Plus เล่มม่วง (เฉลยข้อ ค)</t>
        </is>
      </c>
      <c r="P107" s="165" t="inlineStr">
        <is>
          <t>แบบฝึกหัด</t>
        </is>
      </c>
      <c r="Q107" s="165" t="inlineStr">
        <is>
          <t>เล่มม่วง</t>
        </is>
      </c>
      <c r="R107" s="165" t="inlineStr"/>
    </row>
    <row r="108" ht="24" customHeight="1" s="49">
      <c r="A108" s="165" t="n">
        <v>106</v>
      </c>
      <c r="B108" s="166" t="inlineStr">
        <is>
          <t>ข้อใดกล่าวถึง colchicine ถูกต้อง</t>
        </is>
      </c>
      <c r="C108" s="166" t="inlineStr"/>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n">
        <v>4</v>
      </c>
      <c r="J108" s="166"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66" t="inlineStr"/>
      <c r="L108" s="166" t="inlineStr">
        <is>
          <t>Gout</t>
        </is>
      </c>
      <c r="M108" s="166" t="inlineStr"/>
      <c r="N108" s="165" t="inlineStr">
        <is>
          <t>Clinic</t>
        </is>
      </c>
      <c r="O108" s="166" t="inlineStr">
        <is>
          <t>ข้อ 36 Pharma Plus เล่มม่วง (เฉลยข้อ ง)</t>
        </is>
      </c>
      <c r="P108" s="165" t="inlineStr">
        <is>
          <t>แบบฝึกหัด</t>
        </is>
      </c>
      <c r="Q108" s="165" t="inlineStr">
        <is>
          <t>เล่มม่วง</t>
        </is>
      </c>
      <c r="R108" s="165" t="inlineStr"/>
    </row>
    <row r="109" ht="24" customHeight="1" s="49">
      <c r="A109" s="165" t="n">
        <v>107</v>
      </c>
      <c r="B109" s="166" t="inlineStr">
        <is>
          <t>ข้อใดเป็นอาการไม่พึงประสงค์จากยา colchicine ที่พบบ่อยที่สุด</t>
        </is>
      </c>
      <c r="C109" s="166" t="inlineStr"/>
      <c r="D109" s="166" t="inlineStr">
        <is>
          <t>Ototoxicity</t>
        </is>
      </c>
      <c r="E109" s="166" t="inlineStr">
        <is>
          <t>Diarrhea</t>
        </is>
      </c>
      <c r="F109" s="166" t="inlineStr">
        <is>
          <t>Retinopathy</t>
        </is>
      </c>
      <c r="G109" s="166" t="inlineStr">
        <is>
          <t>Peripheral neuritis</t>
        </is>
      </c>
      <c r="H109" s="166" t="inlineStr">
        <is>
          <t>Hepatic impairment</t>
        </is>
      </c>
      <c r="I109" s="165" t="n">
        <v>2</v>
      </c>
      <c r="J109" s="166"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66" t="inlineStr"/>
      <c r="L109" s="166" t="inlineStr">
        <is>
          <t>Gout</t>
        </is>
      </c>
      <c r="M109" s="166" t="inlineStr"/>
      <c r="N109" s="165" t="inlineStr">
        <is>
          <t>Clinic</t>
        </is>
      </c>
      <c r="O109" s="166" t="inlineStr">
        <is>
          <t>ข้อ 37 Pharma Plus เล่มม่วง (เฉลยข้อ ข)</t>
        </is>
      </c>
      <c r="P109" s="165" t="inlineStr">
        <is>
          <t>แบบฝึกหัด</t>
        </is>
      </c>
      <c r="Q109" s="165" t="inlineStr">
        <is>
          <t>เล่มม่วง</t>
        </is>
      </c>
      <c r="R109" s="165" t="inlineStr"/>
    </row>
    <row r="110" ht="24" customHeight="1" s="49">
      <c r="A110" s="165" t="n">
        <v>108</v>
      </c>
      <c r="B110" s="166" t="inlineStr">
        <is>
          <t>ข้อใดเป็นกลไกทางเภสัชวิทยาของยา allopurinol</t>
        </is>
      </c>
      <c r="C110" s="166" t="inlineStr"/>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n">
        <v>3</v>
      </c>
      <c r="J110" s="166"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66" t="inlineStr"/>
      <c r="L110" s="166" t="inlineStr">
        <is>
          <t>Gout</t>
        </is>
      </c>
      <c r="M110" s="166" t="inlineStr"/>
      <c r="N110" s="165" t="inlineStr">
        <is>
          <t>Clinic</t>
        </is>
      </c>
      <c r="O110" s="166" t="inlineStr">
        <is>
          <t>ข้อ 38 Pharma Plus เล่มม่วง (เฉลยข้อ ค)</t>
        </is>
      </c>
      <c r="P110" s="165" t="inlineStr">
        <is>
          <t>แบบฝึกหัด</t>
        </is>
      </c>
      <c r="Q110" s="165" t="inlineStr">
        <is>
          <t>เล่มม่วง</t>
        </is>
      </c>
      <c r="R110" s="165" t="inlineStr"/>
    </row>
    <row r="111" ht="24" customHeight="1" s="49">
      <c r="A111" s="165" t="n">
        <v>109</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inlineStr"/>
      <c r="D111" s="166" t="inlineStr">
        <is>
          <t>Ibuprofen</t>
        </is>
      </c>
      <c r="E111" s="166" t="inlineStr">
        <is>
          <t>Diclofenac</t>
        </is>
      </c>
      <c r="F111" s="166" t="inlineStr">
        <is>
          <t>Nimesulide</t>
        </is>
      </c>
      <c r="G111" s="166" t="inlineStr">
        <is>
          <t>Paracetamol</t>
        </is>
      </c>
      <c r="H111" s="166" t="inlineStr">
        <is>
          <t>Aspirin</t>
        </is>
      </c>
      <c r="I111" s="165" t="n">
        <v>3</v>
      </c>
      <c r="J111" s="166"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66" t="inlineStr"/>
      <c r="L111" s="166" t="inlineStr">
        <is>
          <t>Osteoarthritis</t>
        </is>
      </c>
      <c r="M111" s="166" t="inlineStr"/>
      <c r="N111" s="165" t="inlineStr">
        <is>
          <t>Clinic</t>
        </is>
      </c>
      <c r="O111" s="166" t="inlineStr">
        <is>
          <t>ข้อ 39 Pharma Plus เล่มม่วง (เฉลยข้อ ค)</t>
        </is>
      </c>
      <c r="P111" s="165" t="inlineStr">
        <is>
          <t>แบบฝึกหัด</t>
        </is>
      </c>
      <c r="Q111" s="165" t="inlineStr">
        <is>
          <t>เล่มม่วง</t>
        </is>
      </c>
      <c r="R111" s="165" t="inlineStr"/>
    </row>
    <row r="112" ht="24" customHeight="1" s="49">
      <c r="A112" s="165" t="n">
        <v>110</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inlineStr"/>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n">
        <v>3</v>
      </c>
      <c r="J112" s="166"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66" t="inlineStr"/>
      <c r="L112" s="166" t="inlineStr">
        <is>
          <t>Osteoarthritis / Herbal Medicine</t>
        </is>
      </c>
      <c r="M112" s="166" t="inlineStr"/>
      <c r="N112" s="165" t="inlineStr">
        <is>
          <t>Clinic</t>
        </is>
      </c>
      <c r="O112" s="166" t="inlineStr">
        <is>
          <t>ข้อ 40 Pharma Plus เล่มม่วง (เฉลยข้อ ค)</t>
        </is>
      </c>
      <c r="P112" s="165" t="inlineStr">
        <is>
          <t>แบบฝึกหัด</t>
        </is>
      </c>
      <c r="Q112" s="165" t="inlineStr">
        <is>
          <t>เล่มม่วง</t>
        </is>
      </c>
      <c r="R112" s="165" t="inlineStr"/>
    </row>
    <row r="113" ht="24" customHeight="1" s="49">
      <c r="A113" s="165" t="n">
        <v>111</v>
      </c>
      <c r="B113" s="166" t="inlineStr">
        <is>
          <t>ข้อใดที่เภสัชกรไม่ต้องให้คำแนะนำเรื่องการปฏิบัติตัวเกี่ยวกับโรค osteoarthritis</t>
        </is>
      </c>
      <c r="C113" s="166" t="inlineStr"/>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n">
        <v>5</v>
      </c>
      <c r="J113" s="166"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66" t="inlineStr"/>
      <c r="L113" s="166" t="inlineStr">
        <is>
          <t>Osteoarthritis</t>
        </is>
      </c>
      <c r="M113" s="166" t="inlineStr"/>
      <c r="N113" s="165" t="inlineStr">
        <is>
          <t>Clinic</t>
        </is>
      </c>
      <c r="O113" s="166" t="inlineStr">
        <is>
          <t>ข้อ 41 Pharma Plus เล่มม่วง (เฉลยข้อ จ)</t>
        </is>
      </c>
      <c r="P113" s="165" t="inlineStr">
        <is>
          <t>แบบฝึกหัด</t>
        </is>
      </c>
      <c r="Q113" s="165" t="inlineStr">
        <is>
          <t>เล่มม่วง</t>
        </is>
      </c>
      <c r="R113" s="165" t="inlineStr"/>
    </row>
    <row r="114" ht="24" customHeight="1" s="49">
      <c r="A114" s="165" t="n">
        <v>112</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inlineStr"/>
      <c r="D114" s="166" t="inlineStr">
        <is>
          <t>40 mg</t>
        </is>
      </c>
      <c r="E114" s="166" t="inlineStr">
        <is>
          <t>80 mg</t>
        </is>
      </c>
      <c r="F114" s="166" t="inlineStr">
        <is>
          <t>400 mg</t>
        </is>
      </c>
      <c r="G114" s="166" t="inlineStr">
        <is>
          <t>800 mg</t>
        </is>
      </c>
      <c r="H114" s="166" t="inlineStr">
        <is>
          <t>2000 mg</t>
        </is>
      </c>
      <c r="I114" s="165" t="n">
        <v>4</v>
      </c>
      <c r="J114" s="166"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66" t="inlineStr"/>
      <c r="L114" s="166" t="inlineStr">
        <is>
          <t>Osteoarthritis / Pharmaceutical Calculations</t>
        </is>
      </c>
      <c r="M114" s="166" t="inlineStr"/>
      <c r="N114" s="165" t="inlineStr">
        <is>
          <t>Clinic</t>
        </is>
      </c>
      <c r="O114" s="166" t="inlineStr">
        <is>
          <t>ข้อ 42 Pharma Plus เล่มม่วง (เฉลยข้อ ง)</t>
        </is>
      </c>
      <c r="P114" s="165" t="inlineStr">
        <is>
          <t>แบบฝึกหัด</t>
        </is>
      </c>
      <c r="Q114" s="165" t="inlineStr">
        <is>
          <t>เล่มม่วง</t>
        </is>
      </c>
      <c r="R114" s="165" t="inlineStr"/>
    </row>
    <row r="115" ht="24" customHeight="1" s="49">
      <c r="A115" s="165" t="n">
        <v>113</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inlineStr"/>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n">
        <v>2</v>
      </c>
      <c r="J115" s="166"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66" t="inlineStr"/>
      <c r="L115" s="166" t="inlineStr">
        <is>
          <t>Gout</t>
        </is>
      </c>
      <c r="M115" s="166" t="inlineStr"/>
      <c r="N115" s="165" t="inlineStr">
        <is>
          <t>Clinic</t>
        </is>
      </c>
      <c r="O115" s="166" t="inlineStr">
        <is>
          <t>ข้อ 43 Pharma Plus เล่มม่วง (เฉลยข้อ ข)</t>
        </is>
      </c>
      <c r="P115" s="165" t="inlineStr">
        <is>
          <t>แบบฝึกหัด</t>
        </is>
      </c>
      <c r="Q115" s="165" t="inlineStr">
        <is>
          <t>เล่มม่วง</t>
        </is>
      </c>
      <c r="R115" s="165" t="inlineStr"/>
    </row>
    <row r="116" ht="24" customHeight="1" s="49">
      <c r="A116" s="165" t="n">
        <v>114</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inlineStr"/>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n">
        <v>1</v>
      </c>
      <c r="J116" s="166"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66" t="inlineStr"/>
      <c r="L116" s="166" t="inlineStr">
        <is>
          <t>Gout</t>
        </is>
      </c>
      <c r="M116" s="166" t="inlineStr"/>
      <c r="N116" s="165" t="inlineStr">
        <is>
          <t>Clinic</t>
        </is>
      </c>
      <c r="O116" s="166" t="inlineStr">
        <is>
          <t>ข้อ 44 Pharma Plus เล่มม่วง (เฉลยข้อ ก ข)</t>
        </is>
      </c>
      <c r="P116" s="165" t="inlineStr">
        <is>
          <t>แบบฝึกหัด</t>
        </is>
      </c>
      <c r="Q116" s="165" t="inlineStr">
        <is>
          <t>เล่มม่วง</t>
        </is>
      </c>
      <c r="R116" s="165" t="inlineStr"/>
    </row>
    <row r="117" ht="24" customHeight="1" s="49">
      <c r="A117" s="165" t="n">
        <v>115</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inlineStr"/>
      <c r="D117" s="166" t="inlineStr">
        <is>
          <t>Meloxicam</t>
        </is>
      </c>
      <c r="E117" s="166" t="inlineStr">
        <is>
          <t>Nabumetone</t>
        </is>
      </c>
      <c r="F117" s="166" t="inlineStr">
        <is>
          <t>Loxoprofen</t>
        </is>
      </c>
      <c r="G117" s="166" t="inlineStr">
        <is>
          <t>Celecoxib</t>
        </is>
      </c>
      <c r="H117" s="166" t="inlineStr">
        <is>
          <t>Sulindac</t>
        </is>
      </c>
      <c r="I117" s="165" t="n">
        <v>4</v>
      </c>
      <c r="J117" s="166"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66" t="inlineStr"/>
      <c r="L117" s="166" t="inlineStr">
        <is>
          <t>Gout</t>
        </is>
      </c>
      <c r="M117" s="166" t="inlineStr"/>
      <c r="N117" s="165" t="inlineStr">
        <is>
          <t>Clinic</t>
        </is>
      </c>
      <c r="O117" s="166" t="inlineStr">
        <is>
          <t>ข้อ 45 Pharma Plus เล่มม่วง (เฉลยข้อ ง)</t>
        </is>
      </c>
      <c r="P117" s="165" t="inlineStr">
        <is>
          <t>แบบฝึกหัด</t>
        </is>
      </c>
      <c r="Q117" s="165" t="inlineStr">
        <is>
          <t>เล่มม่วง</t>
        </is>
      </c>
      <c r="R117" s="165" t="inlineStr"/>
    </row>
    <row r="118" ht="24" customHeight="1" s="49">
      <c r="A118" s="165" t="n">
        <v>116</v>
      </c>
      <c r="B118" s="166" t="inlineStr">
        <is>
          <t>การออกกำลังกายประเภทใดที่เหมาะสมสำหรับผู้ป่วยรายนี้</t>
        </is>
      </c>
      <c r="C118" s="166" t="inlineStr"/>
      <c r="D118" s="166" t="inlineStr">
        <is>
          <t>เทนนิส</t>
        </is>
      </c>
      <c r="E118" s="166" t="inlineStr">
        <is>
          <t>รักบี้</t>
        </is>
      </c>
      <c r="F118" s="166" t="inlineStr">
        <is>
          <t>จ็อกกิ้ง</t>
        </is>
      </c>
      <c r="G118" s="166" t="inlineStr">
        <is>
          <t>บาสเกตบอล</t>
        </is>
      </c>
      <c r="H118" s="166" t="inlineStr">
        <is>
          <t>ยิมนาสติก</t>
        </is>
      </c>
      <c r="I118" s="165" t="n">
        <v>1</v>
      </c>
      <c r="J118" s="166"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66" t="inlineStr"/>
      <c r="L118" s="166" t="inlineStr">
        <is>
          <t>Gout</t>
        </is>
      </c>
      <c r="M118" s="166" t="inlineStr"/>
      <c r="N118" s="165" t="inlineStr">
        <is>
          <t>Clinic</t>
        </is>
      </c>
      <c r="O118" s="166" t="inlineStr">
        <is>
          <t>ข้อ 46 Pharma Plus เล่มม่วง (เฉลยข้อ )</t>
        </is>
      </c>
      <c r="P118" s="165" t="inlineStr">
        <is>
          <t>แบบฝึกหัด</t>
        </is>
      </c>
      <c r="Q118" s="165" t="inlineStr">
        <is>
          <t>เล่มม่วง</t>
        </is>
      </c>
      <c r="R118" s="165" t="inlineStr"/>
    </row>
    <row r="119" ht="24" customHeight="1" s="49">
      <c r="A119" s="165" t="n">
        <v>117</v>
      </c>
      <c r="B119" s="166" t="inlineStr">
        <is>
          <t>อาหารประเภทใดที่เหมาะแก่ผู้ป่วยรายนี้</t>
        </is>
      </c>
      <c r="C119" s="166" t="inlineStr"/>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n">
        <v>4</v>
      </c>
      <c r="J119" s="166"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66" t="inlineStr"/>
      <c r="L119" s="166" t="inlineStr">
        <is>
          <t>Gout</t>
        </is>
      </c>
      <c r="M119" s="166" t="inlineStr"/>
      <c r="N119" s="165" t="inlineStr">
        <is>
          <t>Clinic</t>
        </is>
      </c>
      <c r="O119" s="166" t="inlineStr">
        <is>
          <t>ข้อ 47 Pharma Plus เล่มม่วง (เฉลยข้อ ง)</t>
        </is>
      </c>
      <c r="P119" s="165" t="inlineStr">
        <is>
          <t>แบบฝึกหัด</t>
        </is>
      </c>
      <c r="Q119" s="165" t="inlineStr">
        <is>
          <t>เล่มม่วง</t>
        </is>
      </c>
      <c r="R119" s="165" t="inlineStr"/>
    </row>
    <row r="120" ht="24" customHeight="1" s="49">
      <c r="A120" s="165" t="n">
        <v>118</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inlineStr"/>
      <c r="D120" s="166" t="inlineStr">
        <is>
          <t>Gouty arthritis</t>
        </is>
      </c>
      <c r="E120" s="166" t="inlineStr">
        <is>
          <t>Rheumatoid arthritis</t>
        </is>
      </c>
      <c r="F120" s="166" t="inlineStr">
        <is>
          <t>Osteoarthritis</t>
        </is>
      </c>
      <c r="G120" s="166" t="inlineStr">
        <is>
          <t>Osteoporosis</t>
        </is>
      </c>
      <c r="H120" s="166" t="inlineStr">
        <is>
          <t>Osteopenia</t>
        </is>
      </c>
      <c r="I120" s="165" t="n">
        <v>2</v>
      </c>
      <c r="J120" s="166"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66" t="inlineStr"/>
      <c r="L120" s="166" t="inlineStr">
        <is>
          <t>Rheumatoid Arthritis</t>
        </is>
      </c>
      <c r="M120" s="166" t="inlineStr"/>
      <c r="N120" s="165" t="inlineStr">
        <is>
          <t>Clinic</t>
        </is>
      </c>
      <c r="O120" s="166" t="inlineStr">
        <is>
          <t>ข้อ 48 Pharma Plus เล่มม่วง (เฉลยข้อ ค)</t>
        </is>
      </c>
      <c r="P120" s="165" t="inlineStr">
        <is>
          <t>แบบฝึกหัด</t>
        </is>
      </c>
      <c r="Q120" s="165" t="inlineStr">
        <is>
          <t>เล่มม่วง</t>
        </is>
      </c>
      <c r="R120" s="165" t="inlineStr"/>
    </row>
    <row r="121" ht="24" customHeight="1" s="49">
      <c r="A121" s="165" t="n">
        <v>119</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inlineStr"/>
      <c r="D121" s="166" t="inlineStr">
        <is>
          <t>Paracetamol</t>
        </is>
      </c>
      <c r="E121" s="166" t="inlineStr">
        <is>
          <t>Colchicine</t>
        </is>
      </c>
      <c r="F121" s="166" t="inlineStr">
        <is>
          <t>Prednisolone</t>
        </is>
      </c>
      <c r="G121" s="166" t="inlineStr">
        <is>
          <t>Ibuprofen</t>
        </is>
      </c>
      <c r="H121" s="166" t="inlineStr">
        <is>
          <t>Methotrexate</t>
        </is>
      </c>
      <c r="I121" s="165" t="n">
        <v>5</v>
      </c>
      <c r="J121" s="166"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66" t="inlineStr"/>
      <c r="L121" s="166" t="inlineStr">
        <is>
          <t>Rheumatoid Arthritis</t>
        </is>
      </c>
      <c r="M121" s="166" t="inlineStr"/>
      <c r="N121" s="165" t="inlineStr">
        <is>
          <t>Clinic</t>
        </is>
      </c>
      <c r="O121" s="166" t="inlineStr">
        <is>
          <t>ข้อ 49 Pharma Plus เล่มม่วง (เฉลยข้อ ก)</t>
        </is>
      </c>
      <c r="P121" s="165" t="inlineStr">
        <is>
          <t>แบบฝึกหัด</t>
        </is>
      </c>
      <c r="Q121" s="165" t="inlineStr">
        <is>
          <t>เล่มม่วง</t>
        </is>
      </c>
      <c r="R121" s="165" t="inlineStr"/>
    </row>
    <row r="122" ht="24" customHeight="1" s="49">
      <c r="A122" s="165" t="n">
        <v>120</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inlineStr"/>
      <c r="D122" s="166" t="inlineStr">
        <is>
          <t>Sulfasalazine</t>
        </is>
      </c>
      <c r="E122" s="166" t="inlineStr">
        <is>
          <t>Auranofin</t>
        </is>
      </c>
      <c r="F122" s="166" t="inlineStr">
        <is>
          <t>Celecoxib</t>
        </is>
      </c>
      <c r="G122" s="166" t="inlineStr">
        <is>
          <t>Glucosamine</t>
        </is>
      </c>
      <c r="H122" s="166" t="inlineStr">
        <is>
          <t>Allopurinol</t>
        </is>
      </c>
      <c r="I122" s="165" t="n">
        <v>1</v>
      </c>
      <c r="J122" s="166"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66" t="inlineStr"/>
      <c r="L122" s="166" t="inlineStr">
        <is>
          <t>Rheumatoid Arthritis</t>
        </is>
      </c>
      <c r="M122" s="166" t="inlineStr"/>
      <c r="N122" s="165" t="inlineStr">
        <is>
          <t>Clinic</t>
        </is>
      </c>
      <c r="O122" s="166" t="inlineStr">
        <is>
          <t>ข้อ 50 Pharma Plus เล่มม่วง (เฉลยข้อ ค)</t>
        </is>
      </c>
      <c r="P122" s="165" t="inlineStr">
        <is>
          <t>แบบฝึกหัด</t>
        </is>
      </c>
      <c r="Q122" s="165" t="inlineStr">
        <is>
          <t>เล่มม่วง</t>
        </is>
      </c>
      <c r="R122" s="165" t="inlineStr"/>
    </row>
    <row r="123" ht="24" customHeight="1" s="49">
      <c r="A123" s="165" t="n">
        <v>121</v>
      </c>
      <c r="B123" s="166" t="inlineStr">
        <is>
          <t>ยาในข้อใดใช้ชะลอการเสื่อมของกระดูกและข้อ</t>
        </is>
      </c>
      <c r="C123" s="166" t="inlineStr"/>
      <c r="D123" s="166" t="inlineStr">
        <is>
          <t>Estrogen</t>
        </is>
      </c>
      <c r="E123" s="166" t="inlineStr">
        <is>
          <t>Methotrexate</t>
        </is>
      </c>
      <c r="F123" s="166" t="inlineStr">
        <is>
          <t>Paracetamol</t>
        </is>
      </c>
      <c r="G123" s="166" t="inlineStr">
        <is>
          <t>Glucosamine</t>
        </is>
      </c>
      <c r="H123" s="166" t="inlineStr">
        <is>
          <t>Probenecid</t>
        </is>
      </c>
      <c r="I123" s="165" t="n">
        <v>4</v>
      </c>
      <c r="J123" s="166"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66" t="inlineStr"/>
      <c r="L123" s="166" t="inlineStr">
        <is>
          <t>Osteoarthritis</t>
        </is>
      </c>
      <c r="M123" s="166" t="inlineStr"/>
      <c r="N123" s="165" t="inlineStr">
        <is>
          <t>Clinic</t>
        </is>
      </c>
      <c r="O123" s="166" t="inlineStr">
        <is>
          <t>ข้อ 51 Pharma Plus เล่มม่วง (เฉลยข้อ ง)</t>
        </is>
      </c>
      <c r="P123" s="165" t="inlineStr">
        <is>
          <t>แบบฝึกหัด</t>
        </is>
      </c>
      <c r="Q123" s="165" t="inlineStr">
        <is>
          <t>เล่มม่วง</t>
        </is>
      </c>
      <c r="R123" s="165" t="inlineStr"/>
    </row>
    <row r="124" ht="24" customHeight="1" s="49">
      <c r="A124" s="165" t="n">
        <v>122</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inlineStr"/>
      <c r="D124" s="166" t="inlineStr">
        <is>
          <t>Ibuprofen</t>
        </is>
      </c>
      <c r="E124" s="166" t="inlineStr">
        <is>
          <t>Diclofenac</t>
        </is>
      </c>
      <c r="F124" s="166" t="inlineStr">
        <is>
          <t>Nimesulide</t>
        </is>
      </c>
      <c r="G124" s="166" t="inlineStr">
        <is>
          <t>Paracetamol</t>
        </is>
      </c>
      <c r="H124" s="166" t="inlineStr">
        <is>
          <t>Aspirin</t>
        </is>
      </c>
      <c r="I124" s="165" t="n">
        <v>3</v>
      </c>
      <c r="J124" s="166"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66" t="inlineStr"/>
      <c r="L124" s="166" t="inlineStr">
        <is>
          <t>Osteoarthritis</t>
        </is>
      </c>
      <c r="M124" s="166" t="inlineStr"/>
      <c r="N124" s="165" t="inlineStr">
        <is>
          <t>Clinic</t>
        </is>
      </c>
      <c r="O124" s="166" t="inlineStr">
        <is>
          <t>ข้อ 52 Pharma Plus เล่มม่วง (เฉลยข้อ ค)</t>
        </is>
      </c>
      <c r="P124" s="165" t="inlineStr">
        <is>
          <t>แบบฝึกหัด</t>
        </is>
      </c>
      <c r="Q124" s="165" t="inlineStr">
        <is>
          <t>เล่มม่วง</t>
        </is>
      </c>
      <c r="R124" s="165" t="inlineStr"/>
    </row>
    <row r="125" ht="24" customHeight="1" s="49">
      <c r="A125" s="165" t="n">
        <v>123</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inlineStr"/>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n">
        <v>3</v>
      </c>
      <c r="J125" s="166"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66" t="inlineStr"/>
      <c r="L125" s="166" t="inlineStr">
        <is>
          <t>Osteoarthritis / Herbal Medicine</t>
        </is>
      </c>
      <c r="M125" s="166" t="inlineStr"/>
      <c r="N125" s="165" t="inlineStr">
        <is>
          <t>Clinic</t>
        </is>
      </c>
      <c r="O125" s="166" t="inlineStr">
        <is>
          <t>ข้อ 53 Pharma Plus เล่มม่วง (เฉลยข้อ ค)</t>
        </is>
      </c>
      <c r="P125" s="165" t="inlineStr">
        <is>
          <t>แบบฝึกหัด</t>
        </is>
      </c>
      <c r="Q125" s="165" t="inlineStr">
        <is>
          <t>เล่มม่วง</t>
        </is>
      </c>
      <c r="R125" s="165" t="inlineStr"/>
    </row>
    <row r="126" ht="24" customHeight="1" s="49">
      <c r="A126" s="165" t="n">
        <v>124</v>
      </c>
      <c r="B126" s="166" t="inlineStr">
        <is>
          <t>ข้อใดที่เภสัชกรไม่ต้องให้คำแนะนำเรื่องการปฏิบัติตัวเกี่ยวกับโรค osteoarthritis</t>
        </is>
      </c>
      <c r="C126" s="166" t="inlineStr"/>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n">
        <v>5</v>
      </c>
      <c r="J126" s="166"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66" t="inlineStr"/>
      <c r="L126" s="166" t="inlineStr">
        <is>
          <t>Osteoarthritis</t>
        </is>
      </c>
      <c r="M126" s="166" t="inlineStr"/>
      <c r="N126" s="165" t="inlineStr">
        <is>
          <t>Clinic</t>
        </is>
      </c>
      <c r="O126" s="166" t="inlineStr">
        <is>
          <t>ข้อ 54 Pharma Plus เล่มม่วง (เฉลยข้อ จ)</t>
        </is>
      </c>
      <c r="P126" s="165" t="inlineStr">
        <is>
          <t>แบบฝึกหัด</t>
        </is>
      </c>
      <c r="Q126" s="165" t="inlineStr">
        <is>
          <t>เล่มม่วง</t>
        </is>
      </c>
      <c r="R126" s="165" t="inlineStr"/>
    </row>
    <row r="127" ht="24" customHeight="1" s="49">
      <c r="A127" s="165" t="n">
        <v>125</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inlineStr"/>
      <c r="D127" s="166" t="inlineStr">
        <is>
          <t>Etoricoxib</t>
        </is>
      </c>
      <c r="E127" s="166" t="inlineStr">
        <is>
          <t>Ibuprofen</t>
        </is>
      </c>
      <c r="F127" s="166" t="inlineStr">
        <is>
          <t>Diclofenac</t>
        </is>
      </c>
      <c r="G127" s="166" t="inlineStr">
        <is>
          <t>Aspirin</t>
        </is>
      </c>
      <c r="H127" s="166" t="inlineStr">
        <is>
          <t>Piroxicam</t>
        </is>
      </c>
      <c r="I127" s="165" t="n">
        <v>1</v>
      </c>
      <c r="J127" s="166"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66" t="inlineStr"/>
      <c r="L127" s="166" t="inlineStr">
        <is>
          <t>Osteoarthritis</t>
        </is>
      </c>
      <c r="M127" s="166" t="inlineStr"/>
      <c r="N127" s="165" t="inlineStr">
        <is>
          <t>Clinic</t>
        </is>
      </c>
      <c r="O127" s="166" t="inlineStr">
        <is>
          <t>ข้อ 55 Pharma Plus เล่มม่วง (เฉลยข้อ ก)</t>
        </is>
      </c>
      <c r="P127" s="165" t="inlineStr">
        <is>
          <t>แบบฝึกหัด</t>
        </is>
      </c>
      <c r="Q127" s="165" t="inlineStr">
        <is>
          <t>เล่มม่วง</t>
        </is>
      </c>
      <c r="R127" s="165" t="inlineStr"/>
    </row>
    <row r="128" ht="24" customHeight="1" s="49">
      <c r="A128" s="165" t="n">
        <v>126</v>
      </c>
      <c r="B128" s="166" t="inlineStr">
        <is>
          <t>ข้อใดจัดเป็นยาหรือผลิตภัณฑ์เสริมอาหารในกลุ่มชะลอความเสื่อมสลายของกระดูกอ่อน</t>
        </is>
      </c>
      <c r="C128" s="166" t="inlineStr"/>
      <c r="D128" s="166" t="inlineStr">
        <is>
          <t>Glucosamine sulfate</t>
        </is>
      </c>
      <c r="E128" s="166" t="inlineStr">
        <is>
          <t>Hydroxychloroquine</t>
        </is>
      </c>
      <c r="F128" s="166" t="inlineStr">
        <is>
          <t>Auranofin</t>
        </is>
      </c>
      <c r="G128" s="166" t="inlineStr">
        <is>
          <t>Prednisolone</t>
        </is>
      </c>
      <c r="H128" s="166" t="inlineStr">
        <is>
          <t>Methotrexate</t>
        </is>
      </c>
      <c r="I128" s="165" t="n">
        <v>1</v>
      </c>
      <c r="J128" s="166"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66" t="inlineStr"/>
      <c r="L128" s="166" t="inlineStr">
        <is>
          <t>Osteoarthritis</t>
        </is>
      </c>
      <c r="M128" s="166" t="inlineStr"/>
      <c r="N128" s="165" t="inlineStr">
        <is>
          <t>Clinic</t>
        </is>
      </c>
      <c r="O128" s="166" t="inlineStr">
        <is>
          <t>ข้อ 56 Pharma Plus เล่มม่วง (เฉลยข้อ ก)</t>
        </is>
      </c>
      <c r="P128" s="165" t="inlineStr">
        <is>
          <t>แบบฝึกหัด</t>
        </is>
      </c>
      <c r="Q128" s="165" t="inlineStr">
        <is>
          <t>เล่มม่วง</t>
        </is>
      </c>
      <c r="R128" s="165" t="inlineStr"/>
    </row>
    <row r="129" ht="24" customHeight="1" s="49">
      <c r="A129" s="165" t="n">
        <v>127</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inlineStr"/>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n">
        <v>1</v>
      </c>
      <c r="J129" s="166"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66" t="inlineStr"/>
      <c r="L129" s="166" t="inlineStr">
        <is>
          <t>Osteoporosis</t>
        </is>
      </c>
      <c r="M129" s="166" t="inlineStr"/>
      <c r="N129" s="165" t="inlineStr">
        <is>
          <t>Clinic</t>
        </is>
      </c>
      <c r="O129" s="166" t="inlineStr">
        <is>
          <t>ข้อ 57 Pharma Plus เล่มม่วง (เฉลยข้อ ก)</t>
        </is>
      </c>
      <c r="P129" s="165" t="inlineStr">
        <is>
          <t>แบบฝึกหัด</t>
        </is>
      </c>
      <c r="Q129" s="165" t="inlineStr">
        <is>
          <t>เล่มม่วง</t>
        </is>
      </c>
      <c r="R129" s="165" t="inlineStr"/>
    </row>
    <row r="130" ht="24" customHeight="1" s="49">
      <c r="A130" s="165" t="n">
        <v>128</v>
      </c>
      <c r="B130" s="166" t="inlineStr">
        <is>
          <t>ข้อใดต่อไปนี้ไม่ได้อธิบายกลไกการออกฤทธิ์ของ raloxifene ต่อกระดูก</t>
        </is>
      </c>
      <c r="C130" s="166" t="inlineStr"/>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n">
        <v>3</v>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66" t="inlineStr"/>
      <c r="L130" s="166" t="inlineStr">
        <is>
          <t>Osteoporosis</t>
        </is>
      </c>
      <c r="M130" s="166" t="inlineStr"/>
      <c r="N130" s="165" t="inlineStr">
        <is>
          <t>Clinic</t>
        </is>
      </c>
      <c r="O130" s="166" t="inlineStr">
        <is>
          <t>ข้อ 58 Pharma Plus เล่มม่วง (เฉลยข้อ ข)</t>
        </is>
      </c>
      <c r="P130" s="165" t="inlineStr">
        <is>
          <t>แบบฝึกหัด</t>
        </is>
      </c>
      <c r="Q130" s="165" t="inlineStr">
        <is>
          <t>เล่มม่วง</t>
        </is>
      </c>
      <c r="R130" s="165" t="inlineStr"/>
    </row>
    <row r="131" ht="24" customHeight="1" s="49">
      <c r="A131" s="165" t="n">
        <v>129</v>
      </c>
      <c r="B131" s="166" t="inlineStr">
        <is>
          <t>เกี่ยวกับ ข้อใดต่อไปนี้ถูกต้อง ข้อใดต่อไปนี้กล่าวถูกต้องตามหลักวิชาชีพเภสัชกรรม</t>
        </is>
      </c>
      <c r="C131" s="166" t="inlineStr"/>
      <c r="D131" s="166" t="inlineStr">
        <is>
          <t>ข้อดีของ raloxifene เมื่อเปรียบเทียบกับการใช้ HRT คือ raloxifene ใช้ในคนไข้ที่มีประวัติเป็น/กำลังเป็นโรคหลอดเลือดอุดตันได้</t>
        </is>
      </c>
      <c r="E131" s="166" t="inlineStr">
        <is>
          <t>ฤทธิ์ข้างเคียงที่อาจพบได้จากการใช้ raloxifene คือ อาการร้อนวูบวาบ เป็นตะคริวที่ขา</t>
        </is>
      </c>
      <c r="F131" s="166"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166" t="inlineStr">
        <is>
          <t>ให้รับประทาน raloxifene ตอนท้องว่าง เพื่อไม่ให้การดูดซึมถูกรบกวนจากอาหาร</t>
        </is>
      </c>
      <c r="H131" s="166" t="inlineStr">
        <is>
          <t>Raloxifene มีผลเพิ่ม BMD และลดอุบัติการณ์ของการเกิด vertebral &amp; hip fractures ได้อย่างชัดเจนคล้ายกับ estrogen</t>
        </is>
      </c>
      <c r="I131" s="165" t="n">
        <v>2</v>
      </c>
      <c r="J131" s="166"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66" t="inlineStr"/>
      <c r="L131" s="166" t="inlineStr">
        <is>
          <t>Osteoporosis</t>
        </is>
      </c>
      <c r="M131" s="166" t="inlineStr"/>
      <c r="N131" s="165" t="inlineStr">
        <is>
          <t>Clinic</t>
        </is>
      </c>
      <c r="O131" s="166" t="inlineStr">
        <is>
          <t>ข้อ 59 Pharma Plus เล่มม่วง (เฉลยข้อ ข)</t>
        </is>
      </c>
      <c r="P131" s="165" t="inlineStr">
        <is>
          <t>แบบฝึกหัด</t>
        </is>
      </c>
      <c r="Q131" s="165" t="inlineStr">
        <is>
          <t>เล่มม่วง</t>
        </is>
      </c>
      <c r="R131" s="165" t="inlineStr"/>
    </row>
    <row r="132" ht="24" customHeight="1" s="49">
      <c r="A132" s="165" t="n">
        <v>130</v>
      </c>
      <c r="B132"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66" t="inlineStr"/>
      <c r="D132"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166" t="inlineStr">
        <is>
          <t>รับประทานกับน้ำเปล่าเท่านั้น ห้ามรับประทานร่วมกับผลไม้ นม หรือ เครื่องดื่ม ใดๆนอกจากน้ำเปล่า</t>
        </is>
      </c>
      <c r="F132" s="166" t="inlineStr">
        <is>
          <t>ไม่เอนตัวหรือนอนขณะรับประทานยา หรือหลังรับประทานยาไม่เกิน 30 นาที</t>
        </is>
      </c>
      <c r="G132" s="166" t="inlineStr">
        <is>
          <t>ให้รับประทาน alendronate และยาเม็ดแคลเซียมพร้อม ๆ กัน</t>
        </is>
      </c>
      <c r="H132" s="166" t="inlineStr">
        <is>
          <t>ถ้ามีอาการกลืนอาหารลำบาก ปวดท้อง ให้กลับไปพบแพทย์์</t>
        </is>
      </c>
      <c r="I132" s="165" t="n">
        <v>4</v>
      </c>
      <c r="J132" s="166"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66" t="inlineStr"/>
      <c r="L132" s="166" t="inlineStr">
        <is>
          <t>Osteoporosis</t>
        </is>
      </c>
      <c r="M132" s="166" t="inlineStr"/>
      <c r="N132" s="165" t="inlineStr">
        <is>
          <t>Clinic</t>
        </is>
      </c>
      <c r="O132" s="166" t="inlineStr">
        <is>
          <t>ข้อ 60 Pharma Plus เล่มม่วง (เฉลยข้อ ง)</t>
        </is>
      </c>
      <c r="P132" s="165" t="inlineStr">
        <is>
          <t>แบบฝึกหัด</t>
        </is>
      </c>
      <c r="Q132" s="165" t="inlineStr">
        <is>
          <t>เล่มม่วง</t>
        </is>
      </c>
      <c r="R132" s="165" t="inlineStr"/>
    </row>
    <row r="133" ht="24" customHeight="1" s="49">
      <c r="A133" s="165" t="n">
        <v>131</v>
      </c>
      <c r="B133" s="166" t="inlineStr">
        <is>
          <t>เกี่ยวกับ ข้อใดต่อไปนี้ไม่ถูกต้อง ข้อใดต่อไปนี้กล่าวถูกต้องตามหลักวิชาชีพเภสัชกรรม</t>
        </is>
      </c>
      <c r="C133" s="166" t="inlineStr"/>
      <c r="D133" s="166" t="inlineStr">
        <is>
          <t>Alendronate จัดเป็นกลุ่มยาในกลุ่ม 2nd generation bisphosphonates ที่มีความแรงน้อยกว่า risedronate ซึ่งเป็น 3rd generation bisphosphonates</t>
        </is>
      </c>
      <c r="E133" s="166" t="inlineStr">
        <is>
          <t>ในรายที่มี severe osteoporosis เมื่อใช้ HRT แล้ว BMD เพิ่มขึ้นน้อยมาก อาจให้ร่วมกับ bisphosphonates ตัวใดตัวหนึ่ง จะช่วยเพิ่ม BMD เพิ่มมากขึ้น</t>
        </is>
      </c>
      <c r="F133" s="166" t="inlineStr">
        <is>
          <t>ยาในกลุ่ม bisphosphonates ที่มีข้อบ่งใช้ในการป้องกันและรักษา osteoporosis ปัจจุบันที่ใช้อยู่มี 2 ตัว คือ alendronate และ risedronate</t>
        </is>
      </c>
      <c r="G133" s="166"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166" t="inlineStr">
        <is>
          <t>bisphosphonates มีกลไกการออกฤทธิ์คล้ายกับ estrogen คือ เพิ่ม apoptosis ของ Osteoclast โดยการเพิ่ม transcription ของ TGF-β3</t>
        </is>
      </c>
      <c r="I133" s="165" t="n">
        <v>5</v>
      </c>
      <c r="J133" s="166"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66" t="inlineStr"/>
      <c r="L133" s="166" t="inlineStr">
        <is>
          <t>Osteoporosis</t>
        </is>
      </c>
      <c r="M133" s="166" t="inlineStr"/>
      <c r="N133" s="165" t="inlineStr">
        <is>
          <t>Clinic</t>
        </is>
      </c>
      <c r="O133" s="166" t="inlineStr">
        <is>
          <t>ข้อ 61 Pharma Plus เล่มม่วง (เฉลยข้อ ก)</t>
        </is>
      </c>
      <c r="P133" s="165" t="inlineStr">
        <is>
          <t>แบบฝึกหัด</t>
        </is>
      </c>
      <c r="Q133" s="165" t="inlineStr">
        <is>
          <t>เล่มม่วง</t>
        </is>
      </c>
      <c r="R133" s="165" t="inlineStr"/>
    </row>
    <row r="134" ht="24" customHeight="1" s="49">
      <c r="A134" s="165" t="n">
        <v>132</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66" t="inlineStr"/>
      <c r="D134" s="166" t="inlineStr">
        <is>
          <t>Ibuprofen</t>
        </is>
      </c>
      <c r="E134" s="166" t="inlineStr">
        <is>
          <t>Diclofenac</t>
        </is>
      </c>
      <c r="F134" s="166" t="inlineStr">
        <is>
          <t>Celecoxib</t>
        </is>
      </c>
      <c r="G134" s="166" t="inlineStr">
        <is>
          <t>Tolperisone</t>
        </is>
      </c>
      <c r="H134" s="166" t="inlineStr">
        <is>
          <t>Naproxen</t>
        </is>
      </c>
      <c r="I134" s="165" t="n">
        <v>4</v>
      </c>
      <c r="J134" s="166"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66" t="inlineStr"/>
      <c r="L134" s="166" t="inlineStr">
        <is>
          <t>Myofascial Pain Syndrome</t>
        </is>
      </c>
      <c r="M134" s="166" t="inlineStr"/>
      <c r="N134" s="165" t="inlineStr">
        <is>
          <t>Clinic</t>
        </is>
      </c>
      <c r="O134" s="166" t="inlineStr">
        <is>
          <t>ข้อ 1 Mock Musculo RxCU84</t>
        </is>
      </c>
      <c r="P134" s="165" t="inlineStr">
        <is>
          <t>ข้อสอบจำลอง</t>
        </is>
      </c>
      <c r="Q134" s="165" t="inlineStr">
        <is>
          <t>Mock RxCU84</t>
        </is>
      </c>
      <c r="R134" s="165" t="inlineStr"/>
    </row>
    <row r="135" ht="24" customHeight="1" s="49">
      <c r="A135" s="165" t="n">
        <v>133</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66" t="inlineStr"/>
      <c r="D135" s="166" t="inlineStr">
        <is>
          <t>Aspirin</t>
        </is>
      </c>
      <c r="E135" s="166" t="inlineStr">
        <is>
          <t>Candesartan</t>
        </is>
      </c>
      <c r="F135" s="166" t="inlineStr">
        <is>
          <t>HCTZ</t>
        </is>
      </c>
      <c r="G135" s="166" t="inlineStr">
        <is>
          <t>Atorvastatin</t>
        </is>
      </c>
      <c r="H135" s="166" t="inlineStr">
        <is>
          <t>Ticagrelor</t>
        </is>
      </c>
      <c r="I135" s="165" t="n">
        <v>1</v>
      </c>
      <c r="J135" s="166"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66" t="inlineStr"/>
      <c r="L135" s="166" t="inlineStr">
        <is>
          <t>Myofascial Pain Syndrome</t>
        </is>
      </c>
      <c r="M135" s="166" t="inlineStr"/>
      <c r="N135" s="165" t="inlineStr">
        <is>
          <t>Clinic</t>
        </is>
      </c>
      <c r="O135" s="166" t="inlineStr">
        <is>
          <t>ข้อ 2 Mock Musculo RxCU84</t>
        </is>
      </c>
      <c r="P135" s="165" t="inlineStr">
        <is>
          <t>ข้อสอบจำลอง</t>
        </is>
      </c>
      <c r="Q135" s="165" t="inlineStr">
        <is>
          <t>Mock RxCU84</t>
        </is>
      </c>
      <c r="R135" s="165" t="inlineStr"/>
    </row>
    <row r="136" ht="24" customHeight="1" s="49">
      <c r="A136" s="165" t="n">
        <v>134</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66" t="inlineStr"/>
      <c r="D136" s="166" t="inlineStr">
        <is>
          <t>Aspirin</t>
        </is>
      </c>
      <c r="E136" s="166" t="inlineStr">
        <is>
          <t>Ticagrelor</t>
        </is>
      </c>
      <c r="F136" s="166" t="inlineStr">
        <is>
          <t>Candesartan</t>
        </is>
      </c>
      <c r="G136" s="166" t="inlineStr">
        <is>
          <t>HCTZ</t>
        </is>
      </c>
      <c r="H136" s="166" t="inlineStr">
        <is>
          <t>Atorvastatin</t>
        </is>
      </c>
      <c r="I136" s="165" t="n">
        <v>4</v>
      </c>
      <c r="J136" s="166"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66" t="inlineStr"/>
      <c r="L136" s="166" t="inlineStr">
        <is>
          <t>Myofascial Pain Syndrome</t>
        </is>
      </c>
      <c r="M136" s="166" t="inlineStr"/>
      <c r="N136" s="165" t="inlineStr">
        <is>
          <t>Clinic</t>
        </is>
      </c>
      <c r="O136" s="166" t="inlineStr">
        <is>
          <t>ข้อ 3 Mock Musculo RxCU84</t>
        </is>
      </c>
      <c r="P136" s="165" t="inlineStr">
        <is>
          <t>ข้อสอบจำลอง</t>
        </is>
      </c>
      <c r="Q136" s="165" t="inlineStr">
        <is>
          <t>Mock RxCU84</t>
        </is>
      </c>
      <c r="R136" s="165" t="inlineStr"/>
    </row>
    <row r="137" ht="24" customHeight="1" s="49">
      <c r="A137" s="165" t="n">
        <v>135</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66" t="inlineStr"/>
      <c r="D137" s="166" t="inlineStr">
        <is>
          <t>การฝังเข็ม</t>
        </is>
      </c>
      <c r="E137" s="166" t="inlineStr">
        <is>
          <t>การประคบเย็น</t>
        </is>
      </c>
      <c r="F137" s="166" t="inlineStr">
        <is>
          <t>การยกของหนัก</t>
        </is>
      </c>
      <c r="G137" s="166" t="inlineStr">
        <is>
          <t>การลดน้ำหนัก</t>
        </is>
      </c>
      <c r="H137" s="166" t="inlineStr">
        <is>
          <t>การใช้ไม้เท้า</t>
        </is>
      </c>
      <c r="I137" s="165" t="n">
        <v>1</v>
      </c>
      <c r="J137" s="166"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66" t="inlineStr"/>
      <c r="L137" s="166" t="inlineStr">
        <is>
          <t>Myofascial Pain Syndrome</t>
        </is>
      </c>
      <c r="M137" s="166" t="inlineStr"/>
      <c r="N137" s="165" t="inlineStr">
        <is>
          <t>Clinic</t>
        </is>
      </c>
      <c r="O137" s="166" t="inlineStr">
        <is>
          <t>ข้อ 4 Mock Musculo RxCU84</t>
        </is>
      </c>
      <c r="P137" s="165" t="inlineStr">
        <is>
          <t>ข้อสอบจำลอง</t>
        </is>
      </c>
      <c r="Q137" s="165" t="inlineStr">
        <is>
          <t>Mock RxCU84</t>
        </is>
      </c>
      <c r="R137" s="165" t="inlineStr"/>
    </row>
    <row r="138" ht="24" customHeight="1" s="49">
      <c r="A138" s="165" t="n">
        <v>136</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66" t="inlineStr"/>
      <c r="D138" s="166" t="inlineStr">
        <is>
          <t>Celecoxib</t>
        </is>
      </c>
      <c r="E138" s="166" t="inlineStr">
        <is>
          <t>Diclofenac</t>
        </is>
      </c>
      <c r="F138" s="166" t="inlineStr">
        <is>
          <t>Naproxen</t>
        </is>
      </c>
      <c r="G138" s="166" t="inlineStr">
        <is>
          <t>Meloxicam</t>
        </is>
      </c>
      <c r="H138" s="166" t="inlineStr">
        <is>
          <t>Etoricoxib</t>
        </is>
      </c>
      <c r="I138" s="165" t="n">
        <v>3</v>
      </c>
      <c r="J138" s="166"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66" t="inlineStr"/>
      <c r="L138" s="166" t="inlineStr">
        <is>
          <t>Myofascial Pain Syndrome</t>
        </is>
      </c>
      <c r="M138" s="166" t="inlineStr"/>
      <c r="N138" s="165" t="inlineStr">
        <is>
          <t>Clinic</t>
        </is>
      </c>
      <c r="O138" s="166" t="inlineStr">
        <is>
          <t>ข้อ 5 Mock Musculo RxCU84</t>
        </is>
      </c>
      <c r="P138" s="165" t="inlineStr">
        <is>
          <t>ข้อสอบจำลอง</t>
        </is>
      </c>
      <c r="Q138" s="165" t="inlineStr">
        <is>
          <t>Mock RxCU84</t>
        </is>
      </c>
      <c r="R138" s="165" t="inlineStr"/>
    </row>
    <row r="139" ht="24" customHeight="1" s="49">
      <c r="A139" s="165" t="n">
        <v>137</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66" t="inlineStr"/>
      <c r="D139" s="166" t="inlineStr">
        <is>
          <t>Naproxen</t>
        </is>
      </c>
      <c r="E139" s="166" t="inlineStr">
        <is>
          <t>Celecoxib</t>
        </is>
      </c>
      <c r="F139" s="166" t="inlineStr">
        <is>
          <t>Diclofenac</t>
        </is>
      </c>
      <c r="G139" s="166" t="inlineStr">
        <is>
          <t>Paracetamol</t>
        </is>
      </c>
      <c r="H139" s="166" t="inlineStr">
        <is>
          <t>Etoricoxib</t>
        </is>
      </c>
      <c r="I139" s="165" t="n">
        <v>4</v>
      </c>
      <c r="J139" s="166"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66" t="inlineStr"/>
      <c r="L139" s="166" t="inlineStr">
        <is>
          <t>Myofascial Pain Syndrome</t>
        </is>
      </c>
      <c r="M139" s="166" t="inlineStr"/>
      <c r="N139" s="165" t="inlineStr">
        <is>
          <t>Clinic</t>
        </is>
      </c>
      <c r="O139" s="166" t="inlineStr">
        <is>
          <t>ข้อ 6 Mock Musculo RxCU84</t>
        </is>
      </c>
      <c r="P139" s="165" t="inlineStr">
        <is>
          <t>ข้อสอบจำลอง</t>
        </is>
      </c>
      <c r="Q139" s="165" t="inlineStr">
        <is>
          <t>Mock RxCU84</t>
        </is>
      </c>
      <c r="R139" s="165" t="inlineStr"/>
    </row>
    <row r="140" ht="24" customHeight="1" s="49">
      <c r="A140" s="165" t="n">
        <v>138</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66" t="inlineStr"/>
      <c r="D140" s="166" t="inlineStr">
        <is>
          <t>Ibuprofen เสริมฤทธิ์ต้านเกล็ดเลือดของ aspirin</t>
        </is>
      </c>
      <c r="E140" s="166" t="inlineStr">
        <is>
          <t>Ibuprofen บดบังฤทธิ์ต้านเกล็ดเลือดของ aspirin</t>
        </is>
      </c>
      <c r="F140" s="166" t="inlineStr">
        <is>
          <t>ไม่มีอันตรกิริยาต่อกัน</t>
        </is>
      </c>
      <c r="G140" s="166" t="inlineStr">
        <is>
          <t>ควรให้ ibuprofen ก่อน aspirin 30 นาที</t>
        </is>
      </c>
      <c r="H140" s="166" t="inlineStr">
        <is>
          <t>ทำให้ต้องลดขนาด ticagrelor</t>
        </is>
      </c>
      <c r="I140" s="165" t="n">
        <v>2</v>
      </c>
      <c r="J140" s="166"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66" t="inlineStr"/>
      <c r="L140" s="166" t="inlineStr">
        <is>
          <t>Myofascial Pain Syndrome</t>
        </is>
      </c>
      <c r="M140" s="166" t="inlineStr"/>
      <c r="N140" s="165" t="inlineStr">
        <is>
          <t>Clinic</t>
        </is>
      </c>
      <c r="O140" s="166" t="inlineStr">
        <is>
          <t>ข้อ 7 Mock Musculo RxCU84</t>
        </is>
      </c>
      <c r="P140" s="165" t="inlineStr">
        <is>
          <t>ข้อสอบจำลอง</t>
        </is>
      </c>
      <c r="Q140" s="165" t="inlineStr">
        <is>
          <t>Mock RxCU84</t>
        </is>
      </c>
      <c r="R140" s="165" t="inlineStr"/>
    </row>
    <row r="141" ht="24" customHeight="1" s="49">
      <c r="A141" s="165" t="n">
        <v>139</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66" t="inlineStr"/>
      <c r="D141" s="166" t="inlineStr">
        <is>
          <t>เพิ่มขนาด hydrochlorothiazide</t>
        </is>
      </c>
      <c r="E141" s="166" t="inlineStr">
        <is>
          <t>เพิ่ม low-dose aspirin เพื่อขับกรดยูริก</t>
        </is>
      </c>
      <c r="F141" s="166" t="inlineStr">
        <is>
          <t>เปลี่ยน hydrochlorothiazide เป็น losartan</t>
        </is>
      </c>
      <c r="G141" s="166" t="inlineStr">
        <is>
          <t>หยุด candesartan</t>
        </is>
      </c>
      <c r="H141" s="166" t="inlineStr">
        <is>
          <t>หยุด atorvastatin</t>
        </is>
      </c>
      <c r="I141" s="165" t="n">
        <v>3</v>
      </c>
      <c r="J141" s="166"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66" t="inlineStr"/>
      <c r="L141" s="166" t="inlineStr">
        <is>
          <t>Myofascial Pain Syndrome</t>
        </is>
      </c>
      <c r="M141" s="166" t="inlineStr"/>
      <c r="N141" s="165" t="inlineStr">
        <is>
          <t>Clinic</t>
        </is>
      </c>
      <c r="O141" s="166" t="inlineStr">
        <is>
          <t>ข้อ 8 Mock Musculo RxCU84</t>
        </is>
      </c>
      <c r="P141" s="165" t="inlineStr">
        <is>
          <t>ข้อสอบจำลอง</t>
        </is>
      </c>
      <c r="Q141" s="165" t="inlineStr">
        <is>
          <t>Mock RxCU84</t>
        </is>
      </c>
      <c r="R141" s="165" t="inlineStr"/>
    </row>
    <row r="142" ht="24" customHeight="1" s="49">
      <c r="A142" s="165" t="n">
        <v>140</v>
      </c>
      <c r="B14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66" t="inlineStr"/>
      <c r="D142" s="166" t="inlineStr">
        <is>
          <t>เป็น full μ-opioid agonist ล้วน</t>
        </is>
      </c>
      <c r="E142" s="166" t="inlineStr">
        <is>
          <t>ไม่ทำให้ท้องผูก</t>
        </is>
      </c>
      <c r="F142" s="166" t="inlineStr">
        <is>
          <t>ปลอดภัยในผู้ป่วยลมชัก</t>
        </is>
      </c>
      <c r="G142" s="166" t="inlineStr">
        <is>
          <t>เป็น weak μ-agonist และยับยั้ง reuptake ของ NE/serotonin</t>
        </is>
      </c>
      <c r="H142" s="166" t="inlineStr">
        <is>
          <t>ต้องเพิ่มขนาดในผู้ป่วยไตเสื่อม</t>
        </is>
      </c>
      <c r="I142" s="165" t="n">
        <v>4</v>
      </c>
      <c r="J142" s="166"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66" t="inlineStr"/>
      <c r="L142" s="166" t="inlineStr">
        <is>
          <t>Myofascial Pain Syndrome</t>
        </is>
      </c>
      <c r="M142" s="166" t="inlineStr"/>
      <c r="N142" s="165" t="inlineStr">
        <is>
          <t>Clinic</t>
        </is>
      </c>
      <c r="O142" s="166" t="inlineStr">
        <is>
          <t>ข้อ 9 Mock Musculo RxCU84</t>
        </is>
      </c>
      <c r="P142" s="165" t="inlineStr">
        <is>
          <t>ข้อสอบจำลอง</t>
        </is>
      </c>
      <c r="Q142" s="165" t="inlineStr">
        <is>
          <t>Mock RxCU84</t>
        </is>
      </c>
      <c r="R142" s="165" t="inlineStr"/>
    </row>
    <row r="143" ht="24" customHeight="1" s="49">
      <c r="A143" s="165" t="n">
        <v>141</v>
      </c>
      <c r="B14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66" t="inlineStr"/>
      <c r="D143" s="166" t="inlineStr">
        <is>
          <t>เพิ่มความเสี่ยงลิ่มเลือดอุดตันหลอดเลือดหัวใจ</t>
        </is>
      </c>
      <c r="E143" s="166" t="inlineStr">
        <is>
          <t>ทำให้กรดยูริกในเลือดต่ำลง</t>
        </is>
      </c>
      <c r="F143" s="166" t="inlineStr">
        <is>
          <t>เสริมฤทธิ์ต้านเกล็ดเลือดจนเลือดออกแน่นอน</t>
        </is>
      </c>
      <c r="G143" s="166" t="inlineStr">
        <is>
          <t>ลดประสิทธิภาพของ statin</t>
        </is>
      </c>
      <c r="H143" s="166" t="inlineStr">
        <is>
          <t>ทำให้ ticagrelor เป็นพิษต่อตับ</t>
        </is>
      </c>
      <c r="I143" s="165" t="n">
        <v>1</v>
      </c>
      <c r="J143" s="166"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66" t="inlineStr"/>
      <c r="L143" s="166" t="inlineStr">
        <is>
          <t>Myofascial Pain Syndrome</t>
        </is>
      </c>
      <c r="M143" s="166" t="inlineStr"/>
      <c r="N143" s="165" t="inlineStr">
        <is>
          <t>Clinic</t>
        </is>
      </c>
      <c r="O143" s="166" t="inlineStr">
        <is>
          <t>ข้อ 10 Mock Musculo RxCU84</t>
        </is>
      </c>
      <c r="P143" s="165" t="inlineStr">
        <is>
          <t>ข้อสอบจำลอง</t>
        </is>
      </c>
      <c r="Q143" s="165" t="inlineStr">
        <is>
          <t>Mock RxCU84</t>
        </is>
      </c>
      <c r="R143" s="165" t="inlineStr"/>
    </row>
    <row r="144" ht="24" customHeight="1" s="49">
      <c r="A144" s="165" t="n">
        <v>142</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66" t="inlineStr"/>
      <c r="D144" s="166" t="inlineStr">
        <is>
          <t>Prednisolone 5 mg OD</t>
        </is>
      </c>
      <c r="E144" s="166" t="inlineStr">
        <is>
          <t>Naproxen 250 mg TID</t>
        </is>
      </c>
      <c r="F144" s="166" t="inlineStr">
        <is>
          <t>Tramadol 50 mg hs</t>
        </is>
      </c>
      <c r="G144" s="166" t="inlineStr">
        <is>
          <t>Etorocoxib 120 mg OD</t>
        </is>
      </c>
      <c r="H144" s="166" t="inlineStr">
        <is>
          <t>Tolperisone 50 mg TID</t>
        </is>
      </c>
      <c r="I144" s="165" t="n">
        <v>1</v>
      </c>
      <c r="J144" s="166"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66" t="inlineStr"/>
      <c r="L144" s="166" t="inlineStr">
        <is>
          <t>Rheumatoid Arthritis</t>
        </is>
      </c>
      <c r="M144" s="166" t="inlineStr"/>
      <c r="N144" s="165" t="inlineStr">
        <is>
          <t>Clinic</t>
        </is>
      </c>
      <c r="O144" s="166" t="inlineStr">
        <is>
          <t>ข้อ 11 Mock Musculo RxCU84</t>
        </is>
      </c>
      <c r="P144" s="165" t="inlineStr">
        <is>
          <t>ข้อสอบจำลอง</t>
        </is>
      </c>
      <c r="Q144" s="165" t="inlineStr">
        <is>
          <t>Mock RxCU84</t>
        </is>
      </c>
      <c r="R144" s="165" t="inlineStr"/>
    </row>
    <row r="145" ht="24" customHeight="1" s="49">
      <c r="A145" s="165" t="n">
        <v>143</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66" t="inlineStr"/>
      <c r="D145" s="166" t="inlineStr">
        <is>
          <t>Methotrexate</t>
        </is>
      </c>
      <c r="E145" s="166" t="inlineStr">
        <is>
          <t>Leflunomide</t>
        </is>
      </c>
      <c r="F145" s="166" t="inlineStr">
        <is>
          <t>Hydroxychloroquine</t>
        </is>
      </c>
      <c r="G145" s="166" t="inlineStr">
        <is>
          <t>Cyclophosphamide</t>
        </is>
      </c>
      <c r="H145" s="166" t="inlineStr">
        <is>
          <t>Mycophenolate</t>
        </is>
      </c>
      <c r="I145" s="165" t="n">
        <v>3</v>
      </c>
      <c r="J145" s="166"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66" t="inlineStr"/>
      <c r="L145" s="166" t="inlineStr">
        <is>
          <t>Rheumatoid Arthritis</t>
        </is>
      </c>
      <c r="M145" s="166" t="inlineStr"/>
      <c r="N145" s="165" t="inlineStr">
        <is>
          <t>Clinic</t>
        </is>
      </c>
      <c r="O145" s="166" t="inlineStr">
        <is>
          <t>ข้อ 12 Mock Musculo RxCU84</t>
        </is>
      </c>
      <c r="P145" s="165" t="inlineStr">
        <is>
          <t>ข้อสอบจำลอง</t>
        </is>
      </c>
      <c r="Q145" s="165" t="inlineStr">
        <is>
          <t>Mock RxCU84</t>
        </is>
      </c>
      <c r="R145" s="165" t="inlineStr"/>
    </row>
    <row r="146" ht="24" customHeight="1" s="49">
      <c r="A146" s="165" t="n">
        <v>144</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66" t="inlineStr"/>
      <c r="D146" s="166" t="inlineStr">
        <is>
          <t>Hydroxychloroquine</t>
        </is>
      </c>
      <c r="E146" s="166" t="inlineStr">
        <is>
          <t>Sulfasalazine</t>
        </is>
      </c>
      <c r="F146" s="166" t="inlineStr">
        <is>
          <t>Methotrexate</t>
        </is>
      </c>
      <c r="G146" s="166" t="inlineStr">
        <is>
          <t>Cyclosporine</t>
        </is>
      </c>
      <c r="H146" s="166" t="inlineStr">
        <is>
          <t>Azathioprine</t>
        </is>
      </c>
      <c r="I146" s="165" t="n">
        <v>3</v>
      </c>
      <c r="J146" s="166"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66" t="inlineStr"/>
      <c r="L146" s="166" t="inlineStr">
        <is>
          <t>Rheumatoid Arthritis</t>
        </is>
      </c>
      <c r="M146" s="166" t="inlineStr"/>
      <c r="N146" s="165" t="inlineStr">
        <is>
          <t>Clinic</t>
        </is>
      </c>
      <c r="O146" s="166" t="inlineStr">
        <is>
          <t>ข้อ 13 Mock Musculo RxCU84</t>
        </is>
      </c>
      <c r="P146" s="165" t="inlineStr">
        <is>
          <t>ข้อสอบจำลอง</t>
        </is>
      </c>
      <c r="Q146" s="165" t="inlineStr">
        <is>
          <t>Mock RxCU84</t>
        </is>
      </c>
      <c r="R146" s="165" t="inlineStr"/>
    </row>
    <row r="147" ht="24" customHeight="1" s="49">
      <c r="A147" s="165" t="n">
        <v>145</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66" t="inlineStr"/>
      <c r="D147" s="166" t="inlineStr">
        <is>
          <t>Activated charcoal</t>
        </is>
      </c>
      <c r="E147" s="166" t="inlineStr">
        <is>
          <t>Cholestyramine</t>
        </is>
      </c>
      <c r="F147" s="166" t="inlineStr">
        <is>
          <t>N-acetylcysteine</t>
        </is>
      </c>
      <c r="G147" s="166" t="inlineStr">
        <is>
          <t>Leucovorin</t>
        </is>
      </c>
      <c r="H147" s="166" t="inlineStr">
        <is>
          <t>Folic acid</t>
        </is>
      </c>
      <c r="I147" s="165" t="n">
        <v>2</v>
      </c>
      <c r="J147" s="166"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66" t="inlineStr"/>
      <c r="L147" s="166" t="inlineStr">
        <is>
          <t>Rheumatoid Arthritis</t>
        </is>
      </c>
      <c r="M147" s="166" t="inlineStr"/>
      <c r="N147" s="165" t="inlineStr">
        <is>
          <t>Clinic</t>
        </is>
      </c>
      <c r="O147" s="166" t="inlineStr">
        <is>
          <t>ข้อ 14 Mock Musculo RxCU84</t>
        </is>
      </c>
      <c r="P147" s="165" t="inlineStr">
        <is>
          <t>ข้อสอบจำลอง</t>
        </is>
      </c>
      <c r="Q147" s="165" t="inlineStr">
        <is>
          <t>Mock RxCU84</t>
        </is>
      </c>
      <c r="R147" s="165" t="inlineStr"/>
    </row>
    <row r="148" ht="24" customHeight="1" s="49">
      <c r="A148" s="165" t="n">
        <v>146</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66" t="inlineStr"/>
      <c r="D148" s="166" t="inlineStr">
        <is>
          <t>&lt; 15 นาที</t>
        </is>
      </c>
      <c r="E148" s="166" t="inlineStr">
        <is>
          <t>&lt; 30 นาที</t>
        </is>
      </c>
      <c r="F148" s="166" t="inlineStr">
        <is>
          <t>&gt; 1 ชั่วโมง</t>
        </is>
      </c>
      <c r="G148" s="166" t="inlineStr">
        <is>
          <t>เป็นเฉพาะตอนเย็น</t>
        </is>
      </c>
      <c r="H148" s="166" t="inlineStr">
        <is>
          <t>ดีขึ้นเมื่ออยู่นิ่งๆ</t>
        </is>
      </c>
      <c r="I148" s="165" t="n">
        <v>3</v>
      </c>
      <c r="J148" s="166"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66" t="inlineStr"/>
      <c r="L148" s="166" t="inlineStr">
        <is>
          <t>Rheumatoid Arthritis</t>
        </is>
      </c>
      <c r="M148" s="166" t="inlineStr"/>
      <c r="N148" s="165" t="inlineStr">
        <is>
          <t>Clinic</t>
        </is>
      </c>
      <c r="O148" s="166" t="inlineStr">
        <is>
          <t>ข้อ 15 Mock Musculo RxCU84</t>
        </is>
      </c>
      <c r="P148" s="165" t="inlineStr">
        <is>
          <t>ข้อสอบจำลอง</t>
        </is>
      </c>
      <c r="Q148" s="165" t="inlineStr">
        <is>
          <t>Mock RxCU84</t>
        </is>
      </c>
      <c r="R148" s="165" t="inlineStr"/>
    </row>
    <row r="149" ht="24" customHeight="1" s="49">
      <c r="A149" s="165" t="n">
        <v>147</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66" t="inlineStr"/>
      <c r="D149" s="166" t="inlineStr">
        <is>
          <t>Liver function</t>
        </is>
      </c>
      <c r="E149" s="166" t="inlineStr">
        <is>
          <t>Kidney function</t>
        </is>
      </c>
      <c r="F149" s="166" t="inlineStr">
        <is>
          <t>Eye examination (Retinopathy)</t>
        </is>
      </c>
      <c r="G149" s="166" t="inlineStr">
        <is>
          <t>Hearing test</t>
        </is>
      </c>
      <c r="H149" s="166" t="inlineStr">
        <is>
          <t>Pulmonary function</t>
        </is>
      </c>
      <c r="I149" s="165" t="n">
        <v>3</v>
      </c>
      <c r="J149" s="166"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66" t="inlineStr"/>
      <c r="L149" s="166" t="inlineStr">
        <is>
          <t>Rheumatoid Arthritis</t>
        </is>
      </c>
      <c r="M149" s="166" t="inlineStr"/>
      <c r="N149" s="165" t="inlineStr">
        <is>
          <t>Clinic</t>
        </is>
      </c>
      <c r="O149" s="166" t="inlineStr">
        <is>
          <t>ข้อ 16 Mock Musculo RxCU84</t>
        </is>
      </c>
      <c r="P149" s="165" t="inlineStr">
        <is>
          <t>ข้อสอบจำลอง</t>
        </is>
      </c>
      <c r="Q149" s="165" t="inlineStr">
        <is>
          <t>Mock RxCU84</t>
        </is>
      </c>
      <c r="R149" s="165" t="inlineStr"/>
    </row>
    <row r="150" ht="24" customHeight="1" s="49">
      <c r="A150" s="165" t="n">
        <v>148</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66" t="inlineStr"/>
      <c r="D150" s="166" t="inlineStr">
        <is>
          <t>RA เป็นอสมมาตร (Asymmetric)</t>
        </is>
      </c>
      <c r="E150" s="166" t="inlineStr">
        <is>
          <t>RA มักโดนข้อ DIP</t>
        </is>
      </c>
      <c r="F150" s="166" t="inlineStr">
        <is>
          <t>RA เป็นแบบสมมาตร (Symmetric)</t>
        </is>
      </c>
      <c r="G150" s="166" t="inlineStr">
        <is>
          <t>OA มีอาการทั่วร่างกาย (Systemic)</t>
        </is>
      </c>
      <c r="H150" s="166" t="inlineStr">
        <is>
          <t>OA ตรวจพบ Rheumatoid factor</t>
        </is>
      </c>
      <c r="I150" s="165" t="n">
        <v>3</v>
      </c>
      <c r="J150" s="166"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66" t="inlineStr"/>
      <c r="L150" s="166" t="inlineStr">
        <is>
          <t>Rheumatoid Arthritis</t>
        </is>
      </c>
      <c r="M150" s="166" t="inlineStr"/>
      <c r="N150" s="165" t="inlineStr">
        <is>
          <t>Clinic</t>
        </is>
      </c>
      <c r="O150" s="166" t="inlineStr">
        <is>
          <t>ข้อ 17 Mock Musculo RxCU84</t>
        </is>
      </c>
      <c r="P150" s="165" t="inlineStr">
        <is>
          <t>ข้อสอบจำลอง</t>
        </is>
      </c>
      <c r="Q150" s="165" t="inlineStr">
        <is>
          <t>Mock RxCU84</t>
        </is>
      </c>
      <c r="R150" s="165" t="inlineStr"/>
    </row>
    <row r="151" ht="24" customHeight="1" s="49">
      <c r="A151" s="165" t="n">
        <v>149</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66" t="inlineStr"/>
      <c r="D151" s="166" t="inlineStr">
        <is>
          <t>เน้นย้ำให้รับประทาน Ferrous Fumarate เพื่อป้องกันผลข้างเคียงเรื่องของโลหิตจาง</t>
        </is>
      </c>
      <c r="E151" s="166" t="inlineStr">
        <is>
          <t>เน้นย้ำให้รับประทานยา Mecobalamin 5 mg ควบคู่กันทุกวัน เพื่อลดผลข้างเคียงทางระบบทางเดินอาหารและแผลในปาก</t>
        </is>
      </c>
      <c r="F151" s="166" t="inlineStr">
        <is>
          <t>หากมีสารคัดหลั่งหรือปัสสาวะสีส้มให้หยุดยาทันทีแล้วพบแพทย์์</t>
        </is>
      </c>
      <c r="G151"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51" s="166" t="inlineStr">
        <is>
          <t>หากอาการข้อนิ้วบวมและ Morning Stiffness หายแล้วสามารถหยุดยาเองได้เลยทันทีเพื่อป้องกันผลข้างเคียงในระยะยาว</t>
        </is>
      </c>
      <c r="I151" s="165" t="n">
        <v>4</v>
      </c>
      <c r="J151"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66" t="inlineStr"/>
      <c r="L151" s="166" t="inlineStr">
        <is>
          <t>Rheumatoid Arthritis</t>
        </is>
      </c>
      <c r="M151" s="166" t="inlineStr"/>
      <c r="N151" s="165" t="inlineStr">
        <is>
          <t>Clinic</t>
        </is>
      </c>
      <c r="O151" s="166" t="inlineStr">
        <is>
          <t>ข้อ 18 Mock Musculo RxCU84</t>
        </is>
      </c>
      <c r="P151" s="165" t="inlineStr">
        <is>
          <t>ข้อสอบจำลอง</t>
        </is>
      </c>
      <c r="Q151" s="165" t="inlineStr">
        <is>
          <t>Mock RxCU84</t>
        </is>
      </c>
      <c r="R151" s="165" t="inlineStr"/>
    </row>
    <row r="152" ht="24" customHeight="1" s="49">
      <c r="A152" s="165" t="n">
        <v>150</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66" t="inlineStr"/>
      <c r="D152" s="166" t="inlineStr">
        <is>
          <t>Naproxen</t>
        </is>
      </c>
      <c r="E152" s="166" t="inlineStr">
        <is>
          <t>Paracetamol</t>
        </is>
      </c>
      <c r="F152" s="166" t="inlineStr">
        <is>
          <t>Celecoxib</t>
        </is>
      </c>
      <c r="G152" s="166" t="inlineStr">
        <is>
          <t>Aspirin ขนาดสูง</t>
        </is>
      </c>
      <c r="H152" s="166" t="inlineStr">
        <is>
          <t>Indomethacin</t>
        </is>
      </c>
      <c r="I152" s="165" t="n">
        <v>2</v>
      </c>
      <c r="J152" s="166"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66" t="inlineStr"/>
      <c r="L152" s="166" t="inlineStr">
        <is>
          <t>Rheumatoid Arthritis</t>
        </is>
      </c>
      <c r="M152" s="166" t="inlineStr"/>
      <c r="N152" s="165" t="inlineStr">
        <is>
          <t>Clinic</t>
        </is>
      </c>
      <c r="O152" s="166" t="inlineStr">
        <is>
          <t>ข้อ 19 Mock Musculo RxCU84</t>
        </is>
      </c>
      <c r="P152" s="165" t="inlineStr">
        <is>
          <t>ข้อสอบจำลอง</t>
        </is>
      </c>
      <c r="Q152" s="165" t="inlineStr">
        <is>
          <t>Mock RxCU84</t>
        </is>
      </c>
      <c r="R152" s="165" t="inlineStr"/>
    </row>
    <row r="153" ht="24" customHeight="1" s="49">
      <c r="A153" s="165" t="n">
        <v>151</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66" t="inlineStr"/>
      <c r="D153" s="166" t="inlineStr">
        <is>
          <t>ปากแหว่งเพดานโหว่</t>
        </is>
      </c>
      <c r="E153" s="166" t="inlineStr">
        <is>
          <t>น้ำตาลในเลือดต่ำในทารก</t>
        </is>
      </c>
      <c r="F153" s="166" t="inlineStr">
        <is>
          <t>ductus arteriosus ปิดก่อนกำหนด และน้ำคร่ำน้อย</t>
        </is>
      </c>
      <c r="G153" s="166" t="inlineStr">
        <is>
          <t>หัวใจพิการแต่กำเนิด</t>
        </is>
      </c>
      <c r="H153" s="166" t="inlineStr">
        <is>
          <t>ภาวะตัวเหลืองในทารก</t>
        </is>
      </c>
      <c r="I153" s="165" t="n">
        <v>3</v>
      </c>
      <c r="J153" s="166"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66" t="inlineStr"/>
      <c r="L153" s="166" t="inlineStr">
        <is>
          <t>Rheumatoid Arthritis</t>
        </is>
      </c>
      <c r="M153" s="166" t="inlineStr"/>
      <c r="N153" s="165" t="inlineStr">
        <is>
          <t>Clinic</t>
        </is>
      </c>
      <c r="O153" s="166" t="inlineStr">
        <is>
          <t>ข้อ 20 Mock Musculo RxCU84</t>
        </is>
      </c>
      <c r="P153" s="165" t="inlineStr">
        <is>
          <t>ข้อสอบจำลอง</t>
        </is>
      </c>
      <c r="Q153" s="165" t="inlineStr">
        <is>
          <t>Mock RxCU84</t>
        </is>
      </c>
      <c r="R153" s="165" t="inlineStr"/>
    </row>
    <row r="154" ht="24" customHeight="1" s="49">
      <c r="A154" s="165" t="n">
        <v>152</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66" t="inlineStr"/>
      <c r="D154" s="166" t="inlineStr">
        <is>
          <t>Methotrexate</t>
        </is>
      </c>
      <c r="E154" s="166" t="inlineStr">
        <is>
          <t>Leflunomide</t>
        </is>
      </c>
      <c r="F154" s="166" t="inlineStr">
        <is>
          <t>Cyclophosphamide</t>
        </is>
      </c>
      <c r="G154" s="166" t="inlineStr">
        <is>
          <t>Hydroxychloroquine</t>
        </is>
      </c>
      <c r="H154" s="166" t="inlineStr">
        <is>
          <t>Tofacitinib</t>
        </is>
      </c>
      <c r="I154" s="165" t="n">
        <v>4</v>
      </c>
      <c r="J154" s="166"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66" t="inlineStr"/>
      <c r="L154" s="166" t="inlineStr">
        <is>
          <t>Rheumatoid Arthritis</t>
        </is>
      </c>
      <c r="M154" s="166" t="inlineStr"/>
      <c r="N154" s="165" t="inlineStr">
        <is>
          <t>Clinic</t>
        </is>
      </c>
      <c r="O154" s="166" t="inlineStr">
        <is>
          <t>ข้อ 21 Mock Musculo RxCU84</t>
        </is>
      </c>
      <c r="P154" s="165" t="inlineStr">
        <is>
          <t>ข้อสอบจำลอง</t>
        </is>
      </c>
      <c r="Q154" s="165" t="inlineStr">
        <is>
          <t>Mock RxCU84</t>
        </is>
      </c>
      <c r="R154" s="165" t="inlineStr"/>
    </row>
    <row r="155" ht="24" customHeight="1" s="49">
      <c r="A155" s="165" t="n">
        <v>153</v>
      </c>
      <c r="B15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66" t="inlineStr"/>
      <c r="D155" s="166" t="inlineStr">
        <is>
          <t>เป็นสารก่อวิรูป ห้ามใช้ในครรภ์</t>
        </is>
      </c>
      <c r="E155" s="166" t="inlineStr">
        <is>
          <t>ปลอดภัยในไตรมาส 2–3</t>
        </is>
      </c>
      <c r="F155" s="166" t="inlineStr">
        <is>
          <t>ใช้ต่อได้หากให้ folic acid สูง</t>
        </is>
      </c>
      <c r="G155" s="166" t="inlineStr">
        <is>
          <t>เป็นยาหลักในหญิงตั้งครรภ์</t>
        </is>
      </c>
      <c r="H155" s="166" t="inlineStr">
        <is>
          <t>ไม่ผ่านรก</t>
        </is>
      </c>
      <c r="I155" s="165" t="n">
        <v>1</v>
      </c>
      <c r="J155" s="166"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66" t="inlineStr"/>
      <c r="L155" s="166" t="inlineStr">
        <is>
          <t>Rheumatoid Arthritis</t>
        </is>
      </c>
      <c r="M155" s="166" t="inlineStr"/>
      <c r="N155" s="165" t="inlineStr">
        <is>
          <t>Clinic</t>
        </is>
      </c>
      <c r="O155" s="166" t="inlineStr">
        <is>
          <t>ข้อ 22 Mock Musculo RxCU84</t>
        </is>
      </c>
      <c r="P155" s="165" t="inlineStr">
        <is>
          <t>ข้อสอบจำลอง</t>
        </is>
      </c>
      <c r="Q155" s="165" t="inlineStr">
        <is>
          <t>Mock RxCU84</t>
        </is>
      </c>
      <c r="R155" s="165" t="inlineStr"/>
    </row>
    <row r="156" ht="24" customHeight="1" s="49">
      <c r="A156" s="165" t="n">
        <v>154</v>
      </c>
      <c r="B15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66" t="inlineStr"/>
      <c r="D156" s="166" t="inlineStr">
        <is>
          <t>ปวดเมื่อใช้งาน ดีขึ้นเมื่อพัก</t>
        </is>
      </c>
      <c r="E156" s="166" t="inlineStr">
        <is>
          <t>ข้อฝืดตอนเช้าน้อยกว่า 30 นาที</t>
        </is>
      </c>
      <c r="F156" s="166" t="inlineStr">
        <is>
          <t>คลำได้เสียงกรอบแกรบในข้อ</t>
        </is>
      </c>
      <c r="G156" s="166" t="inlineStr">
        <is>
          <t>มักเกิดที่ข้อปลายนิ้ว (DIP)</t>
        </is>
      </c>
      <c r="H156" s="166" t="inlineStr">
        <is>
          <t>ข้อฝืดตอนเช้ามากกว่า 1 ชั่วโมง ร่วมกับข้ออักเสบสมมาตร</t>
        </is>
      </c>
      <c r="I156" s="165" t="n">
        <v>5</v>
      </c>
      <c r="J156" s="166"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66" t="inlineStr"/>
      <c r="L156" s="166" t="inlineStr">
        <is>
          <t>Rheumatoid Arthritis</t>
        </is>
      </c>
      <c r="M156" s="166" t="inlineStr"/>
      <c r="N156" s="165" t="inlineStr">
        <is>
          <t>Clinic</t>
        </is>
      </c>
      <c r="O156" s="166" t="inlineStr">
        <is>
          <t>ข้อ 23 Mock Musculo RxCU84</t>
        </is>
      </c>
      <c r="P156" s="165" t="inlineStr">
        <is>
          <t>ข้อสอบจำลอง</t>
        </is>
      </c>
      <c r="Q156" s="165" t="inlineStr">
        <is>
          <t>Mock RxCU84</t>
        </is>
      </c>
      <c r="R156" s="165" t="inlineStr"/>
    </row>
    <row r="157" ht="24" customHeight="1" s="49">
      <c r="A157" s="165" t="n">
        <v>155</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66" t="inlineStr"/>
      <c r="D157" s="166" t="inlineStr">
        <is>
          <t>Allopurinol</t>
        </is>
      </c>
      <c r="E157" s="166" t="inlineStr">
        <is>
          <t>Febuxostat</t>
        </is>
      </c>
      <c r="F157" s="166" t="inlineStr">
        <is>
          <t>Colchicine</t>
        </is>
      </c>
      <c r="G157" s="166" t="inlineStr">
        <is>
          <t>Probenecid</t>
        </is>
      </c>
      <c r="H157" s="166" t="inlineStr">
        <is>
          <t>Sulfinpyrazone</t>
        </is>
      </c>
      <c r="I157" s="165" t="n">
        <v>3</v>
      </c>
      <c r="J157" s="166"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66" t="inlineStr"/>
      <c r="L157" s="166" t="inlineStr">
        <is>
          <t>Gout &amp; Hyperuricemia</t>
        </is>
      </c>
      <c r="M157" s="166" t="inlineStr"/>
      <c r="N157" s="165" t="inlineStr">
        <is>
          <t>Clinic</t>
        </is>
      </c>
      <c r="O157" s="166" t="inlineStr">
        <is>
          <t>ข้อ 24 Mock Musculo RxCU84</t>
        </is>
      </c>
      <c r="P157" s="165" t="inlineStr">
        <is>
          <t>ข้อสอบจำลอง</t>
        </is>
      </c>
      <c r="Q157" s="165" t="inlineStr">
        <is>
          <t>Mock RxCU84</t>
        </is>
      </c>
      <c r="R157" s="165" t="inlineStr"/>
    </row>
    <row r="158" ht="24" customHeight="1" s="49">
      <c r="A158" s="165" t="n">
        <v>156</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66" t="inlineStr"/>
      <c r="D158" s="166" t="inlineStr">
        <is>
          <t>1.2 mg OD</t>
        </is>
      </c>
      <c r="E158" s="166" t="inlineStr">
        <is>
          <t>0.6 mg tid</t>
        </is>
      </c>
      <c r="F158" s="166" t="inlineStr">
        <is>
          <t>1.2 mg ทันที ตามด้วย 0.6 mg ใน 1 ชม.</t>
        </is>
      </c>
      <c r="G158" s="166" t="inlineStr">
        <is>
          <t>0.6 mg ทุก 2 ชม. จนกว่าจะท้องเสีย</t>
        </is>
      </c>
      <c r="H158" s="166" t="inlineStr">
        <is>
          <t>1.2 mg ทันที ตามด้วย 1.2 mg ใน 1 ชม. เฉลย</t>
        </is>
      </c>
      <c r="I158" s="165" t="n">
        <v>3</v>
      </c>
      <c r="J158" s="166"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66" t="inlineStr"/>
      <c r="L158" s="166" t="inlineStr">
        <is>
          <t>Gout &amp; Hyperuricemia</t>
        </is>
      </c>
      <c r="M158" s="166" t="inlineStr"/>
      <c r="N158" s="165" t="inlineStr">
        <is>
          <t>Clinic</t>
        </is>
      </c>
      <c r="O158" s="166" t="inlineStr">
        <is>
          <t>ข้อ 25 Mock Musculo RxCU84</t>
        </is>
      </c>
      <c r="P158" s="165" t="inlineStr">
        <is>
          <t>ข้อสอบจำลอง</t>
        </is>
      </c>
      <c r="Q158" s="165" t="inlineStr">
        <is>
          <t>Mock RxCU84</t>
        </is>
      </c>
      <c r="R158" s="165" t="inlineStr"/>
    </row>
    <row r="159" ht="24" customHeight="1" s="49">
      <c r="A159" s="165" t="n">
        <v>157</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66" t="inlineStr"/>
      <c r="D159" s="166" t="inlineStr">
        <is>
          <t>Bisoprolol</t>
        </is>
      </c>
      <c r="E159" s="166" t="inlineStr">
        <is>
          <t>Losartan</t>
        </is>
      </c>
      <c r="F159" s="166" t="inlineStr">
        <is>
          <t>Amlodipine</t>
        </is>
      </c>
      <c r="G159" s="166" t="inlineStr">
        <is>
          <t>Enalapril</t>
        </is>
      </c>
      <c r="H159" s="166" t="inlineStr">
        <is>
          <t>Diltiazem</t>
        </is>
      </c>
      <c r="I159" s="165" t="n">
        <v>2</v>
      </c>
      <c r="J159" s="166"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66" t="inlineStr"/>
      <c r="L159" s="166" t="inlineStr">
        <is>
          <t>Gout &amp; Hyperuricemia</t>
        </is>
      </c>
      <c r="M159" s="166" t="inlineStr"/>
      <c r="N159" s="165" t="inlineStr">
        <is>
          <t>Clinic</t>
        </is>
      </c>
      <c r="O159" s="166" t="inlineStr">
        <is>
          <t>ข้อ 26 Mock Musculo RxCU84</t>
        </is>
      </c>
      <c r="P159" s="165" t="inlineStr">
        <is>
          <t>ข้อสอบจำลอง</t>
        </is>
      </c>
      <c r="Q159" s="165" t="inlineStr">
        <is>
          <t>Mock RxCU84</t>
        </is>
      </c>
      <c r="R159" s="165" t="inlineStr"/>
    </row>
    <row r="160" ht="24" customHeight="1" s="49">
      <c r="A160" s="165" t="n">
        <v>158</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66" t="inlineStr"/>
      <c r="D160" s="166" t="inlineStr">
        <is>
          <t>ข้าวสวย</t>
        </is>
      </c>
      <c r="E160" s="166" t="inlineStr">
        <is>
          <t>ไข่ไก่</t>
        </is>
      </c>
      <c r="F160" s="166" t="inlineStr">
        <is>
          <t>เครื่องในสัตว์และเบียร์</t>
        </is>
      </c>
      <c r="G160" s="166" t="inlineStr">
        <is>
          <t>นมวัว</t>
        </is>
      </c>
      <c r="H160" s="166" t="inlineStr">
        <is>
          <t>ผลไม้</t>
        </is>
      </c>
      <c r="I160" s="165" t="n">
        <v>3</v>
      </c>
      <c r="J160" s="166"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66" t="inlineStr"/>
      <c r="L160" s="166" t="inlineStr">
        <is>
          <t>Gout &amp; Hyperuricemia</t>
        </is>
      </c>
      <c r="M160" s="166" t="inlineStr"/>
      <c r="N160" s="165" t="inlineStr">
        <is>
          <t>Clinic</t>
        </is>
      </c>
      <c r="O160" s="166" t="inlineStr">
        <is>
          <t>ข้อ 27 Mock Musculo RxCU84</t>
        </is>
      </c>
      <c r="P160" s="165" t="inlineStr">
        <is>
          <t>ข้อสอบจำลอง</t>
        </is>
      </c>
      <c r="Q160" s="165" t="inlineStr">
        <is>
          <t>Mock RxCU84</t>
        </is>
      </c>
      <c r="R160" s="165" t="inlineStr"/>
    </row>
    <row r="161" ht="24" customHeight="1" s="49">
      <c r="A161" s="165" t="n">
        <v>159</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66" t="inlineStr"/>
      <c r="D161" s="166" t="inlineStr">
        <is>
          <t>&lt; 4 mg/dL</t>
        </is>
      </c>
      <c r="E161" s="166" t="inlineStr">
        <is>
          <t>&lt; 5 mg/dL</t>
        </is>
      </c>
      <c r="F161" s="166" t="inlineStr">
        <is>
          <t>&lt; 6 mg/dL</t>
        </is>
      </c>
      <c r="G161" s="166" t="inlineStr">
        <is>
          <t>&lt; 7 mg/dL</t>
        </is>
      </c>
      <c r="H161" s="166" t="inlineStr">
        <is>
          <t>&lt; 8 mg/dL</t>
        </is>
      </c>
      <c r="I161" s="165" t="n">
        <v>3</v>
      </c>
      <c r="J161" s="166"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66" t="inlineStr"/>
      <c r="L161" s="166" t="inlineStr">
        <is>
          <t>Gout &amp; Hyperuricemia</t>
        </is>
      </c>
      <c r="M161" s="166" t="inlineStr"/>
      <c r="N161" s="165" t="inlineStr">
        <is>
          <t>Clinic</t>
        </is>
      </c>
      <c r="O161" s="166" t="inlineStr">
        <is>
          <t>ข้อ 28 Mock Musculo RxCU84</t>
        </is>
      </c>
      <c r="P161" s="165" t="inlineStr">
        <is>
          <t>ข้อสอบจำลอง</t>
        </is>
      </c>
      <c r="Q161" s="165" t="inlineStr">
        <is>
          <t>Mock RxCU84</t>
        </is>
      </c>
      <c r="R161" s="165" t="inlineStr"/>
    </row>
    <row r="162" ht="24" customHeight="1" s="49">
      <c r="A162" s="165" t="n">
        <v>160</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66" t="inlineStr"/>
      <c r="D162" s="166" t="inlineStr">
        <is>
          <t>HLA-B15:02</t>
        </is>
      </c>
      <c r="E162" s="166" t="inlineStr">
        <is>
          <t>HLA-B58:01</t>
        </is>
      </c>
      <c r="F162" s="166" t="inlineStr">
        <is>
          <t>HLA-B57:01</t>
        </is>
      </c>
      <c r="G162" s="166" t="inlineStr">
        <is>
          <t>CYP2C9</t>
        </is>
      </c>
      <c r="H162" s="166" t="inlineStr">
        <is>
          <t>DPYD</t>
        </is>
      </c>
      <c r="I162" s="165" t="n">
        <v>2</v>
      </c>
      <c r="J162"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66" t="inlineStr"/>
      <c r="L162" s="166" t="inlineStr">
        <is>
          <t>Gout &amp; Hyperuricemia</t>
        </is>
      </c>
      <c r="M162" s="166" t="inlineStr"/>
      <c r="N162" s="165" t="inlineStr">
        <is>
          <t>Clinic</t>
        </is>
      </c>
      <c r="O162" s="166" t="inlineStr">
        <is>
          <t>ข้อ 29 Mock Musculo RxCU84</t>
        </is>
      </c>
      <c r="P162" s="165" t="inlineStr">
        <is>
          <t>ข้อสอบจำลอง</t>
        </is>
      </c>
      <c r="Q162" s="165" t="inlineStr">
        <is>
          <t>Mock RxCU84</t>
        </is>
      </c>
      <c r="R162" s="165" t="inlineStr"/>
    </row>
    <row r="163" ht="24" customHeight="1" s="49">
      <c r="A163" s="165" t="n">
        <v>161</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66" t="inlineStr"/>
      <c r="D163" s="166" t="inlineStr">
        <is>
          <t>Metformin</t>
        </is>
      </c>
      <c r="E163" s="166" t="inlineStr">
        <is>
          <t>Bisoprolol</t>
        </is>
      </c>
      <c r="F163" s="166" t="inlineStr">
        <is>
          <t>Azathioprine</t>
        </is>
      </c>
      <c r="G163" s="166" t="inlineStr">
        <is>
          <t>Atorvastatin</t>
        </is>
      </c>
      <c r="H163" s="166" t="inlineStr">
        <is>
          <t>Losartan</t>
        </is>
      </c>
      <c r="I163" s="165" t="n">
        <v>3</v>
      </c>
      <c r="J163" s="166"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66" t="inlineStr"/>
      <c r="L163" s="166" t="inlineStr">
        <is>
          <t>Gout &amp; Hyperuricemia</t>
        </is>
      </c>
      <c r="M163" s="166" t="inlineStr"/>
      <c r="N163" s="165" t="inlineStr">
        <is>
          <t>Clinic</t>
        </is>
      </c>
      <c r="O163" s="166" t="inlineStr">
        <is>
          <t>ข้อ 30 Mock Musculo RxCU84</t>
        </is>
      </c>
      <c r="P163" s="165" t="inlineStr">
        <is>
          <t>ข้อสอบจำลอง</t>
        </is>
      </c>
      <c r="Q163" s="165" t="inlineStr">
        <is>
          <t>Mock RxCU84</t>
        </is>
      </c>
      <c r="R163" s="165" t="inlineStr"/>
    </row>
    <row r="164" ht="24" customHeight="1" s="49">
      <c r="A164" s="165" t="n">
        <v>162</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66" t="inlineStr"/>
      <c r="D164" s="166" t="inlineStr">
        <is>
          <t>Colchicine 0.6 mg/day นาน 3-6 เดือน</t>
        </is>
      </c>
      <c r="E164" s="166" t="inlineStr">
        <is>
          <t>Prednisolone นาน 1 ปี</t>
        </is>
      </c>
      <c r="F164" s="166" t="inlineStr">
        <is>
          <t>Aspirin 81 mg</t>
        </is>
      </c>
      <c r="G164" s="166" t="inlineStr">
        <is>
          <t>Probenecid</t>
        </is>
      </c>
      <c r="H164" s="166" t="inlineStr">
        <is>
          <t>Paracetamol</t>
        </is>
      </c>
      <c r="I164" s="165" t="n">
        <v>1</v>
      </c>
      <c r="J164" s="166"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66" t="inlineStr"/>
      <c r="L164" s="166" t="inlineStr">
        <is>
          <t>Gout &amp; Hyperuricemia</t>
        </is>
      </c>
      <c r="M164" s="166" t="inlineStr"/>
      <c r="N164" s="165" t="inlineStr">
        <is>
          <t>Clinic</t>
        </is>
      </c>
      <c r="O164" s="166" t="inlineStr">
        <is>
          <t>ข้อ 31 Mock Musculo RxCU84</t>
        </is>
      </c>
      <c r="P164" s="165" t="inlineStr">
        <is>
          <t>ข้อสอบจำลอง</t>
        </is>
      </c>
      <c r="Q164" s="165" t="inlineStr">
        <is>
          <t>Mock RxCU84</t>
        </is>
      </c>
      <c r="R164" s="165" t="inlineStr"/>
    </row>
    <row r="165" ht="24" customHeight="1" s="49">
      <c r="A165" s="165" t="n">
        <v>163</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66" t="inlineStr"/>
      <c r="D165" s="166" t="inlineStr">
        <is>
          <t>ยับยั้ง COX-2</t>
        </is>
      </c>
      <c r="E165" s="166" t="inlineStr">
        <is>
          <t>ยับยั้ง Xanthine oxidase</t>
        </is>
      </c>
      <c r="F165" s="166" t="inlineStr">
        <is>
          <t>ขัดขวาง Microtubule polymerization ลดการเคลื่อนที่ของ Neutrophil</t>
        </is>
      </c>
      <c r="G165" s="166" t="inlineStr">
        <is>
          <t>เพิ่มการขับ Uric acid</t>
        </is>
      </c>
      <c r="H165" s="166" t="inlineStr">
        <is>
          <t>ยับยั้ง URAT1</t>
        </is>
      </c>
      <c r="I165" s="165" t="n">
        <v>3</v>
      </c>
      <c r="J165" s="166"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66" t="inlineStr"/>
      <c r="L165" s="166" t="inlineStr">
        <is>
          <t>Gout &amp; Hyperuricemia</t>
        </is>
      </c>
      <c r="M165" s="166" t="inlineStr"/>
      <c r="N165" s="165" t="inlineStr">
        <is>
          <t>Clinic</t>
        </is>
      </c>
      <c r="O165" s="166" t="inlineStr">
        <is>
          <t>ข้อ 32 Mock Musculo RxCU84</t>
        </is>
      </c>
      <c r="P165" s="165" t="inlineStr">
        <is>
          <t>ข้อสอบจำลอง</t>
        </is>
      </c>
      <c r="Q165" s="165" t="inlineStr">
        <is>
          <t>Mock RxCU84</t>
        </is>
      </c>
      <c r="R165" s="165" t="inlineStr"/>
    </row>
    <row r="166" ht="24" customHeight="1" s="49">
      <c r="A166" s="165" t="n">
        <v>164</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66" t="inlineStr"/>
      <c r="D166" s="166" t="inlineStr">
        <is>
          <t>Simvastatin</t>
        </is>
      </c>
      <c r="E166" s="166" t="inlineStr">
        <is>
          <t>Atorvastatin</t>
        </is>
      </c>
      <c r="F166" s="166" t="inlineStr">
        <is>
          <t>Fenofibrate</t>
        </is>
      </c>
      <c r="G166" s="166" t="inlineStr">
        <is>
          <t>Gemfibrozil</t>
        </is>
      </c>
      <c r="H166" s="166" t="inlineStr">
        <is>
          <t>Ezetimibe</t>
        </is>
      </c>
      <c r="I166" s="165" t="n">
        <v>3</v>
      </c>
      <c r="J166" s="166"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66" t="inlineStr"/>
      <c r="L166" s="166" t="inlineStr">
        <is>
          <t>Gout &amp; Hyperuricemia</t>
        </is>
      </c>
      <c r="M166" s="166" t="inlineStr"/>
      <c r="N166" s="165" t="inlineStr">
        <is>
          <t>Clinic</t>
        </is>
      </c>
      <c r="O166" s="166" t="inlineStr">
        <is>
          <t>ข้อ 33 Mock Musculo RxCU84</t>
        </is>
      </c>
      <c r="P166" s="165" t="inlineStr">
        <is>
          <t>ข้อสอบจำลอง</t>
        </is>
      </c>
      <c r="Q166" s="165" t="inlineStr">
        <is>
          <t>Mock RxCU84</t>
        </is>
      </c>
      <c r="R166" s="165" t="inlineStr"/>
    </row>
    <row r="167" ht="24" customHeight="1" s="49">
      <c r="A167" s="165" t="n">
        <v>165</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66" t="inlineStr"/>
      <c r="D167" s="166" t="inlineStr">
        <is>
          <t>ควบคุมอาหารและออกกำลังกายเพื่อลดน้ำหนักตัว โดยตั้งเป้าหมายให้ดัชนีมวลกาย (BMI) ลดลงต่ำกว่า 30 kg/m2</t>
        </is>
      </c>
      <c r="E167" s="166" t="inlineStr">
        <is>
          <t>ลดหรือหลีกเลี่ยงการดื่มเครื่องดื่มแอลกอฮอล์ทุกชนิด</t>
        </is>
      </c>
      <c r="F167" s="166" t="inlineStr">
        <is>
          <t>หลีกเลี่ยงการรับประทานอาหารที่มีสารพิวรีนสูง เช่น สัตว์ปีก เครื่องในสัตว์ และยอดผัก</t>
        </is>
      </c>
      <c r="G167" s="166" t="inlineStr">
        <is>
          <t>ดื่มน้ำสะอาดในปริมาณที่เหมาะสมอย่างน้อย 2–3 ลิตรต่อวัน เพื่อช่วยขับกรดยูริกออกทางไต</t>
        </is>
      </c>
      <c r="H167" s="166" t="inlineStr">
        <is>
          <t>ถูกต้องทุกข้อที่กล่าวมา</t>
        </is>
      </c>
      <c r="I167" s="165" t="n">
        <v>5</v>
      </c>
      <c r="J167" s="166"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66" t="inlineStr"/>
      <c r="L167" s="166" t="inlineStr">
        <is>
          <t>Gout &amp; Hyperuricemia</t>
        </is>
      </c>
      <c r="M167" s="166" t="inlineStr"/>
      <c r="N167" s="165" t="inlineStr">
        <is>
          <t>Clinic</t>
        </is>
      </c>
      <c r="O167" s="166" t="inlineStr">
        <is>
          <t>ข้อ 34 Mock Musculo RxCU84</t>
        </is>
      </c>
      <c r="P167" s="165" t="inlineStr">
        <is>
          <t>ข้อสอบจำลอง</t>
        </is>
      </c>
      <c r="Q167" s="165" t="inlineStr">
        <is>
          <t>Mock RxCU84</t>
        </is>
      </c>
      <c r="R167" s="165" t="inlineStr"/>
    </row>
    <row r="168" ht="24" customHeight="1" s="49">
      <c r="A168" s="165" t="n">
        <v>166</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66" t="inlineStr"/>
      <c r="D168" s="166" t="inlineStr">
        <is>
          <t>เริ่ม allopurinol ทันที</t>
        </is>
      </c>
      <c r="E168" s="166" t="inlineStr">
        <is>
          <t>ให้ probenecid เร่งขับกรดยูริก</t>
        </is>
      </c>
      <c r="F168" s="166" t="inlineStr">
        <is>
          <t>ให้ colchicine/NSAIDs/steroid ยังไม่เริ่มยาลดกรดยูริก</t>
        </is>
      </c>
      <c r="G168" s="166" t="inlineStr">
        <is>
          <t>ให้ paracetamol เดี่ยว ๆ</t>
        </is>
      </c>
      <c r="H168" s="166" t="inlineStr">
        <is>
          <t>งดยาทุกชนิดรอหายเอง</t>
        </is>
      </c>
      <c r="I168" s="165" t="n">
        <v>3</v>
      </c>
      <c r="J168" s="166"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66" t="inlineStr"/>
      <c r="L168" s="166" t="inlineStr">
        <is>
          <t>Gout &amp; Hyperuricemia</t>
        </is>
      </c>
      <c r="M168" s="166" t="inlineStr"/>
      <c r="N168" s="165" t="inlineStr">
        <is>
          <t>Clinic</t>
        </is>
      </c>
      <c r="O168" s="166" t="inlineStr">
        <is>
          <t>ข้อ 35 Mock Musculo RxCU84</t>
        </is>
      </c>
      <c r="P168" s="165" t="inlineStr">
        <is>
          <t>ข้อสอบจำลอง</t>
        </is>
      </c>
      <c r="Q168" s="165" t="inlineStr">
        <is>
          <t>Mock RxCU84</t>
        </is>
      </c>
      <c r="R168" s="165" t="inlineStr"/>
    </row>
    <row r="169" ht="24" customHeight="1" s="49">
      <c r="A169" s="165" t="n">
        <v>167</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66" t="inlineStr"/>
      <c r="D169" s="166" t="inlineStr">
        <is>
          <t>0.6 mg วันละครั้งเท่านั้น</t>
        </is>
      </c>
      <c r="E169" s="166" t="inlineStr">
        <is>
          <t>1.0 mg แล้ว 0.5 mg ทุกชั่วโมงจนท้องเสีย</t>
        </is>
      </c>
      <c r="F169" s="166" t="inlineStr">
        <is>
          <t>2.4 mg ครั้งเดียว</t>
        </is>
      </c>
      <c r="G169" s="166" t="inlineStr">
        <is>
          <t>1.2 mg ทันที แล้ว 0.6 mg อีก 1 ชม. ต่อด้วย 0.5–0.6 mg ทุก 8–12 ชม.</t>
        </is>
      </c>
      <c r="H169" s="166" t="inlineStr">
        <is>
          <t>1.2 mg ทุก 2 ชม. รวม 6 ครั้ง</t>
        </is>
      </c>
      <c r="I169" s="165" t="n">
        <v>4</v>
      </c>
      <c r="J169" s="166"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66" t="inlineStr"/>
      <c r="L169" s="166" t="inlineStr">
        <is>
          <t>Gout &amp; Hyperuricemia</t>
        </is>
      </c>
      <c r="M169" s="166" t="inlineStr"/>
      <c r="N169" s="165" t="inlineStr">
        <is>
          <t>Clinic</t>
        </is>
      </c>
      <c r="O169" s="166" t="inlineStr">
        <is>
          <t>ข้อ 36 Mock Musculo RxCU84</t>
        </is>
      </c>
      <c r="P169" s="165" t="inlineStr">
        <is>
          <t>ข้อสอบจำลอง</t>
        </is>
      </c>
      <c r="Q169" s="165" t="inlineStr">
        <is>
          <t>Mock RxCU84</t>
        </is>
      </c>
      <c r="R169" s="165" t="inlineStr"/>
    </row>
    <row r="170" ht="24" customHeight="1" s="49">
      <c r="A170" s="165" t="n">
        <v>168</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66" t="inlineStr"/>
      <c r="D170" s="166" t="inlineStr">
        <is>
          <t>คง losartan ไว้เพราะช่วยขับกรดยูริก</t>
        </is>
      </c>
      <c r="E170" s="166" t="inlineStr">
        <is>
          <t>เปลี่ยน losartan เป็น hydrochlorothiazide</t>
        </is>
      </c>
      <c r="F170" s="166" t="inlineStr">
        <is>
          <t>เพิ่ม bisoprolol เพื่อลดกรดยูริก</t>
        </is>
      </c>
      <c r="G170" s="166" t="inlineStr">
        <is>
          <t>เพิ่ม low-dose aspirin</t>
        </is>
      </c>
      <c r="H170" s="166" t="inlineStr">
        <is>
          <t>หยุด losartan เพราะเพิ่มกรดยูริก</t>
        </is>
      </c>
      <c r="I170" s="165" t="n">
        <v>1</v>
      </c>
      <c r="J170" s="166"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66" t="inlineStr"/>
      <c r="L170" s="166" t="inlineStr">
        <is>
          <t>Gout &amp; Hyperuricemia</t>
        </is>
      </c>
      <c r="M170" s="166" t="inlineStr"/>
      <c r="N170" s="165" t="inlineStr">
        <is>
          <t>Clinic</t>
        </is>
      </c>
      <c r="O170" s="166" t="inlineStr">
        <is>
          <t>ข้อ 37 Mock Musculo RxCU84</t>
        </is>
      </c>
      <c r="P170" s="165" t="inlineStr">
        <is>
          <t>ข้อสอบจำลอง</t>
        </is>
      </c>
      <c r="Q170" s="165" t="inlineStr">
        <is>
          <t>Mock RxCU84</t>
        </is>
      </c>
      <c r="R170" s="165" t="inlineStr"/>
    </row>
    <row r="171" ht="24" customHeight="1" s="49">
      <c r="A171" s="165" t="n">
        <v>169</v>
      </c>
      <c r="B17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66" t="inlineStr"/>
      <c r="D171" s="166" t="inlineStr">
        <is>
          <t>HLA-B15:02</t>
        </is>
      </c>
      <c r="E171" s="166" t="inlineStr">
        <is>
          <t>HLA-B58:01</t>
        </is>
      </c>
      <c r="F171" s="166" t="inlineStr">
        <is>
          <t>HLA-B57:01</t>
        </is>
      </c>
      <c r="G171" s="166" t="inlineStr">
        <is>
          <t>CYP2C9</t>
        </is>
      </c>
      <c r="H171" s="166" t="inlineStr">
        <is>
          <t>G6PD</t>
        </is>
      </c>
      <c r="I171" s="165" t="n">
        <v>2</v>
      </c>
      <c r="J171"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66" t="inlineStr"/>
      <c r="L171" s="166" t="inlineStr">
        <is>
          <t>Gout &amp; Hyperuricemia</t>
        </is>
      </c>
      <c r="M171" s="166" t="inlineStr"/>
      <c r="N171" s="165" t="inlineStr">
        <is>
          <t>Clinic</t>
        </is>
      </c>
      <c r="O171" s="166" t="inlineStr">
        <is>
          <t>ข้อ 38 Mock Musculo RxCU84</t>
        </is>
      </c>
      <c r="P171" s="165" t="inlineStr">
        <is>
          <t>ข้อสอบจำลอง</t>
        </is>
      </c>
      <c r="Q171" s="165" t="inlineStr">
        <is>
          <t>Mock RxCU84</t>
        </is>
      </c>
      <c r="R171" s="165" t="inlineStr"/>
    </row>
    <row r="172" ht="24" customHeight="1" s="49">
      <c r="A172" s="165" t="n">
        <v>170</v>
      </c>
      <c r="B17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66" t="inlineStr"/>
      <c r="D172" s="166" t="inlineStr">
        <is>
          <t>น้อยกว่า 4 mg/dL</t>
        </is>
      </c>
      <c r="E172" s="166" t="inlineStr">
        <is>
          <t>น้อยกว่า 5 mg/dL</t>
        </is>
      </c>
      <c r="F172" s="166" t="inlineStr">
        <is>
          <t>น้อยกว่า 6 mg/dL</t>
        </is>
      </c>
      <c r="G172" s="166" t="inlineStr">
        <is>
          <t>น้อยกว่า 7 mg/dL</t>
        </is>
      </c>
      <c r="H172" s="166" t="inlineStr">
        <is>
          <t>น้อยกว่า 8 mg/dL</t>
        </is>
      </c>
      <c r="I172" s="165" t="n">
        <v>3</v>
      </c>
      <c r="J172" s="166"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66" t="inlineStr"/>
      <c r="L172" s="166" t="inlineStr">
        <is>
          <t>Gout &amp; Hyperuricemia</t>
        </is>
      </c>
      <c r="M172" s="166" t="inlineStr"/>
      <c r="N172" s="165" t="inlineStr">
        <is>
          <t>Clinic</t>
        </is>
      </c>
      <c r="O172" s="166" t="inlineStr">
        <is>
          <t>ข้อ 39 Mock Musculo RxCU84</t>
        </is>
      </c>
      <c r="P172" s="165" t="inlineStr">
        <is>
          <t>ข้อสอบจำลอง</t>
        </is>
      </c>
      <c r="Q172" s="165" t="inlineStr">
        <is>
          <t>Mock RxCU84</t>
        </is>
      </c>
      <c r="R172" s="165" t="inlineStr"/>
    </row>
    <row r="173" ht="24" customHeight="1" s="49">
      <c r="A173" s="165" t="n">
        <v>171</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66" t="inlineStr"/>
      <c r="D173" s="166" t="inlineStr">
        <is>
          <t>Oral Paracetamol</t>
        </is>
      </c>
      <c r="E173" s="166" t="inlineStr">
        <is>
          <t>Topical NSAIDs</t>
        </is>
      </c>
      <c r="F173" s="166" t="inlineStr">
        <is>
          <t>Oral Glucosamine</t>
        </is>
      </c>
      <c r="G173" s="166" t="inlineStr">
        <is>
          <t>IA Steroid</t>
        </is>
      </c>
      <c r="H173" s="166" t="inlineStr">
        <is>
          <t>Tramadol</t>
        </is>
      </c>
      <c r="I173" s="165" t="n">
        <v>2</v>
      </c>
      <c r="J173" s="166"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66" t="inlineStr"/>
      <c r="L173" s="166" t="inlineStr">
        <is>
          <t>Osteoarthritis</t>
        </is>
      </c>
      <c r="M173" s="166" t="inlineStr"/>
      <c r="N173" s="165" t="inlineStr">
        <is>
          <t>Clinic</t>
        </is>
      </c>
      <c r="O173" s="166" t="inlineStr">
        <is>
          <t>ข้อ 40 Mock Musculo RxCU84</t>
        </is>
      </c>
      <c r="P173" s="165" t="inlineStr">
        <is>
          <t>ข้อสอบจำลอง</t>
        </is>
      </c>
      <c r="Q173" s="165" t="inlineStr">
        <is>
          <t>Mock RxCU84</t>
        </is>
      </c>
      <c r="R173" s="165" t="inlineStr"/>
    </row>
    <row r="174" ht="24" customHeight="1" s="49">
      <c r="A174" s="165" t="n">
        <v>172</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66" t="inlineStr"/>
      <c r="D174" s="166" t="inlineStr">
        <is>
          <t>OA เป็น Autoimmune</t>
        </is>
      </c>
      <c r="E174" s="166" t="inlineStr">
        <is>
          <t>OA เกิดจากการสึกหรอของกระดูกอ่อน (Cartilage degradation)</t>
        </is>
      </c>
      <c r="F174" s="166" t="inlineStr">
        <is>
          <t>OA มี Systemic symptom</t>
        </is>
      </c>
      <c r="G174" s="166" t="inlineStr">
        <is>
          <t>OA ค่า ESR พุ่งสูง</t>
        </is>
      </c>
      <c r="H174" s="166" t="inlineStr">
        <is>
          <t>OA มักโดนข้อข้อมือ</t>
        </is>
      </c>
      <c r="I174" s="165" t="n">
        <v>2</v>
      </c>
      <c r="J174" s="166"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66" t="inlineStr"/>
      <c r="L174" s="166" t="inlineStr">
        <is>
          <t>Osteoarthritis</t>
        </is>
      </c>
      <c r="M174" s="166" t="inlineStr"/>
      <c r="N174" s="165" t="inlineStr">
        <is>
          <t>Clinic</t>
        </is>
      </c>
      <c r="O174" s="166" t="inlineStr">
        <is>
          <t>ข้อ 41 Mock Musculo RxCU84</t>
        </is>
      </c>
      <c r="P174" s="165" t="inlineStr">
        <is>
          <t>ข้อสอบจำลอง</t>
        </is>
      </c>
      <c r="Q174" s="165" t="inlineStr">
        <is>
          <t>Mock RxCU84</t>
        </is>
      </c>
      <c r="R174" s="165" t="inlineStr"/>
    </row>
    <row r="175" ht="24" customHeight="1" s="49">
      <c r="A175" s="165" t="n">
        <v>173</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66" t="inlineStr"/>
      <c r="D175" s="166" t="inlineStr">
        <is>
          <t>ว่ายน้ำและลดน้ำหนัก</t>
        </is>
      </c>
      <c r="E175" s="166" t="inlineStr">
        <is>
          <t>วิ่งมาราธอน</t>
        </is>
      </c>
      <c r="F175" s="166" t="inlineStr">
        <is>
          <t>การฝังเข็ม</t>
        </is>
      </c>
      <c r="G175" s="166" t="inlineStr">
        <is>
          <t>การใส่สนับเข่าตลอดเวลา</t>
        </is>
      </c>
      <c r="H175" s="166" t="inlineStr">
        <is>
          <t>การทานคอลลาเจน</t>
        </is>
      </c>
      <c r="I175" s="165" t="n">
        <v>1</v>
      </c>
      <c r="J175" s="166"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66" t="inlineStr"/>
      <c r="L175" s="166" t="inlineStr">
        <is>
          <t>Osteoarthritis</t>
        </is>
      </c>
      <c r="M175" s="166" t="inlineStr"/>
      <c r="N175" s="165" t="inlineStr">
        <is>
          <t>Clinic</t>
        </is>
      </c>
      <c r="O175" s="166" t="inlineStr">
        <is>
          <t>ข้อ 42 Mock Musculo RxCU84</t>
        </is>
      </c>
      <c r="P175" s="165" t="inlineStr">
        <is>
          <t>ข้อสอบจำลอง</t>
        </is>
      </c>
      <c r="Q175" s="165" t="inlineStr">
        <is>
          <t>Mock RxCU84</t>
        </is>
      </c>
      <c r="R175" s="165" t="inlineStr"/>
    </row>
    <row r="176" ht="24" customHeight="1" s="49">
      <c r="A176" s="165" t="n">
        <v>174</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66" t="inlineStr"/>
      <c r="D176" s="166" t="inlineStr">
        <is>
          <t>ข้อบวมแดง</t>
        </is>
      </c>
      <c r="E176" s="166" t="inlineStr">
        <is>
          <t>ข้อผิดรูปเบี้ยว</t>
        </is>
      </c>
      <c r="F176" s="166" t="inlineStr">
        <is>
          <t>เสียงดังกรอบแกรบขณะขยับข้อ</t>
        </is>
      </c>
      <c r="G176" s="166" t="inlineStr">
        <is>
          <t>การขยับข้อไม่ได้เลย</t>
        </is>
      </c>
      <c r="H176" s="166" t="inlineStr">
        <is>
          <t>กล้ามเนื้อลีบ</t>
        </is>
      </c>
      <c r="I176" s="165" t="n">
        <v>3</v>
      </c>
      <c r="J176" s="166"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66" t="inlineStr"/>
      <c r="L176" s="166" t="inlineStr">
        <is>
          <t>Osteoarthritis</t>
        </is>
      </c>
      <c r="M176" s="166" t="inlineStr"/>
      <c r="N176" s="165" t="inlineStr">
        <is>
          <t>Clinic</t>
        </is>
      </c>
      <c r="O176" s="166" t="inlineStr">
        <is>
          <t>ข้อ 43 Mock Musculo RxCU84</t>
        </is>
      </c>
      <c r="P176" s="165" t="inlineStr">
        <is>
          <t>ข้อสอบจำลอง</t>
        </is>
      </c>
      <c r="Q176" s="165" t="inlineStr">
        <is>
          <t>Mock RxCU84</t>
        </is>
      </c>
      <c r="R176" s="165" t="inlineStr"/>
    </row>
    <row r="177" ht="24" customHeight="1" s="49">
      <c r="A177" s="165" t="n">
        <v>175</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66" t="inlineStr"/>
      <c r="D177" s="166" t="inlineStr">
        <is>
          <t>Piroxicam</t>
        </is>
      </c>
      <c r="E177" s="166" t="inlineStr">
        <is>
          <t>Ibuprofen dose สูง</t>
        </is>
      </c>
      <c r="F177" s="166" t="inlineStr">
        <is>
          <t>COX-2 inhibitor + PPI</t>
        </is>
      </c>
      <c r="G177" s="166" t="inlineStr">
        <is>
          <t>Indomethacin</t>
        </is>
      </c>
      <c r="H177" s="166" t="inlineStr">
        <is>
          <t>Naproxen เดี่ยวๆ</t>
        </is>
      </c>
      <c r="I177" s="165" t="n">
        <v>3</v>
      </c>
      <c r="J177" s="166"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66" t="inlineStr"/>
      <c r="L177" s="166" t="inlineStr">
        <is>
          <t>Osteoarthritis</t>
        </is>
      </c>
      <c r="M177" s="166" t="inlineStr"/>
      <c r="N177" s="165" t="inlineStr">
        <is>
          <t>Clinic</t>
        </is>
      </c>
      <c r="O177" s="166" t="inlineStr">
        <is>
          <t>ข้อ 44 Mock Musculo RxCU84</t>
        </is>
      </c>
      <c r="P177" s="165" t="inlineStr">
        <is>
          <t>ข้อสอบจำลอง</t>
        </is>
      </c>
      <c r="Q177" s="165" t="inlineStr">
        <is>
          <t>Mock RxCU84</t>
        </is>
      </c>
      <c r="R177" s="165" t="inlineStr"/>
    </row>
    <row r="178" ht="24" customHeight="1" s="49">
      <c r="A178" s="165" t="n">
        <v>176</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66" t="inlineStr"/>
      <c r="D178" s="166" t="inlineStr">
        <is>
          <t>ยับยั้ง COX</t>
        </is>
      </c>
      <c r="E178" s="166" t="inlineStr">
        <is>
          <t>Depletion ของ Substance P จากปลายประสาท</t>
        </is>
      </c>
      <c r="F178" s="166" t="inlineStr">
        <is>
          <t>ยับยั้ง Mu-receptor</t>
        </is>
      </c>
      <c r="G178" s="166" t="inlineStr">
        <is>
          <t>ขยายหลอดเลือดลดอักเสบ</t>
        </is>
      </c>
      <c r="H178" s="166" t="inlineStr">
        <is>
          <t>ให้ความเย็นชา</t>
        </is>
      </c>
      <c r="I178" s="165" t="n">
        <v>2</v>
      </c>
      <c r="J178" s="166"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66" t="inlineStr"/>
      <c r="L178" s="166" t="inlineStr">
        <is>
          <t>Osteoarthritis / Herbal Medicine</t>
        </is>
      </c>
      <c r="M178" s="166" t="inlineStr"/>
      <c r="N178" s="165" t="inlineStr">
        <is>
          <t>Clinic</t>
        </is>
      </c>
      <c r="O178" s="166" t="inlineStr">
        <is>
          <t>ข้อ 45 Mock Musculo RxCU84</t>
        </is>
      </c>
      <c r="P178" s="165" t="inlineStr">
        <is>
          <t>ข้อสอบจำลอง</t>
        </is>
      </c>
      <c r="Q178" s="165" t="inlineStr">
        <is>
          <t>Mock RxCU84</t>
        </is>
      </c>
      <c r="R178" s="165" t="inlineStr"/>
    </row>
    <row r="179" ht="24" customHeight="1" s="49">
      <c r="A179" s="165" t="n">
        <v>177</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66" t="inlineStr"/>
      <c r="D179" s="166" t="inlineStr">
        <is>
          <t>Hyaluronic acid และ Proteoglycan</t>
        </is>
      </c>
      <c r="E179" s="166" t="inlineStr">
        <is>
          <t>Calcium</t>
        </is>
      </c>
      <c r="F179" s="166" t="inlineStr">
        <is>
          <t>Vitamin D</t>
        </is>
      </c>
      <c r="G179" s="166" t="inlineStr">
        <is>
          <t>Uric acid</t>
        </is>
      </c>
      <c r="H179" s="166" t="inlineStr">
        <is>
          <t>Fibrin</t>
        </is>
      </c>
      <c r="I179" s="165" t="n">
        <v>1</v>
      </c>
      <c r="J179" s="166"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66" t="inlineStr"/>
      <c r="L179" s="166" t="inlineStr">
        <is>
          <t>Osteoarthritis</t>
        </is>
      </c>
      <c r="M179" s="166" t="inlineStr"/>
      <c r="N179" s="165" t="inlineStr">
        <is>
          <t>Clinic</t>
        </is>
      </c>
      <c r="O179" s="166" t="inlineStr">
        <is>
          <t>ข้อ 46 Mock Musculo RxCU84</t>
        </is>
      </c>
      <c r="P179" s="165" t="inlineStr">
        <is>
          <t>ข้อสอบจำลอง</t>
        </is>
      </c>
      <c r="Q179" s="165" t="inlineStr">
        <is>
          <t>Mock RxCU84</t>
        </is>
      </c>
      <c r="R179" s="165" t="inlineStr"/>
    </row>
    <row r="180" ht="24" customHeight="1" s="49">
      <c r="A180" s="165" t="n">
        <v>178</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66" t="inlineStr"/>
      <c r="D180" s="166" t="inlineStr">
        <is>
          <t>ห้ามฉีดเกินปีละ 1 ครั้ง</t>
        </is>
      </c>
      <c r="E180" s="166" t="inlineStr">
        <is>
          <t>ให้ผลลดปวดเพียงระยะสั้น (Short-term) ไม่ชะลอโรค</t>
        </is>
      </c>
      <c r="F180" s="166" t="inlineStr">
        <is>
          <t>ทำให้กระดูกงอก</t>
        </is>
      </c>
      <c r="G180" s="166" t="inlineStr">
        <is>
          <t>ลดปวดถาวร</t>
        </is>
      </c>
      <c r="H180" s="166" t="inlineStr">
        <is>
          <t>ใช้เป็น First-line เสมอ</t>
        </is>
      </c>
      <c r="I180" s="165" t="n">
        <v>2</v>
      </c>
      <c r="J180" s="166"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66" t="inlineStr"/>
      <c r="L180" s="166" t="inlineStr">
        <is>
          <t>Osteoarthritis</t>
        </is>
      </c>
      <c r="M180" s="166" t="inlineStr"/>
      <c r="N180" s="165" t="inlineStr">
        <is>
          <t>Clinic</t>
        </is>
      </c>
      <c r="O180" s="166" t="inlineStr">
        <is>
          <t>ข้อ 47 Mock Musculo RxCU84</t>
        </is>
      </c>
      <c r="P180" s="165" t="inlineStr">
        <is>
          <t>ข้อสอบจำลอง</t>
        </is>
      </c>
      <c r="Q180" s="165" t="inlineStr">
        <is>
          <t>Mock RxCU84</t>
        </is>
      </c>
      <c r="R180" s="165" t="inlineStr"/>
    </row>
    <row r="181" ht="24" customHeight="1" s="49">
      <c r="A181" s="165" t="n">
        <v>179</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66" t="inlineStr"/>
      <c r="D181" s="166" t="inlineStr">
        <is>
          <t>Duloxetine หรือ Tramadol</t>
        </is>
      </c>
      <c r="E181" s="166" t="inlineStr">
        <is>
          <t>Colchicine</t>
        </is>
      </c>
      <c r="F181" s="166" t="inlineStr">
        <is>
          <t>Allopurinol</t>
        </is>
      </c>
      <c r="G181" s="166" t="inlineStr">
        <is>
          <t>Methotrexate</t>
        </is>
      </c>
      <c r="H181" s="166" t="inlineStr">
        <is>
          <t>Prednisolone</t>
        </is>
      </c>
      <c r="I181" s="165" t="n">
        <v>1</v>
      </c>
      <c r="J181" s="166"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66" t="inlineStr"/>
      <c r="L181" s="166" t="inlineStr">
        <is>
          <t>Osteoarthritis</t>
        </is>
      </c>
      <c r="M181" s="166" t="inlineStr"/>
      <c r="N181" s="165" t="inlineStr">
        <is>
          <t>Clinic</t>
        </is>
      </c>
      <c r="O181" s="166" t="inlineStr">
        <is>
          <t>ข้อ 48 Mock Musculo RxCU84</t>
        </is>
      </c>
      <c r="P181" s="165" t="inlineStr">
        <is>
          <t>ข้อสอบจำลอง</t>
        </is>
      </c>
      <c r="Q181" s="165" t="inlineStr">
        <is>
          <t>Mock RxCU84</t>
        </is>
      </c>
      <c r="R181" s="165" t="inlineStr"/>
    </row>
    <row r="182" ht="24" customHeight="1" s="49">
      <c r="A182" s="165" t="n">
        <v>180</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66" t="inlineStr"/>
      <c r="D182" s="166" t="inlineStr">
        <is>
          <t>แนะนำอย่างยิ่งให้ใช้ทุกราย</t>
        </is>
      </c>
      <c r="E182" s="166" t="inlineStr">
        <is>
          <t>ไม่แนะนำให้ใช้ (Strongly against) หรือแนะนำอย่างมีเงื่อนไขว่าอาจใช้ใน OA Knee</t>
        </is>
      </c>
      <c r="F182" s="166" t="inlineStr">
        <is>
          <t>แทนที่ NSAID ได้เลย</t>
        </is>
      </c>
      <c r="G182" s="166" t="inlineStr">
        <is>
          <t>ใช้รักษา RA ได้</t>
        </is>
      </c>
      <c r="H182" s="166" t="inlineStr">
        <is>
          <t>ใช้ป้องกันกระดูกหัก</t>
        </is>
      </c>
      <c r="I182" s="165" t="n">
        <v>2</v>
      </c>
      <c r="J182" s="166"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66" t="inlineStr"/>
      <c r="L182" s="166" t="inlineStr">
        <is>
          <t>Osteoarthritis</t>
        </is>
      </c>
      <c r="M182" s="166" t="inlineStr"/>
      <c r="N182" s="165" t="inlineStr">
        <is>
          <t>Clinic</t>
        </is>
      </c>
      <c r="O182" s="166" t="inlineStr">
        <is>
          <t>ข้อ 49 Mock Musculo RxCU84</t>
        </is>
      </c>
      <c r="P182" s="165" t="inlineStr">
        <is>
          <t>ข้อสอบจำลอง</t>
        </is>
      </c>
      <c r="Q182" s="165" t="inlineStr">
        <is>
          <t>Mock RxCU84</t>
        </is>
      </c>
      <c r="R182" s="165" t="inlineStr"/>
    </row>
    <row r="183" ht="24" customHeight="1" s="49">
      <c r="A183" s="165" t="n">
        <v>181</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66" t="inlineStr"/>
      <c r="D183" s="166" t="inlineStr">
        <is>
          <t>Paracetamol</t>
        </is>
      </c>
      <c r="E183" s="166" t="inlineStr">
        <is>
          <t>Tramadol</t>
        </is>
      </c>
      <c r="F183" s="166" t="inlineStr">
        <is>
          <t>Topical NSAIDs</t>
        </is>
      </c>
      <c r="G183" s="166" t="inlineStr">
        <is>
          <t>Intra-articular hyaluronic acid</t>
        </is>
      </c>
      <c r="H183" s="166" t="inlineStr">
        <is>
          <t>Glucosamine</t>
        </is>
      </c>
      <c r="I183" s="165" t="n">
        <v>3</v>
      </c>
      <c r="J183" s="166"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66" t="inlineStr"/>
      <c r="L183" s="166" t="inlineStr">
        <is>
          <t>Osteoarthritis</t>
        </is>
      </c>
      <c r="M183" s="166" t="inlineStr"/>
      <c r="N183" s="165" t="inlineStr">
        <is>
          <t>Clinic</t>
        </is>
      </c>
      <c r="O183" s="166" t="inlineStr">
        <is>
          <t>ข้อ 50 Mock Musculo RxCU84</t>
        </is>
      </c>
      <c r="P183" s="165" t="inlineStr">
        <is>
          <t>ข้อสอบจำลอง</t>
        </is>
      </c>
      <c r="Q183" s="165" t="inlineStr">
        <is>
          <t>Mock RxCU84</t>
        </is>
      </c>
      <c r="R183" s="165" t="inlineStr"/>
    </row>
    <row r="184" ht="24" customHeight="1" s="49">
      <c r="A184" s="165" t="n">
        <v>182</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66" t="inlineStr"/>
      <c r="D184" s="166" t="inlineStr">
        <is>
          <t>Naloxone</t>
        </is>
      </c>
      <c r="E184" s="166" t="inlineStr">
        <is>
          <t>Flumazenil</t>
        </is>
      </c>
      <c r="F184" s="166" t="inlineStr">
        <is>
          <t>Vitamin K</t>
        </is>
      </c>
      <c r="G184" s="166" t="inlineStr">
        <is>
          <t>N-acetylcysteine</t>
        </is>
      </c>
      <c r="H184" s="166" t="inlineStr">
        <is>
          <t>Leucovorin</t>
        </is>
      </c>
      <c r="I184" s="165" t="n">
        <v>4</v>
      </c>
      <c r="J184" s="166"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66" t="inlineStr"/>
      <c r="L184" s="166" t="inlineStr">
        <is>
          <t>Osteoarthritis</t>
        </is>
      </c>
      <c r="M184" s="166" t="inlineStr"/>
      <c r="N184" s="165" t="inlineStr">
        <is>
          <t>Clinic</t>
        </is>
      </c>
      <c r="O184" s="166" t="inlineStr">
        <is>
          <t>ข้อ 51 Mock Musculo RxCU84</t>
        </is>
      </c>
      <c r="P184" s="165" t="inlineStr">
        <is>
          <t>ข้อสอบจำลอง</t>
        </is>
      </c>
      <c r="Q184" s="165" t="inlineStr">
        <is>
          <t>Mock RxCU84</t>
        </is>
      </c>
      <c r="R184" s="165" t="inlineStr"/>
    </row>
    <row r="185" ht="24" customHeight="1" s="49">
      <c r="A185" s="165" t="n">
        <v>183</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66" t="inlineStr"/>
      <c r="D185" s="166" t="inlineStr">
        <is>
          <t>Duloxetine</t>
        </is>
      </c>
      <c r="E185" s="166" t="inlineStr">
        <is>
          <t>Colchicine</t>
        </is>
      </c>
      <c r="F185" s="166" t="inlineStr">
        <is>
          <t>Allopurinol</t>
        </is>
      </c>
      <c r="G185" s="166" t="inlineStr">
        <is>
          <t>Prednisolone ระยะยาว</t>
        </is>
      </c>
      <c r="H185" s="166" t="inlineStr">
        <is>
          <t>Aspirin ขนาดสูง</t>
        </is>
      </c>
      <c r="I185" s="165" t="n">
        <v>1</v>
      </c>
      <c r="J185" s="166"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66" t="inlineStr"/>
      <c r="L185" s="166" t="inlineStr">
        <is>
          <t>Osteoarthritis</t>
        </is>
      </c>
      <c r="M185" s="166" t="inlineStr"/>
      <c r="N185" s="165" t="inlineStr">
        <is>
          <t>Clinic</t>
        </is>
      </c>
      <c r="O185" s="166" t="inlineStr">
        <is>
          <t>ข้อ 52 Mock Musculo RxCU84</t>
        </is>
      </c>
      <c r="P185" s="165" t="inlineStr">
        <is>
          <t>ข้อสอบจำลอง</t>
        </is>
      </c>
      <c r="Q185" s="165" t="inlineStr">
        <is>
          <t>Mock RxCU84</t>
        </is>
      </c>
      <c r="R185" s="165" t="inlineStr"/>
    </row>
    <row r="186" ht="24" customHeight="1" s="49">
      <c r="A186" s="165" t="n">
        <v>184</v>
      </c>
      <c r="B18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66" t="inlineStr"/>
      <c r="D186" s="166" t="inlineStr">
        <is>
          <t>ยับยั้งเอนไซม์ cyclooxygenase</t>
        </is>
      </c>
      <c r="E186" s="166" t="inlineStr">
        <is>
          <t>กระตุ้น TRPV1 ทำให้ substance P พร่องลง</t>
        </is>
      </c>
      <c r="F186" s="166" t="inlineStr">
        <is>
          <t>ต้านตัวรับ μ-opioid</t>
        </is>
      </c>
      <c r="G186" s="166" t="inlineStr">
        <is>
          <t>ยับยั้ง xanthine oxidase</t>
        </is>
      </c>
      <c r="H186" s="166" t="inlineStr">
        <is>
          <t>ยับยั้งการเก็บกลับ serotonin</t>
        </is>
      </c>
      <c r="I186" s="165" t="n">
        <v>2</v>
      </c>
      <c r="J186" s="166"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66" t="inlineStr"/>
      <c r="L186" s="166" t="inlineStr">
        <is>
          <t>Osteoarthritis / Herbal Medicine</t>
        </is>
      </c>
      <c r="M186" s="166" t="inlineStr"/>
      <c r="N186" s="165" t="inlineStr">
        <is>
          <t>Clinic</t>
        </is>
      </c>
      <c r="O186" s="166" t="inlineStr">
        <is>
          <t>ข้อ 53 Mock Musculo RxCU84</t>
        </is>
      </c>
      <c r="P186" s="165" t="inlineStr">
        <is>
          <t>ข้อสอบจำลอง</t>
        </is>
      </c>
      <c r="Q186" s="165" t="inlineStr">
        <is>
          <t>Mock RxCU84</t>
        </is>
      </c>
      <c r="R186" s="165" t="inlineStr"/>
    </row>
    <row r="187" ht="24" customHeight="1" s="49">
      <c r="A187" s="165" t="n">
        <v>185</v>
      </c>
      <c r="B18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66" t="inlineStr"/>
      <c r="D187" s="166" t="inlineStr">
        <is>
          <t>แนะนำอย่างยิ่งให้ใช้ทุกราย</t>
        </is>
      </c>
      <c r="E187" s="166" t="inlineStr">
        <is>
          <t>ใช้แทน NSAIDs ได้</t>
        </is>
      </c>
      <c r="F187" s="166" t="inlineStr">
        <is>
          <t>ใช้รักษา RA</t>
        </is>
      </c>
      <c r="G187" s="166" t="inlineStr">
        <is>
          <t>ใช้ป้องกันกระดูกหัก</t>
        </is>
      </c>
      <c r="H187" s="166" t="inlineStr">
        <is>
          <t>ไม่แนะนำให้ใช้</t>
        </is>
      </c>
      <c r="I187" s="165" t="n">
        <v>5</v>
      </c>
      <c r="J187" s="166"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66" t="inlineStr"/>
      <c r="L187" s="166" t="inlineStr">
        <is>
          <t>Osteoarthritis</t>
        </is>
      </c>
      <c r="M187" s="166" t="inlineStr"/>
      <c r="N187" s="165" t="inlineStr">
        <is>
          <t>Clinic</t>
        </is>
      </c>
      <c r="O187" s="166" t="inlineStr">
        <is>
          <t>ข้อ 54 Mock Musculo RxCU84</t>
        </is>
      </c>
      <c r="P187" s="165" t="inlineStr">
        <is>
          <t>ข้อสอบจำลอง</t>
        </is>
      </c>
      <c r="Q187" s="165" t="inlineStr">
        <is>
          <t>Mock RxCU84</t>
        </is>
      </c>
      <c r="R187" s="165" t="inlineStr"/>
    </row>
    <row r="188" ht="24" customHeight="1" s="49">
      <c r="A188" s="165" t="n">
        <v>186</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66" t="inlineStr"/>
      <c r="D188" s="166" t="inlineStr">
        <is>
          <t>Alendronate</t>
        </is>
      </c>
      <c r="E188" s="166" t="inlineStr">
        <is>
          <t>Raloxifene</t>
        </is>
      </c>
      <c r="F188" s="166" t="inlineStr">
        <is>
          <t>Estrogen</t>
        </is>
      </c>
      <c r="G188" s="166" t="inlineStr">
        <is>
          <t>Calcitonin</t>
        </is>
      </c>
      <c r="H188" s="166" t="inlineStr">
        <is>
          <t>Calcium</t>
        </is>
      </c>
      <c r="I188" s="165" t="n">
        <v>1</v>
      </c>
      <c r="J188" s="166"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66" t="inlineStr"/>
      <c r="L188" s="166" t="inlineStr">
        <is>
          <t>Osteoporosis</t>
        </is>
      </c>
      <c r="M188" s="166" t="inlineStr"/>
      <c r="N188" s="165" t="inlineStr">
        <is>
          <t>Clinic</t>
        </is>
      </c>
      <c r="O188" s="166" t="inlineStr">
        <is>
          <t>ข้อ 55 Mock Musculo RxCU84</t>
        </is>
      </c>
      <c r="P188" s="165" t="inlineStr">
        <is>
          <t>ข้อสอบจำลอง</t>
        </is>
      </c>
      <c r="Q188" s="165" t="inlineStr">
        <is>
          <t>Mock RxCU84</t>
        </is>
      </c>
      <c r="R188" s="165" t="inlineStr"/>
    </row>
    <row r="189" ht="24" customHeight="1" s="49">
      <c r="A189" s="165" t="n">
        <v>187</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66" t="inlineStr"/>
      <c r="D189" s="166" t="inlineStr">
        <is>
          <t>กินหลังอาหารทันที</t>
        </is>
      </c>
      <c r="E189" s="166" t="inlineStr">
        <is>
          <t>กินก่อนนอน</t>
        </is>
      </c>
      <c r="F189" s="166" t="inlineStr">
        <is>
          <t>กินตอนเช้าขณะท้องว่าง ดื่มน้ำเปล่าเต็มแก้ว และตั้งตรง 30 นาที</t>
        </is>
      </c>
      <c r="G189" s="166" t="inlineStr">
        <is>
          <t>เคี้ยวให้ละเอียดก่อนกลืน</t>
        </is>
      </c>
      <c r="H189" s="166" t="inlineStr">
        <is>
          <t>กินพร้อมนม</t>
        </is>
      </c>
      <c r="I189" s="165" t="n">
        <v>3</v>
      </c>
      <c r="J189" s="166"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66" t="inlineStr"/>
      <c r="L189" s="166" t="inlineStr">
        <is>
          <t>Osteoporosis</t>
        </is>
      </c>
      <c r="M189" s="166" t="inlineStr"/>
      <c r="N189" s="165" t="inlineStr">
        <is>
          <t>Clinic</t>
        </is>
      </c>
      <c r="O189" s="166" t="inlineStr">
        <is>
          <t>ข้อ 56 Mock Musculo RxCU84</t>
        </is>
      </c>
      <c r="P189" s="165" t="inlineStr">
        <is>
          <t>ข้อสอบจำลอง</t>
        </is>
      </c>
      <c r="Q189" s="165" t="inlineStr">
        <is>
          <t>Mock RxCU84</t>
        </is>
      </c>
      <c r="R189" s="165" t="inlineStr"/>
    </row>
    <row r="190" ht="24" customHeight="1" s="49">
      <c r="A190" s="165" t="n">
        <v>188</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66" t="inlineStr"/>
      <c r="D190" s="166" t="inlineStr">
        <is>
          <t>Ca 500 mg, Vit D 400 IU</t>
        </is>
      </c>
      <c r="E190" s="166" t="inlineStr">
        <is>
          <t>Ca 1200 mg, Vit D 800-1000 IU</t>
        </is>
      </c>
      <c r="F190" s="166" t="inlineStr">
        <is>
          <t>Ca 2000 mg, Vit D 2000 IU</t>
        </is>
      </c>
      <c r="G190" s="166" t="inlineStr">
        <is>
          <t>Ca 800 mg, Vit D 400 IU</t>
        </is>
      </c>
      <c r="H190" s="166" t="inlineStr">
        <is>
          <t>Ca 1500 mg, Vit D 400 IU</t>
        </is>
      </c>
      <c r="I190" s="165" t="n">
        <v>2</v>
      </c>
      <c r="J190" s="166"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66" t="inlineStr"/>
      <c r="L190" s="166" t="inlineStr">
        <is>
          <t>Osteoporosis</t>
        </is>
      </c>
      <c r="M190" s="166" t="inlineStr"/>
      <c r="N190" s="165" t="inlineStr">
        <is>
          <t>Clinic</t>
        </is>
      </c>
      <c r="O190" s="166" t="inlineStr">
        <is>
          <t>ข้อ 57 Mock Musculo RxCU84</t>
        </is>
      </c>
      <c r="P190" s="165" t="inlineStr">
        <is>
          <t>ข้อสอบจำลอง</t>
        </is>
      </c>
      <c r="Q190" s="165" t="inlineStr">
        <is>
          <t>Mock RxCU84</t>
        </is>
      </c>
      <c r="R190" s="165" t="inlineStr"/>
    </row>
    <row r="191" ht="24" customHeight="1" s="49">
      <c r="A191" s="165" t="n">
        <v>189</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66" t="inlineStr"/>
      <c r="D191" s="166" t="inlineStr">
        <is>
          <t>กระตุ้น Osteoblast</t>
        </is>
      </c>
      <c r="E191" s="166" t="inlineStr">
        <is>
          <t>ยับยั้ง RANKL</t>
        </is>
      </c>
      <c r="F191" s="166" t="inlineStr">
        <is>
          <t>ยับยั้งการทำงานของ Osteoclast ชักนำให้เกิด Apoptosis</t>
        </is>
      </c>
      <c r="G191" s="166" t="inlineStr">
        <is>
          <t>เป็นฮอร์โมนทดแทน</t>
        </is>
      </c>
      <c r="H191" s="166" t="inlineStr">
        <is>
          <t>จับกับแคลเซียมในลำไส้ เฉลย</t>
        </is>
      </c>
      <c r="I191" s="165" t="n">
        <v>3</v>
      </c>
      <c r="J191" s="166"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66" t="inlineStr"/>
      <c r="L191" s="166" t="inlineStr">
        <is>
          <t>Osteoporosis</t>
        </is>
      </c>
      <c r="M191" s="166" t="inlineStr"/>
      <c r="N191" s="165" t="inlineStr">
        <is>
          <t>Clinic</t>
        </is>
      </c>
      <c r="O191" s="166" t="inlineStr">
        <is>
          <t>ข้อ 58 Mock Musculo RxCU84</t>
        </is>
      </c>
      <c r="P191" s="165" t="inlineStr">
        <is>
          <t>ข้อสอบจำลอง</t>
        </is>
      </c>
      <c r="Q191" s="165" t="inlineStr">
        <is>
          <t>Mock RxCU84</t>
        </is>
      </c>
      <c r="R191" s="165" t="inlineStr"/>
    </row>
    <row r="192" ht="24" customHeight="1" s="49">
      <c r="A192" s="165" t="n">
        <v>190</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66" t="inlineStr"/>
      <c r="D192" s="166" t="inlineStr">
        <is>
          <t>ยับยั้ง Osteoclast โดยตรง</t>
        </is>
      </c>
      <c r="E192" s="166" t="inlineStr">
        <is>
          <t>เป็น Monoclonal antibody ต่อ RANKL</t>
        </is>
      </c>
      <c r="F192" s="166" t="inlineStr">
        <is>
          <t>กระตุ้น PTH receptor</t>
        </is>
      </c>
      <c r="G192" s="166" t="inlineStr">
        <is>
          <t>SERM</t>
        </is>
      </c>
      <c r="H192" s="166" t="inlineStr">
        <is>
          <t>แคลเซียมสังเคราะห์</t>
        </is>
      </c>
      <c r="I192" s="165" t="n">
        <v>2</v>
      </c>
      <c r="J192" s="166"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66" t="inlineStr"/>
      <c r="L192" s="166" t="inlineStr">
        <is>
          <t>Osteoporosis</t>
        </is>
      </c>
      <c r="M192" s="166" t="inlineStr"/>
      <c r="N192" s="165" t="inlineStr">
        <is>
          <t>Clinic</t>
        </is>
      </c>
      <c r="O192" s="166" t="inlineStr">
        <is>
          <t>ข้อ 59 Mock Musculo RxCU84</t>
        </is>
      </c>
      <c r="P192" s="165" t="inlineStr">
        <is>
          <t>ข้อสอบจำลอง</t>
        </is>
      </c>
      <c r="Q192" s="165" t="inlineStr">
        <is>
          <t>Mock RxCU84</t>
        </is>
      </c>
      <c r="R192" s="165" t="inlineStr"/>
    </row>
    <row r="193" ht="24" customHeight="1" s="49">
      <c r="A193" s="165" t="n">
        <v>191</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66" t="inlineStr"/>
      <c r="D193" s="166" t="inlineStr">
        <is>
          <t>ผู้ป่วยมีภาวะความดันสูง</t>
        </is>
      </c>
      <c r="E193" s="166" t="inlineStr">
        <is>
          <t>ผู้ป่วยมีประวัติมะเร็ง (NSCLC) อาจเสี่ยงต่อ Osteosarcoma หรือ Bone mets</t>
        </is>
      </c>
      <c r="F193" s="166" t="inlineStr">
        <is>
          <t>ผู้ป่วยเป็นเบาหวาน</t>
        </is>
      </c>
      <c r="G193" s="166" t="inlineStr">
        <is>
          <t>ผู้ป่วยไม่มีกระดูกหัก</t>
        </is>
      </c>
      <c r="H193" s="166" t="inlineStr">
        <is>
          <t>ยาราคาแพง</t>
        </is>
      </c>
      <c r="I193" s="165" t="n">
        <v>2</v>
      </c>
      <c r="J193" s="166"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66" t="inlineStr"/>
      <c r="L193" s="166" t="inlineStr">
        <is>
          <t>Osteoporosis</t>
        </is>
      </c>
      <c r="M193" s="166" t="inlineStr"/>
      <c r="N193" s="165" t="inlineStr">
        <is>
          <t>Clinic</t>
        </is>
      </c>
      <c r="O193" s="166" t="inlineStr">
        <is>
          <t>ข้อ 60 Mock Musculo RxCU84</t>
        </is>
      </c>
      <c r="P193" s="165" t="inlineStr">
        <is>
          <t>ข้อสอบจำลอง</t>
        </is>
      </c>
      <c r="Q193" s="165" t="inlineStr">
        <is>
          <t>Mock RxCU84</t>
        </is>
      </c>
      <c r="R193" s="165" t="inlineStr"/>
    </row>
    <row r="194" ht="24" customHeight="1" s="49">
      <c r="A194" s="165" t="n">
        <v>192</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66" t="inlineStr"/>
      <c r="D194" s="166" t="inlineStr">
        <is>
          <t>ป้องกันได้เฉพาะ Vertebral fracture และมีประวัติมะเร็ง/อาจเสี่ยง VTE</t>
        </is>
      </c>
      <c r="E194" s="166" t="inlineStr">
        <is>
          <t>ทำให้มวลกระดูกลดลง</t>
        </is>
      </c>
      <c r="F194" s="166" t="inlineStr">
        <is>
          <t>ระคายเคืองกระเพาะอาหาร</t>
        </is>
      </c>
      <c r="G194" s="166" t="inlineStr">
        <is>
          <t>ต้องฉีดเข้าเส้น</t>
        </is>
      </c>
      <c r="H194" s="166" t="inlineStr">
        <is>
          <t>ห้ามใช้ในคนแก่</t>
        </is>
      </c>
      <c r="I194" s="165" t="n">
        <v>1</v>
      </c>
      <c r="J194" s="166"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66" t="inlineStr"/>
      <c r="L194" s="166" t="inlineStr">
        <is>
          <t>Osteoporosis</t>
        </is>
      </c>
      <c r="M194" s="166" t="inlineStr"/>
      <c r="N194" s="165" t="inlineStr">
        <is>
          <t>Clinic</t>
        </is>
      </c>
      <c r="O194" s="166" t="inlineStr">
        <is>
          <t>ข้อ 61 Mock Musculo RxCU84</t>
        </is>
      </c>
      <c r="P194" s="165" t="inlineStr">
        <is>
          <t>ข้อสอบจำลอง</t>
        </is>
      </c>
      <c r="Q194" s="165" t="inlineStr">
        <is>
          <t>Mock RxCU84</t>
        </is>
      </c>
      <c r="R194" s="165" t="inlineStr"/>
    </row>
    <row r="195" ht="24" customHeight="1" s="49">
      <c r="A195" s="165" t="n">
        <v>193</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66" t="inlineStr"/>
      <c r="D195" s="166" t="inlineStr">
        <is>
          <t>1 ปี</t>
        </is>
      </c>
      <c r="E195" s="166" t="inlineStr">
        <is>
          <t>3-5 ปี</t>
        </is>
      </c>
      <c r="F195" s="166" t="inlineStr">
        <is>
          <t>10 ปี</t>
        </is>
      </c>
      <c r="G195" s="166" t="inlineStr">
        <is>
          <t>ตลอดชีวิต</t>
        </is>
      </c>
      <c r="H195" s="166" t="inlineStr">
        <is>
          <t>6 เดือน</t>
        </is>
      </c>
      <c r="I195" s="165" t="n">
        <v>2</v>
      </c>
      <c r="J195" s="166"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66" t="inlineStr"/>
      <c r="L195" s="166" t="inlineStr">
        <is>
          <t>Osteoporosis</t>
        </is>
      </c>
      <c r="M195" s="166" t="inlineStr"/>
      <c r="N195" s="165" t="inlineStr">
        <is>
          <t>Clinic</t>
        </is>
      </c>
      <c r="O195" s="166" t="inlineStr">
        <is>
          <t>ข้อ 62 Mock Musculo RxCU84</t>
        </is>
      </c>
      <c r="P195" s="165" t="inlineStr">
        <is>
          <t>ข้อสอบจำลอง</t>
        </is>
      </c>
      <c r="Q195" s="165" t="inlineStr">
        <is>
          <t>Mock RxCU84</t>
        </is>
      </c>
      <c r="R195" s="165" t="inlineStr"/>
    </row>
    <row r="196" ht="24" customHeight="1" s="49">
      <c r="A196" s="165" t="n">
        <v>194</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66" t="inlineStr"/>
      <c r="D196" s="166" t="inlineStr">
        <is>
          <t>T-score ≤ -1.0</t>
        </is>
      </c>
      <c r="E196" s="166" t="inlineStr">
        <is>
          <t>T-score ≤ -2.0</t>
        </is>
      </c>
      <c r="F196" s="166" t="inlineStr">
        <is>
          <t>T-score ≤ -2.5</t>
        </is>
      </c>
      <c r="G196" s="166" t="inlineStr">
        <is>
          <t>T-score &gt; -1.0</t>
        </is>
      </c>
      <c r="H196" s="166" t="inlineStr">
        <is>
          <t>T-score = 0</t>
        </is>
      </c>
      <c r="I196" s="165" t="n">
        <v>3</v>
      </c>
      <c r="J196" s="166"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66" t="inlineStr"/>
      <c r="L196" s="166" t="inlineStr">
        <is>
          <t>Osteoporosis</t>
        </is>
      </c>
      <c r="M196" s="166" t="inlineStr"/>
      <c r="N196" s="165" t="inlineStr">
        <is>
          <t>Clinic</t>
        </is>
      </c>
      <c r="O196" s="166" t="inlineStr">
        <is>
          <t>ข้อ 63 Mock Musculo RxCU84</t>
        </is>
      </c>
      <c r="P196" s="165" t="inlineStr">
        <is>
          <t>ข้อสอบจำลอง</t>
        </is>
      </c>
      <c r="Q196" s="165" t="inlineStr">
        <is>
          <t>Mock RxCU84</t>
        </is>
      </c>
      <c r="R196" s="165" t="inlineStr"/>
    </row>
    <row r="197" ht="24" customHeight="1" s="49">
      <c r="A197" s="165" t="n">
        <v>195</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66" t="inlineStr"/>
      <c r="D197" s="166" t="inlineStr">
        <is>
          <t>SJS/TEN</t>
        </is>
      </c>
      <c r="E197" s="166" t="inlineStr">
        <is>
          <t>Osteonecrosis of the jaw (ONJ) และ Atypical femur fracture (AFF)</t>
        </is>
      </c>
      <c r="F197" s="166" t="inlineStr">
        <is>
          <t>รังไข่ฝ่อ</t>
        </is>
      </c>
      <c r="G197" s="166" t="inlineStr">
        <is>
          <t>เลือดออกในสมอง</t>
        </is>
      </c>
      <c r="H197" s="166" t="inlineStr">
        <is>
          <t>ไตวายเฉียบพลัน</t>
        </is>
      </c>
      <c r="I197" s="165" t="n">
        <v>2</v>
      </c>
      <c r="J197" s="166"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66" t="inlineStr"/>
      <c r="L197" s="166" t="inlineStr">
        <is>
          <t>Osteoporosis</t>
        </is>
      </c>
      <c r="M197" s="166" t="inlineStr"/>
      <c r="N197" s="165" t="inlineStr">
        <is>
          <t>Clinic</t>
        </is>
      </c>
      <c r="O197" s="166" t="inlineStr">
        <is>
          <t>ข้อ 64 Mock Musculo RxCU84</t>
        </is>
      </c>
      <c r="P197" s="165" t="inlineStr">
        <is>
          <t>ข้อสอบจำลอง</t>
        </is>
      </c>
      <c r="Q197" s="165" t="inlineStr">
        <is>
          <t>Mock RxCU84</t>
        </is>
      </c>
      <c r="R197" s="165" t="inlineStr"/>
    </row>
    <row r="198" ht="24" customHeight="1" s="49">
      <c r="A198" s="165" t="n">
        <v>196</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66" t="inlineStr"/>
      <c r="D198" s="166" t="inlineStr">
        <is>
          <t>Raloxifene</t>
        </is>
      </c>
      <c r="E198" s="166" t="inlineStr">
        <is>
          <t>Alendronate</t>
        </is>
      </c>
      <c r="F198" s="166" t="inlineStr">
        <is>
          <t>Calcium เดี่ยว ๆ</t>
        </is>
      </c>
      <c r="G198" s="166" t="inlineStr">
        <is>
          <t>Estrogen</t>
        </is>
      </c>
      <c r="H198" s="166" t="inlineStr">
        <is>
          <t>Teriparatide</t>
        </is>
      </c>
      <c r="I198" s="165" t="n">
        <v>2</v>
      </c>
      <c r="J198" s="166"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66" t="inlineStr"/>
      <c r="L198" s="166" t="inlineStr">
        <is>
          <t>Osteoporosis</t>
        </is>
      </c>
      <c r="M198" s="166" t="inlineStr"/>
      <c r="N198" s="165" t="inlineStr">
        <is>
          <t>Clinic</t>
        </is>
      </c>
      <c r="O198" s="166" t="inlineStr">
        <is>
          <t>ข้อ 65 Mock Musculo RxCU84</t>
        </is>
      </c>
      <c r="P198" s="165" t="inlineStr">
        <is>
          <t>ข้อสอบจำลอง</t>
        </is>
      </c>
      <c r="Q198" s="165" t="inlineStr">
        <is>
          <t>Mock RxCU84</t>
        </is>
      </c>
      <c r="R198" s="165" t="inlineStr"/>
    </row>
    <row r="199" ht="24" customHeight="1" s="49">
      <c r="A199" s="165" t="n">
        <v>197</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66" t="inlineStr"/>
      <c r="D199" s="166" t="inlineStr">
        <is>
          <t>มีประวัติมะเร็ง เสี่ยง osteosarcoma</t>
        </is>
      </c>
      <c r="E199" s="166" t="inlineStr">
        <is>
          <t>ผู้ป่วยเป็นเบาหวาน</t>
        </is>
      </c>
      <c r="F199" s="166" t="inlineStr">
        <is>
          <t>ยาราคาถูก</t>
        </is>
      </c>
      <c r="G199" s="166" t="inlineStr">
        <is>
          <t>การทำงานของไตปกติ</t>
        </is>
      </c>
      <c r="H199" s="166" t="inlineStr">
        <is>
          <t>ไม่มีกระดูกหัก</t>
        </is>
      </c>
      <c r="I199" s="165" t="n">
        <v>1</v>
      </c>
      <c r="J199" s="166"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66" t="inlineStr"/>
      <c r="L199" s="166" t="inlineStr">
        <is>
          <t>Osteoporosis</t>
        </is>
      </c>
      <c r="M199" s="166" t="inlineStr"/>
      <c r="N199" s="165" t="inlineStr">
        <is>
          <t>Clinic</t>
        </is>
      </c>
      <c r="O199" s="166" t="inlineStr">
        <is>
          <t>ข้อ 66 Mock Musculo RxCU84</t>
        </is>
      </c>
      <c r="P199" s="165" t="inlineStr">
        <is>
          <t>ข้อสอบจำลอง</t>
        </is>
      </c>
      <c r="Q199" s="165" t="inlineStr">
        <is>
          <t>Mock RxCU84</t>
        </is>
      </c>
      <c r="R199" s="165" t="inlineStr"/>
    </row>
    <row r="200" ht="24" customHeight="1" s="49">
      <c r="A200" s="165" t="n">
        <v>198</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66" t="inlineStr"/>
      <c r="D200" s="166" t="inlineStr">
        <is>
          <t>NSAIDs ขนาดสูงต่อเนื่องเป็นหลัก</t>
        </is>
      </c>
      <c r="E200" s="166" t="inlineStr">
        <is>
          <t>Colchicine</t>
        </is>
      </c>
      <c r="F200" s="166" t="inlineStr">
        <is>
          <t>Opioid ตามบันได WHO ร่วมกับ paracetamol เลี่ยง NSAIDs</t>
        </is>
      </c>
      <c r="G200" s="166" t="inlineStr">
        <is>
          <t>Allopurinol</t>
        </is>
      </c>
      <c r="H200" s="166" t="inlineStr">
        <is>
          <t>งดยาแก้ปวดทุกชนิด</t>
        </is>
      </c>
      <c r="I200" s="165" t="n">
        <v>3</v>
      </c>
      <c r="J200" s="166"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66" t="inlineStr"/>
      <c r="L200" s="166" t="inlineStr">
        <is>
          <t>Osteoporosis</t>
        </is>
      </c>
      <c r="M200" s="166" t="inlineStr"/>
      <c r="N200" s="165" t="inlineStr">
        <is>
          <t>Clinic</t>
        </is>
      </c>
      <c r="O200" s="166" t="inlineStr">
        <is>
          <t>ข้อ 67 Mock Musculo RxCU84</t>
        </is>
      </c>
      <c r="P200" s="165" t="inlineStr">
        <is>
          <t>ข้อสอบจำลอง</t>
        </is>
      </c>
      <c r="Q200" s="165" t="inlineStr">
        <is>
          <t>Mock RxCU84</t>
        </is>
      </c>
      <c r="R200" s="165" t="inlineStr"/>
    </row>
    <row r="201" ht="24" customHeight="1" s="49">
      <c r="A201" s="165" t="n">
        <v>199</v>
      </c>
      <c r="B20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66" t="inlineStr"/>
      <c r="D201" s="166" t="inlineStr">
        <is>
          <t>เพิ่มระดับแคลเซียมในเลือด</t>
        </is>
      </c>
      <c r="E201" s="166" t="inlineStr">
        <is>
          <t>กระตุ้นการทำงานของ osteoclast</t>
        </is>
      </c>
      <c r="F201" s="166" t="inlineStr">
        <is>
          <t>เป็นยาหลักระยะยาวแทน bisphosphonate</t>
        </is>
      </c>
      <c r="G201" s="166" t="inlineStr">
        <is>
          <t>ไม่มีฤทธิ์ลดปวด</t>
        </is>
      </c>
      <c r="H201" s="166" t="inlineStr">
        <is>
          <t>ช่วยลดปวดระยะสั้นจากกระดูกสันหลังยุบ</t>
        </is>
      </c>
      <c r="I201" s="165" t="n">
        <v>5</v>
      </c>
      <c r="J201" s="166"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66" t="inlineStr"/>
      <c r="L201" s="166" t="inlineStr">
        <is>
          <t>Osteoporosis</t>
        </is>
      </c>
      <c r="M201" s="166" t="inlineStr"/>
      <c r="N201" s="165" t="inlineStr">
        <is>
          <t>Clinic</t>
        </is>
      </c>
      <c r="O201" s="166" t="inlineStr">
        <is>
          <t>ข้อ 68 Mock Musculo RxCU84</t>
        </is>
      </c>
      <c r="P201" s="165" t="inlineStr">
        <is>
          <t>ข้อสอบจำลอง</t>
        </is>
      </c>
      <c r="Q201" s="165" t="inlineStr">
        <is>
          <t>Mock RxCU84</t>
        </is>
      </c>
      <c r="R201" s="165" t="inlineStr"/>
    </row>
    <row r="202" ht="24" customHeight="1" s="49">
      <c r="A202" s="165" t="n">
        <v>200</v>
      </c>
      <c r="B20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66" t="inlineStr"/>
      <c r="D202" s="166" t="inlineStr">
        <is>
          <t>SJS/TEN</t>
        </is>
      </c>
      <c r="E202" s="166" t="inlineStr">
        <is>
          <t>ไตวายเฉียบพลัน</t>
        </is>
      </c>
      <c r="F202" s="166" t="inlineStr">
        <is>
          <t>หัวใจเต้นผิดจังหวะ</t>
        </is>
      </c>
      <c r="G202" s="166" t="inlineStr">
        <is>
          <t>Osteonecrosis of the jaw และ atypical femur fracture</t>
        </is>
      </c>
      <c r="H202" s="166" t="inlineStr">
        <is>
          <t>ต้อกระจก</t>
        </is>
      </c>
      <c r="I202" s="165" t="n">
        <v>4</v>
      </c>
      <c r="J202" s="166"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66" t="inlineStr"/>
      <c r="L202" s="166" t="inlineStr">
        <is>
          <t>Osteoporosis</t>
        </is>
      </c>
      <c r="M202" s="166" t="inlineStr"/>
      <c r="N202" s="165" t="inlineStr">
        <is>
          <t>Clinic</t>
        </is>
      </c>
      <c r="O202" s="166" t="inlineStr">
        <is>
          <t>ข้อ 69 Mock Musculo RxCU84</t>
        </is>
      </c>
      <c r="P202" s="165" t="inlineStr">
        <is>
          <t>ข้อสอบจำลอง</t>
        </is>
      </c>
      <c r="Q202" s="165" t="inlineStr">
        <is>
          <t>Mock RxCU84</t>
        </is>
      </c>
      <c r="R202" s="165" t="inlineStr"/>
    </row>
    <row r="203" ht="24" customHeight="1" s="49">
      <c r="A203" s="165" t="n">
        <v>201</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66" t="inlineStr"/>
      <c r="D203" s="166" t="inlineStr">
        <is>
          <t>การคำนวณยา Infliximab ต่อน้ำหนักตัวผิดพลาด</t>
        </is>
      </c>
      <c r="E203" s="166" t="inlineStr">
        <is>
          <t>สั่ง MTX กินทุกวันแทนที่จะเป็นสัปดาห์ละครั้ง</t>
        </is>
      </c>
      <c r="F203" s="166" t="inlineStr">
        <is>
          <t>ให้ Folic acid ที่มีขนาดน้อยเกินไป</t>
        </is>
      </c>
      <c r="G203" s="166" t="inlineStr">
        <is>
          <t>การที่ Prednisolone ให้รับประทานหลังอาหารทำให้ยาดูดซึมไม่ดี</t>
        </is>
      </c>
      <c r="H203" s="166" t="inlineStr">
        <is>
          <t>การบริหาร NSS 0.9% มีอัตราเร็วจนเกินไป ก่อให้เกิดอาการบวมน้ำ</t>
        </is>
      </c>
      <c r="I203" s="165" t="n">
        <v>2</v>
      </c>
      <c r="J203" s="166"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66" t="inlineStr"/>
      <c r="L203" s="166" t="inlineStr">
        <is>
          <t>Rheumatoid Arthritis</t>
        </is>
      </c>
      <c r="M203" s="166" t="inlineStr"/>
      <c r="N203" s="165" t="inlineStr">
        <is>
          <t>Clinic</t>
        </is>
      </c>
      <c r="O203" s="166" t="inlineStr">
        <is>
          <t>ข้อ 70 Mock Musculo RxCU84</t>
        </is>
      </c>
      <c r="P203" s="165" t="inlineStr">
        <is>
          <t>ข้อสอบจำลอง</t>
        </is>
      </c>
      <c r="Q203" s="165" t="inlineStr">
        <is>
          <t>Mock RxCU84</t>
        </is>
      </c>
      <c r="R203" s="165" t="inlineStr"/>
    </row>
    <row r="204" ht="24" customHeight="1" s="49">
      <c r="A204" s="165" t="n">
        <v>202</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66" t="inlineStr"/>
      <c r="D204" s="166" t="inlineStr">
        <is>
          <t>CBC ที่ต่ำเกินไป</t>
        </is>
      </c>
      <c r="E204" s="166" t="inlineStr">
        <is>
          <t>WBC ที่สูงเกินไป</t>
        </is>
      </c>
      <c r="F204" s="166" t="inlineStr">
        <is>
          <t>ค่า LDL-C ที่สูงขึ้น</t>
        </is>
      </c>
      <c r="G204" s="166" t="inlineStr">
        <is>
          <t>อาการเวียนศรีษะและหมดสติ</t>
        </is>
      </c>
      <c r="H204" s="166" t="inlineStr">
        <is>
          <t>ไม่มีข้อใดถูกต้อง</t>
        </is>
      </c>
      <c r="I204" s="165" t="n">
        <v>1</v>
      </c>
      <c r="J204" s="166"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66" t="inlineStr"/>
      <c r="L204" s="166" t="inlineStr">
        <is>
          <t>Rheumatoid Arthritis</t>
        </is>
      </c>
      <c r="M204" s="166" t="inlineStr"/>
      <c r="N204" s="165" t="inlineStr">
        <is>
          <t>Clinic</t>
        </is>
      </c>
      <c r="O204" s="166" t="inlineStr">
        <is>
          <t>ข้อ 71 Mock Musculo RxCU84</t>
        </is>
      </c>
      <c r="P204" s="165" t="inlineStr">
        <is>
          <t>ข้อสอบจำลอง</t>
        </is>
      </c>
      <c r="Q204" s="165" t="inlineStr">
        <is>
          <t>Mock RxCU84</t>
        </is>
      </c>
      <c r="R204" s="165" t="inlineStr"/>
    </row>
    <row r="205" ht="24" customHeight="1" s="49">
      <c r="A205" s="165" t="n">
        <v>203</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66" t="inlineStr"/>
      <c r="D205" s="166" t="inlineStr">
        <is>
          <t>Retinopathy</t>
        </is>
      </c>
      <c r="E205" s="166" t="inlineStr">
        <is>
          <t>ไขกระดูกฝ่อ (Bone marrow suppression)</t>
        </is>
      </c>
      <c r="F205" s="166" t="inlineStr">
        <is>
          <t>SJS/TEN</t>
        </is>
      </c>
      <c r="G205" s="166" t="inlineStr">
        <is>
          <t>QT Prolongation</t>
        </is>
      </c>
      <c r="H205" s="166" t="inlineStr">
        <is>
          <t>ผมร่วงอย่างรุนแรง</t>
        </is>
      </c>
      <c r="I205" s="165" t="n">
        <v>2</v>
      </c>
      <c r="J205" s="166"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66" t="inlineStr"/>
      <c r="L205" s="166" t="inlineStr">
        <is>
          <t>Rheumatoid Arthritis</t>
        </is>
      </c>
      <c r="M205" s="166" t="inlineStr"/>
      <c r="N205" s="165" t="inlineStr">
        <is>
          <t>Clinic</t>
        </is>
      </c>
      <c r="O205" s="166" t="inlineStr">
        <is>
          <t>ข้อ 72 Mock Musculo RxCU84</t>
        </is>
      </c>
      <c r="P205" s="165" t="inlineStr">
        <is>
          <t>ข้อสอบจำลอง</t>
        </is>
      </c>
      <c r="Q205" s="165" t="inlineStr">
        <is>
          <t>Mock RxCU84</t>
        </is>
      </c>
      <c r="R205" s="165" t="inlineStr"/>
    </row>
    <row r="206" ht="24" customHeight="1" s="49">
      <c r="A206" s="165" t="n">
        <v>204</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66" t="inlineStr"/>
      <c r="D206" s="166" t="inlineStr">
        <is>
          <t>N-acetylcysteine</t>
        </is>
      </c>
      <c r="E206" s="166" t="inlineStr">
        <is>
          <t>Flumazenil</t>
        </is>
      </c>
      <c r="F206" s="166" t="inlineStr">
        <is>
          <t>Leucovorin (Folinic acid)</t>
        </is>
      </c>
      <c r="G206" s="166" t="inlineStr">
        <is>
          <t>Vitamin K</t>
        </is>
      </c>
      <c r="H206" s="166" t="inlineStr">
        <is>
          <t>Protamine sulfate</t>
        </is>
      </c>
      <c r="I206" s="165" t="n">
        <v>3</v>
      </c>
      <c r="J206"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66" t="inlineStr"/>
      <c r="L206" s="166" t="inlineStr">
        <is>
          <t>Rheumatoid Arthritis</t>
        </is>
      </c>
      <c r="M206" s="166" t="inlineStr"/>
      <c r="N206" s="165" t="inlineStr">
        <is>
          <t>Clinic</t>
        </is>
      </c>
      <c r="O206" s="166" t="inlineStr">
        <is>
          <t>ข้อ 73 Mock Musculo RxCU84</t>
        </is>
      </c>
      <c r="P206" s="165" t="inlineStr">
        <is>
          <t>ข้อสอบจำลอง</t>
        </is>
      </c>
      <c r="Q206" s="165" t="inlineStr">
        <is>
          <t>Mock RxCU84</t>
        </is>
      </c>
      <c r="R206" s="165" t="inlineStr"/>
    </row>
    <row r="207" ht="24" customHeight="1" s="49">
      <c r="A207" s="165" t="n">
        <v>205</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66" t="inlineStr"/>
      <c r="D207" s="166" t="inlineStr">
        <is>
          <t>เพิ่มฤทธิ์ยา MTX</t>
        </is>
      </c>
      <c r="E207" s="166" t="inlineStr">
        <is>
          <t>ลดการเกิดไขกระดูกฝ่อ</t>
        </is>
      </c>
      <c r="F207" s="166" t="inlineStr">
        <is>
          <t>ลดผลข้างเคียงทางระบบทางเดินอาหารและแผลในปาก (GI/Mucositis)</t>
        </is>
      </c>
      <c r="G207" s="166" t="inlineStr">
        <is>
          <t>บำรุงครรภ์</t>
        </is>
      </c>
      <c r="H207" s="166" t="inlineStr">
        <is>
          <t>ป้องกันตับวาย</t>
        </is>
      </c>
      <c r="I207" s="165" t="n">
        <v>3</v>
      </c>
      <c r="J207" s="166"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66" t="inlineStr"/>
      <c r="L207" s="166" t="inlineStr">
        <is>
          <t>Rheumatoid Arthritis</t>
        </is>
      </c>
      <c r="M207" s="166" t="inlineStr"/>
      <c r="N207" s="165" t="inlineStr">
        <is>
          <t>Clinic</t>
        </is>
      </c>
      <c r="O207" s="166" t="inlineStr">
        <is>
          <t>ข้อ 74 Mock Musculo RxCU84</t>
        </is>
      </c>
      <c r="P207" s="165" t="inlineStr">
        <is>
          <t>ข้อสอบจำลอง</t>
        </is>
      </c>
      <c r="Q207" s="165" t="inlineStr">
        <is>
          <t>Mock RxCU84</t>
        </is>
      </c>
      <c r="R207" s="165" t="inlineStr"/>
    </row>
    <row r="208" ht="24" customHeight="1" s="49">
      <c r="A208" s="165" t="n">
        <v>206</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66" t="inlineStr"/>
      <c r="D208" s="166" t="inlineStr">
        <is>
          <t>ยับยั้ง COX-2</t>
        </is>
      </c>
      <c r="E208" s="166" t="inlineStr">
        <is>
          <t>ยับยั้ง Xanthine oxidase</t>
        </is>
      </c>
      <c r="F208" s="166" t="inlineStr">
        <is>
          <t>ยับยั้ง Dihydrofolate reductase (DHFR)</t>
        </is>
      </c>
      <c r="G208" s="166" t="inlineStr">
        <is>
          <t>ยับยั้ง TNF-alpha</t>
        </is>
      </c>
      <c r="H208" s="166" t="inlineStr">
        <is>
          <t>ยับยั้ง CD20</t>
        </is>
      </c>
      <c r="I208" s="165" t="n">
        <v>3</v>
      </c>
      <c r="J208" s="166"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66" t="inlineStr"/>
      <c r="L208" s="166" t="inlineStr">
        <is>
          <t>Rheumatoid Arthritis</t>
        </is>
      </c>
      <c r="M208" s="166" t="inlineStr"/>
      <c r="N208" s="165" t="inlineStr">
        <is>
          <t>Clinic</t>
        </is>
      </c>
      <c r="O208" s="166" t="inlineStr">
        <is>
          <t>ข้อ 75 Mock Musculo RxCU84</t>
        </is>
      </c>
      <c r="P208" s="165" t="inlineStr">
        <is>
          <t>ข้อสอบจำลอง</t>
        </is>
      </c>
      <c r="Q208" s="165" t="inlineStr">
        <is>
          <t>Mock RxCU84</t>
        </is>
      </c>
      <c r="R208" s="165" t="inlineStr"/>
    </row>
    <row r="209" ht="24" customHeight="1" s="49">
      <c r="A209" s="165" t="n">
        <v>207</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66" t="inlineStr"/>
      <c r="D209" s="166" t="inlineStr">
        <is>
          <t>HIV</t>
        </is>
      </c>
      <c r="E209" s="166" t="inlineStr">
        <is>
          <t>Syphilis</t>
        </is>
      </c>
      <c r="F209" s="166" t="inlineStr">
        <is>
          <t>Tuberculosis (TB) และ Hepatitis B/C</t>
        </is>
      </c>
      <c r="G209" s="166" t="inlineStr">
        <is>
          <t>Malaria</t>
        </is>
      </c>
      <c r="H209" s="166" t="inlineStr">
        <is>
          <t>COVID-19</t>
        </is>
      </c>
      <c r="I209" s="165" t="n">
        <v>3</v>
      </c>
      <c r="J209" s="166"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66" t="inlineStr"/>
      <c r="L209" s="166" t="inlineStr">
        <is>
          <t>Rheumatoid Arthritis</t>
        </is>
      </c>
      <c r="M209" s="166" t="inlineStr"/>
      <c r="N209" s="165" t="inlineStr">
        <is>
          <t>Clinic</t>
        </is>
      </c>
      <c r="O209" s="166" t="inlineStr">
        <is>
          <t>ข้อ 76 Mock Musculo RxCU84</t>
        </is>
      </c>
      <c r="P209" s="165" t="inlineStr">
        <is>
          <t>ข้อสอบจำลอง</t>
        </is>
      </c>
      <c r="Q209" s="165" t="inlineStr">
        <is>
          <t>Mock RxCU84</t>
        </is>
      </c>
      <c r="R209" s="165" t="inlineStr"/>
    </row>
    <row r="210" ht="24" customHeight="1" s="49">
      <c r="A210" s="165" t="n">
        <v>208</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66" t="inlineStr"/>
      <c r="D210" s="166" t="inlineStr">
        <is>
          <t>Chimeric Monoclonal Antibody ต่อยับยั้ง TNF-alpha</t>
        </is>
      </c>
      <c r="E210" s="166" t="inlineStr">
        <is>
          <t>Fully human MAb ต่อ TNF-alpha</t>
        </is>
      </c>
      <c r="F210" s="166" t="inlineStr">
        <is>
          <t>IL-6 inhibitor</t>
        </is>
      </c>
      <c r="G210" s="166" t="inlineStr">
        <is>
          <t>CD20 inhibitor</t>
        </is>
      </c>
      <c r="H210" s="166" t="inlineStr">
        <is>
          <t>JAK inhibitor</t>
        </is>
      </c>
      <c r="I210" s="165" t="n">
        <v>1</v>
      </c>
      <c r="J210" s="166"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66" t="inlineStr"/>
      <c r="L210" s="166" t="inlineStr">
        <is>
          <t>Rheumatoid Arthritis</t>
        </is>
      </c>
      <c r="M210" s="166" t="inlineStr"/>
      <c r="N210" s="165" t="inlineStr">
        <is>
          <t>Clinic</t>
        </is>
      </c>
      <c r="O210" s="166" t="inlineStr">
        <is>
          <t>ข้อ 77 Mock Musculo RxCU84</t>
        </is>
      </c>
      <c r="P210" s="165" t="inlineStr">
        <is>
          <t>ข้อสอบจำลอง</t>
        </is>
      </c>
      <c r="Q210" s="165" t="inlineStr">
        <is>
          <t>Mock RxCU84</t>
        </is>
      </c>
      <c r="R210" s="165" t="inlineStr"/>
    </row>
    <row r="211" ht="24" customHeight="1" s="49">
      <c r="A211" s="165" t="n">
        <v>209</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66" t="inlineStr"/>
      <c r="D211" s="166" t="inlineStr">
        <is>
          <t>Hypertension crisis</t>
        </is>
      </c>
      <c r="E211" s="166" t="inlineStr">
        <is>
          <t>Infusion-related reaction (ไข้ หนาวสั่น ความดันตก)</t>
        </is>
      </c>
      <c r="F211" s="166" t="inlineStr">
        <is>
          <t>น้ำท่วมปอด</t>
        </is>
      </c>
      <c r="G211" s="166" t="inlineStr">
        <is>
          <t>ไตวายเฉียบพลัน</t>
        </is>
      </c>
      <c r="H211" s="166" t="inlineStr">
        <is>
          <t>หัวใจเต้นผิดจังหวะ</t>
        </is>
      </c>
      <c r="I211" s="165" t="n">
        <v>2</v>
      </c>
      <c r="J211" s="166"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66" t="inlineStr"/>
      <c r="L211" s="166" t="inlineStr">
        <is>
          <t>Rheumatoid Arthritis</t>
        </is>
      </c>
      <c r="M211" s="166" t="inlineStr"/>
      <c r="N211" s="165" t="inlineStr">
        <is>
          <t>Clinic</t>
        </is>
      </c>
      <c r="O211" s="166" t="inlineStr">
        <is>
          <t>ข้อ 78 Mock Musculo RxCU84</t>
        </is>
      </c>
      <c r="P211" s="165" t="inlineStr">
        <is>
          <t>ข้อสอบจำลอง</t>
        </is>
      </c>
      <c r="Q211" s="165" t="inlineStr">
        <is>
          <t>Mock RxCU84</t>
        </is>
      </c>
      <c r="R211" s="165" t="inlineStr"/>
    </row>
    <row r="212" ht="24" customHeight="1" s="49">
      <c r="A212" s="165" t="n">
        <v>210</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66" t="inlineStr"/>
      <c r="D212" s="166" t="inlineStr">
        <is>
          <t>วัคซีนเชื้อตาย (Killed vaccine)</t>
        </is>
      </c>
      <c r="E212" s="166" t="inlineStr">
        <is>
          <t>วัคซีน mRNA</t>
        </is>
      </c>
      <c r="F212" s="166" t="inlineStr">
        <is>
          <t>วัคซีนเชื้อเป็นอ่อนฤทธิ์ (Live-attenuated vaccines เช่น MMR, Varicella)</t>
        </is>
      </c>
      <c r="G212" s="166" t="inlineStr">
        <is>
          <t>วัคซีนไวรัสตับอักเสบบี</t>
        </is>
      </c>
      <c r="H212" s="166" t="inlineStr">
        <is>
          <t>Toxoid</t>
        </is>
      </c>
      <c r="I212" s="165" t="n">
        <v>3</v>
      </c>
      <c r="J212" s="166"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66" t="inlineStr"/>
      <c r="L212" s="166" t="inlineStr">
        <is>
          <t>Rheumatoid Arthritis</t>
        </is>
      </c>
      <c r="M212" s="166" t="inlineStr"/>
      <c r="N212" s="165" t="inlineStr">
        <is>
          <t>Clinic</t>
        </is>
      </c>
      <c r="O212" s="166" t="inlineStr">
        <is>
          <t>ข้อ 79 Mock Musculo RxCU84</t>
        </is>
      </c>
      <c r="P212" s="165" t="inlineStr">
        <is>
          <t>ข้อสอบจำลอง</t>
        </is>
      </c>
      <c r="Q212" s="165" t="inlineStr">
        <is>
          <t>Mock RxCU84</t>
        </is>
      </c>
      <c r="R212" s="165" t="inlineStr"/>
    </row>
    <row r="213" ht="24" customHeight="1" s="49">
      <c r="A213" s="165" t="n">
        <v>211</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66" t="inlineStr"/>
      <c r="D213" s="166" t="inlineStr">
        <is>
          <t>Osteoarthritis</t>
        </is>
      </c>
      <c r="E213" s="166" t="inlineStr">
        <is>
          <t>Osteoporosis, Hyperglycemia, และ Cushing's syndrome</t>
        </is>
      </c>
      <c r="F213" s="166" t="inlineStr">
        <is>
          <t>Rheumatoid arthritis รุนแรงขึ้น</t>
        </is>
      </c>
      <c r="G213" s="166" t="inlineStr">
        <is>
          <t>Asthma</t>
        </is>
      </c>
      <c r="H213" s="166" t="inlineStr"/>
      <c r="I213" s="165" t="n">
        <v>2</v>
      </c>
      <c r="J213" s="166"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66" t="inlineStr"/>
      <c r="L213" s="166" t="inlineStr">
        <is>
          <t>Rheumatoid Arthritis</t>
        </is>
      </c>
      <c r="M213" s="166" t="inlineStr"/>
      <c r="N213" s="165" t="inlineStr">
        <is>
          <t>Clinic</t>
        </is>
      </c>
      <c r="O213" s="166" t="inlineStr">
        <is>
          <t>ข้อ 80 Mock Musculo RxCU84</t>
        </is>
      </c>
      <c r="P213" s="165" t="inlineStr">
        <is>
          <t>ข้อสอบจำลอง</t>
        </is>
      </c>
      <c r="Q213" s="165" t="inlineStr">
        <is>
          <t>Mock RxCU84</t>
        </is>
      </c>
      <c r="R213" s="165" t="inlineStr"/>
    </row>
    <row r="214" ht="24" customHeight="1" s="49">
      <c r="A214" s="165" t="n">
        <v>212</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66" t="inlineStr"/>
      <c r="D214" s="166" t="inlineStr">
        <is>
          <t>Prednisolone ไปเกิดอัตรกิริยากับ Inflixumab ทำให้ยา Inflixumab ออกฤทธิ์ได้ไม่เต็มที่</t>
        </is>
      </c>
      <c r="E214" s="166" t="inlineStr">
        <is>
          <t>Prednisolone เป็นยาลดอักเสบซึ่งออกฤทธิ์เร็ว เพื่อบรรเทาอาการปวดระหว่างรอ MTX ออกฤทธิ์</t>
        </is>
      </c>
      <c r="F214"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166" t="inlineStr">
        <is>
          <t>Prednisolone อาจทำให้ผู้ป่วยมีอาการ Orthostatic hypotension</t>
        </is>
      </c>
      <c r="H214" s="166" t="inlineStr">
        <is>
          <t>ไม่มีข้อใดถูกต้อง</t>
        </is>
      </c>
      <c r="I214" s="165" t="n">
        <v>2</v>
      </c>
      <c r="J214" s="166"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66" t="inlineStr"/>
      <c r="L214" s="166" t="inlineStr">
        <is>
          <t>Rheumatoid Arthritis</t>
        </is>
      </c>
      <c r="M214" s="166" t="inlineStr"/>
      <c r="N214" s="165" t="inlineStr">
        <is>
          <t>Clinic</t>
        </is>
      </c>
      <c r="O214" s="166" t="inlineStr">
        <is>
          <t>ข้อ 81 Mock Musculo RxCU84</t>
        </is>
      </c>
      <c r="P214" s="165" t="inlineStr">
        <is>
          <t>ข้อสอบจำลอง</t>
        </is>
      </c>
      <c r="Q214" s="165" t="inlineStr">
        <is>
          <t>Mock RxCU84</t>
        </is>
      </c>
      <c r="R214" s="165" t="inlineStr"/>
    </row>
    <row r="215" ht="24" customHeight="1" s="49">
      <c r="A215" s="165" t="n">
        <v>213</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66" t="inlineStr"/>
      <c r="D215" s="166" t="inlineStr">
        <is>
          <t>สั่ง methotrexate ให้กินทุกวันแทนสัปดาห์ละครั้ง</t>
        </is>
      </c>
      <c r="E215" s="166" t="inlineStr">
        <is>
          <t>Folic acid ขนาดสูงเกินไป</t>
        </is>
      </c>
      <c r="F215" s="166" t="inlineStr">
        <is>
          <t>Rosuvastatin ไม่จำเป็น</t>
        </is>
      </c>
      <c r="G215" s="166" t="inlineStr">
        <is>
          <t>Candesartan ซ้ำซ้อน</t>
        </is>
      </c>
      <c r="H215" s="166" t="inlineStr">
        <is>
          <t>คำนวณขนาด infliximab ผิด</t>
        </is>
      </c>
      <c r="I215" s="165" t="n">
        <v>1</v>
      </c>
      <c r="J215" s="166"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66" t="inlineStr"/>
      <c r="L215" s="166" t="inlineStr">
        <is>
          <t>Rheumatoid Arthritis</t>
        </is>
      </c>
      <c r="M215" s="166" t="inlineStr"/>
      <c r="N215" s="165" t="inlineStr">
        <is>
          <t>Clinic</t>
        </is>
      </c>
      <c r="O215" s="166" t="inlineStr">
        <is>
          <t>ข้อ 82 Mock Musculo RxCU84</t>
        </is>
      </c>
      <c r="P215" s="165" t="inlineStr">
        <is>
          <t>ข้อสอบจำลอง</t>
        </is>
      </c>
      <c r="Q215" s="165" t="inlineStr">
        <is>
          <t>Mock RxCU84</t>
        </is>
      </c>
      <c r="R215" s="165" t="inlineStr"/>
    </row>
    <row r="216" ht="24" customHeight="1" s="49">
      <c r="A216" s="165" t="n">
        <v>214</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66" t="inlineStr"/>
      <c r="D216" s="166" t="inlineStr">
        <is>
          <t>จอประสาทตาเสื่อม — ตรวจตา</t>
        </is>
      </c>
      <c r="E216" s="166" t="inlineStr">
        <is>
          <t>กดไขกระดูกและเยื่อบุอักเสบ — ติดตาม CBC และ LFT</t>
        </is>
      </c>
      <c r="F216" s="166" t="inlineStr">
        <is>
          <t>QT prolongation — ตรวจ ECG</t>
        </is>
      </c>
      <c r="G216" s="166" t="inlineStr">
        <is>
          <t>นิ่วในไต — ตรวจปัสสาวะ</t>
        </is>
      </c>
      <c r="H216" s="166" t="inlineStr">
        <is>
          <t>ต่อมไทรอยด์เป็นพิษ — ตรวจ TSH</t>
        </is>
      </c>
      <c r="I216" s="165" t="n">
        <v>2</v>
      </c>
      <c r="J216" s="166"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66" t="inlineStr"/>
      <c r="L216" s="166" t="inlineStr">
        <is>
          <t>Rheumatoid Arthritis</t>
        </is>
      </c>
      <c r="M216" s="166" t="inlineStr"/>
      <c r="N216" s="165" t="inlineStr">
        <is>
          <t>Clinic</t>
        </is>
      </c>
      <c r="O216" s="166" t="inlineStr">
        <is>
          <t>ข้อ 83 Mock Musculo RxCU84</t>
        </is>
      </c>
      <c r="P216" s="165" t="inlineStr">
        <is>
          <t>ข้อสอบจำลอง</t>
        </is>
      </c>
      <c r="Q216" s="165" t="inlineStr">
        <is>
          <t>Mock RxCU84</t>
        </is>
      </c>
      <c r="R216" s="165" t="inlineStr"/>
    </row>
    <row r="217" ht="24" customHeight="1" s="49">
      <c r="A217" s="165" t="n">
        <v>215</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66" t="inlineStr"/>
      <c r="D217" s="166" t="inlineStr">
        <is>
          <t>Naloxone</t>
        </is>
      </c>
      <c r="E217" s="166" t="inlineStr">
        <is>
          <t>Flumazenil</t>
        </is>
      </c>
      <c r="F217" s="166" t="inlineStr">
        <is>
          <t>Leucovorin (folinic acid)</t>
        </is>
      </c>
      <c r="G217" s="166" t="inlineStr">
        <is>
          <t>Vitamin K</t>
        </is>
      </c>
      <c r="H217" s="166" t="inlineStr">
        <is>
          <t>Folic acid ขนาดสูง</t>
        </is>
      </c>
      <c r="I217" s="165" t="n">
        <v>3</v>
      </c>
      <c r="J217"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66" t="inlineStr"/>
      <c r="L217" s="166" t="inlineStr">
        <is>
          <t>Rheumatoid Arthritis</t>
        </is>
      </c>
      <c r="M217" s="166" t="inlineStr"/>
      <c r="N217" s="165" t="inlineStr">
        <is>
          <t>Clinic</t>
        </is>
      </c>
      <c r="O217" s="166" t="inlineStr">
        <is>
          <t>ข้อ 84 Mock Musculo RxCU84</t>
        </is>
      </c>
      <c r="P217" s="165" t="inlineStr">
        <is>
          <t>ข้อสอบจำลอง</t>
        </is>
      </c>
      <c r="Q217" s="165" t="inlineStr">
        <is>
          <t>Mock RxCU84</t>
        </is>
      </c>
      <c r="R217" s="165" t="inlineStr"/>
    </row>
    <row r="218" ht="24" customHeight="1" s="49">
      <c r="A218" s="165" t="n">
        <v>216</v>
      </c>
      <c r="B21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66" t="inlineStr"/>
      <c r="D218" s="166" t="inlineStr">
        <is>
          <t>เพื่อลดไขมันในเลือด</t>
        </is>
      </c>
      <c r="E218" s="166" t="inlineStr">
        <is>
          <t>เพื่อรักษาความดันโลหิต</t>
        </is>
      </c>
      <c r="F218" s="166" t="inlineStr">
        <is>
          <t>เพื่อป้องกันข้ออักเสบเกาต์</t>
        </is>
      </c>
      <c r="G218" s="166" t="inlineStr">
        <is>
          <t>bridging ต้านการอักเสบระหว่างรอ MTX ออกฤทธิ์</t>
        </is>
      </c>
      <c r="H218" s="166" t="inlineStr">
        <is>
          <t>เสริมฤทธิ์ infliximab โดยตรง</t>
        </is>
      </c>
      <c r="I218" s="165" t="n">
        <v>4</v>
      </c>
      <c r="J218" s="166"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66" t="inlineStr"/>
      <c r="L218" s="166" t="inlineStr">
        <is>
          <t>Rheumatoid Arthritis</t>
        </is>
      </c>
      <c r="M218" s="166" t="inlineStr"/>
      <c r="N218" s="165" t="inlineStr">
        <is>
          <t>Clinic</t>
        </is>
      </c>
      <c r="O218" s="166" t="inlineStr">
        <is>
          <t>ข้อ 85 Mock Musculo RxCU84</t>
        </is>
      </c>
      <c r="P218" s="165" t="inlineStr">
        <is>
          <t>ข้อสอบจำลอง</t>
        </is>
      </c>
      <c r="Q218" s="165" t="inlineStr">
        <is>
          <t>Mock RxCU84</t>
        </is>
      </c>
      <c r="R218" s="165" t="inlineStr"/>
    </row>
    <row r="219" ht="24" customHeight="1" s="49">
      <c r="A219" s="165" t="n">
        <v>217</v>
      </c>
      <c r="B21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66" t="inlineStr"/>
      <c r="D219" s="166" t="inlineStr">
        <is>
          <t>Ibuprofen ขนาดสูง</t>
        </is>
      </c>
      <c r="E219" s="166" t="inlineStr">
        <is>
          <t>Aspirin ขนาดสูง</t>
        </is>
      </c>
      <c r="F219" s="166" t="inlineStr">
        <is>
          <t>Naproxen ขนาดสูงต่อเนื่อง</t>
        </is>
      </c>
      <c r="G219" s="166" t="inlineStr">
        <is>
          <t>Indomethacin ขนาดสูง</t>
        </is>
      </c>
      <c r="H219" s="166" t="inlineStr">
        <is>
          <t>Paracetamol</t>
        </is>
      </c>
      <c r="I219" s="165" t="n">
        <v>5</v>
      </c>
      <c r="J219" s="166"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66" t="inlineStr"/>
      <c r="L219" s="166" t="inlineStr">
        <is>
          <t>Rheumatoid Arthritis</t>
        </is>
      </c>
      <c r="M219" s="166" t="inlineStr"/>
      <c r="N219" s="165" t="inlineStr">
        <is>
          <t>Clinic</t>
        </is>
      </c>
      <c r="O219" s="166" t="inlineStr">
        <is>
          <t>ข้อ 86 Mock Musculo RxCU84</t>
        </is>
      </c>
      <c r="P219" s="165" t="inlineStr">
        <is>
          <t>ข้อสอบจำลอง</t>
        </is>
      </c>
      <c r="Q219" s="165" t="inlineStr">
        <is>
          <t>Mock RxCU84</t>
        </is>
      </c>
      <c r="R219" s="165" t="inlineStr"/>
    </row>
    <row r="220" ht="24" customHeight="1" s="49">
      <c r="A220" s="165" t="n">
        <v>218</v>
      </c>
      <c r="B220" s="166"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220" s="166" t="inlineStr"/>
      <c r="D220" s="166" t="inlineStr">
        <is>
          <t>Non-Steroidal Anti-Inflammatory Drugs (NSAIDs) เช่น Celecoxib, Ibuprofen</t>
        </is>
      </c>
      <c r="E220" s="166" t="inlineStr">
        <is>
          <t>Paracetamol (Acetaminophen)</t>
        </is>
      </c>
      <c r="F220" s="166" t="inlineStr">
        <is>
          <t>Tramadol</t>
        </is>
      </c>
      <c r="G220" s="166" t="inlineStr">
        <is>
          <t>Topical Capsaicin cream</t>
        </is>
      </c>
      <c r="H220" s="166" t="inlineStr">
        <is>
          <t>Glucosamine sulfate</t>
        </is>
      </c>
      <c r="I220" s="165" t="inlineStr">
        <is>
          <t>1</t>
        </is>
      </c>
      <c r="J220" s="166"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s="166" t="inlineStr">
        <is>
          <t>Hypertension &amp; Drug Interactions</t>
        </is>
      </c>
      <c r="L220" s="166" t="inlineStr">
        <is>
          <t>PLE-CC1 ปี 2566 Day 1 ข้อ 58</t>
        </is>
      </c>
      <c r="M220" s="166" t="inlineStr"/>
      <c r="N220" s="165" t="inlineStr">
        <is>
          <t>Clinic</t>
        </is>
      </c>
      <c r="O220" s="166" t="inlineStr">
        <is>
          <t>PLE-CC1 ปี 2566 Day 1 ข้อ 58</t>
        </is>
      </c>
      <c r="P220" s="165" t="inlineStr">
        <is>
          <t>ข้อสอบเก่า</t>
        </is>
      </c>
      <c r="Q220" s="165" t="inlineStr">
        <is>
          <t>2566</t>
        </is>
      </c>
      <c r="R220" s="165" t="inlineStr"/>
    </row>
    <row r="221" ht="24" customHeight="1" s="49">
      <c r="A221" s="165" t="n">
        <v>219</v>
      </c>
      <c r="B221"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1" s="166" t="inlineStr"/>
      <c r="D221" s="166" t="inlineStr">
        <is>
          <t>Tramadol</t>
        </is>
      </c>
      <c r="E221" s="166" t="inlineStr">
        <is>
          <t>Piroxicam</t>
        </is>
      </c>
      <c r="F221" s="166" t="inlineStr">
        <is>
          <t>Etoricoxib</t>
        </is>
      </c>
      <c r="G221" s="166" t="inlineStr">
        <is>
          <t>Ibuprofen</t>
        </is>
      </c>
      <c r="H221" s="166" t="inlineStr">
        <is>
          <t>Naproxen 119</t>
        </is>
      </c>
      <c r="I221" s="165" t="inlineStr">
        <is>
          <t>1</t>
        </is>
      </c>
      <c r="J221" s="166"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166" t="inlineStr"/>
      <c r="L221" s="166" t="inlineStr">
        <is>
          <t>Hypertension</t>
        </is>
      </c>
      <c r="M221" s="166" t="inlineStr"/>
      <c r="N221" s="165" t="inlineStr">
        <is>
          <t>Clinic</t>
        </is>
      </c>
      <c r="O221" s="166" t="inlineStr">
        <is>
          <t>ข้อ 39 (PLE_CC1_Practice_Exam.md)</t>
        </is>
      </c>
      <c r="P221" s="165" t="inlineStr">
        <is>
          <t>แบบฝึกหัด</t>
        </is>
      </c>
      <c r="Q221" s="165" t="inlineStr">
        <is>
          <t>เล่มม่วง</t>
        </is>
      </c>
      <c r="R221" s="165" t="inlineStr"/>
    </row>
    <row r="222" ht="24" customHeight="1" s="49">
      <c r="A222" s="165" t="n">
        <v>220</v>
      </c>
      <c r="B222" s="166" t="inlineStr">
        <is>
          <t>ในทางคลินิก ไม่นิยมใช้ Aspirin เพื่อลดไข้ในเด็กที่ติดเชื้อไวรัสเพราะอาจทำให้เกิดความผิดปกติในข้อใด</t>
        </is>
      </c>
      <c r="C222" s="166" t="inlineStr"/>
      <c r="D222" s="166" t="inlineStr">
        <is>
          <t>Airway hypersensitivity</t>
        </is>
      </c>
      <c r="E222" s="166" t="inlineStr">
        <is>
          <t>Angioedema</t>
        </is>
      </c>
      <c r="F222" s="166" t="inlineStr">
        <is>
          <t>GI bleeding</t>
        </is>
      </c>
      <c r="G222" s="166" t="inlineStr">
        <is>
          <t>Reye’s syndrome</t>
        </is>
      </c>
      <c r="H222" s="166" t="inlineStr">
        <is>
          <t>Tinnitus 120</t>
        </is>
      </c>
      <c r="I222" s="165" t="inlineStr">
        <is>
          <t>3</t>
        </is>
      </c>
      <c r="J222" s="166"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166" t="inlineStr"/>
      <c r="L222" s="166" t="inlineStr">
        <is>
          <t>Hypertension</t>
        </is>
      </c>
      <c r="M222" s="166" t="inlineStr"/>
      <c r="N222" s="165" t="inlineStr">
        <is>
          <t>Clinic</t>
        </is>
      </c>
      <c r="O222" s="166" t="inlineStr">
        <is>
          <t>ข้อ 40 (PLE_CC1_Practice_Exam.md)</t>
        </is>
      </c>
      <c r="P222" s="165" t="inlineStr">
        <is>
          <t>แบบฝึกหัด</t>
        </is>
      </c>
      <c r="Q222" s="165" t="inlineStr">
        <is>
          <t>เล่มม่วง</t>
        </is>
      </c>
      <c r="R222" s="165" t="inlineStr"/>
    </row>
    <row r="223" ht="24" customHeight="1" s="49">
      <c r="A223" s="165" t="n">
        <v>221</v>
      </c>
      <c r="B223"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3" s="166" t="inlineStr"/>
      <c r="D223" s="166" t="inlineStr">
        <is>
          <t>เกิดการเเพ้ได้ ทั้งตำเเหน่งที่1เเละ ตำเเหน่งที่ 2</t>
        </is>
      </c>
      <c r="E223" s="166" t="inlineStr">
        <is>
          <t>เกิดการเเพ้ได้ที่ตำเเหน่งที่1เท่านั้น</t>
        </is>
      </c>
      <c r="F223" s="166" t="inlineStr">
        <is>
          <t>เกิดการเเพ้ได้ที่ตำเเหน่งที่2เท่านั้น</t>
        </is>
      </c>
      <c r="G223" s="166" t="inlineStr">
        <is>
          <t>เกิดการเเพ้ ที่ตำเเน่งที่ 1 เเละตำเเหน่งที่3เท่านั้น</t>
        </is>
      </c>
      <c r="H223" s="166" t="inlineStr">
        <is>
          <t>ไม่เกิดการเเพ้เเบบ sulfonamide cross hypersensitivity ที่ตำเเหน่งใดเลย</t>
        </is>
      </c>
      <c r="I223" s="165" t="inlineStr">
        <is>
          <t>1</t>
        </is>
      </c>
      <c r="J223" s="166"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3" s="166" t="inlineStr"/>
      <c r="L223" s="166" t="inlineStr">
        <is>
          <t>Hypertension</t>
        </is>
      </c>
      <c r="M223" s="166" t="inlineStr"/>
      <c r="N223" s="165" t="inlineStr">
        <is>
          <t>Clinic</t>
        </is>
      </c>
      <c r="O223" s="166" t="inlineStr">
        <is>
          <t>ข้อ 25 (PLE_CC1_Practice_Exam.md)</t>
        </is>
      </c>
      <c r="P223" s="165" t="inlineStr">
        <is>
          <t>แบบฝึกหัด</t>
        </is>
      </c>
      <c r="Q223" s="165" t="inlineStr">
        <is>
          <t>เล่มม่วง</t>
        </is>
      </c>
      <c r="R223" s="165" t="inlineStr"/>
    </row>
    <row r="224" ht="24" customHeight="1" s="49">
      <c r="A224" s="165" t="n">
        <v>222</v>
      </c>
      <c r="B224" s="166"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4" s="166" t="inlineStr"/>
      <c r="D224" s="166" t="inlineStr">
        <is>
          <t>10xx</t>
        </is>
      </c>
      <c r="E224" s="166" t="inlineStr">
        <is>
          <t>1xxx</t>
        </is>
      </c>
      <c r="F224" s="166" t="inlineStr">
        <is>
          <t>1500</t>
        </is>
      </c>
      <c r="G224" s="166" t="inlineStr">
        <is>
          <t>1844</t>
        </is>
      </c>
      <c r="H224" s="166"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4" s="165" t="inlineStr">
        <is>
          <t>1</t>
        </is>
      </c>
      <c r="J224" s="166"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4" s="166" t="inlineStr"/>
      <c r="L224" s="166" t="inlineStr">
        <is>
          <t>Hypertension</t>
        </is>
      </c>
      <c r="M224" s="166" t="inlineStr"/>
      <c r="N224" s="165" t="inlineStr">
        <is>
          <t>Clinic</t>
        </is>
      </c>
      <c r="O224" s="166" t="inlineStr">
        <is>
          <t>ข้อ 5 (PLE_CC1_Key_Rx20_UBU.md)</t>
        </is>
      </c>
      <c r="P224" s="165" t="inlineStr">
        <is>
          <t>ข้อสอบจำลอง</t>
        </is>
      </c>
      <c r="Q224" s="165" t="inlineStr">
        <is>
          <t>Mock Rx20 UBU</t>
        </is>
      </c>
      <c r="R224" s="165" t="inlineStr"/>
    </row>
    <row r="225" ht="24" customHeight="1" s="49">
      <c r="A225" s="165" t="n">
        <v>223</v>
      </c>
      <c r="B225" s="166" t="inlineStr">
        <is>
          <t>ข้อใดเป็นประโยชน์สำคัญของการให้ Vitamin D ร่วมกับ Calcium</t>
        </is>
      </c>
      <c r="C225" s="166" t="inlineStr"/>
      <c r="D225" s="166" t="inlineStr">
        <is>
          <t>ช่วยเร่งการสะสม calcium ที่กระดูก</t>
        </is>
      </c>
      <c r="E225" s="166" t="inlineStr">
        <is>
          <t>ลดการขับออกของ calcium ที่ไต</t>
        </is>
      </c>
      <c r="F225" s="166" t="inlineStr">
        <is>
          <t>เพิ่มการดูดซึมของ calcium ที่ทางเดินอาหาร</t>
        </is>
      </c>
      <c r="G225" s="166" t="inlineStr">
        <is>
          <t>ลดการเกิดพิษต่อตับ</t>
        </is>
      </c>
      <c r="H225" s="16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5" s="165" t="inlineStr">
        <is>
          <t>3</t>
        </is>
      </c>
      <c r="J225" s="16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166" t="inlineStr"/>
      <c r="L225" s="166" t="inlineStr">
        <is>
          <t>Hypertension</t>
        </is>
      </c>
      <c r="M225" s="166" t="inlineStr"/>
      <c r="N225" s="165" t="inlineStr">
        <is>
          <t>Clinic</t>
        </is>
      </c>
      <c r="O225" s="166" t="inlineStr">
        <is>
          <t>ข้อ 86 (PLE_CC1_Key_Rx20_UBU.md)</t>
        </is>
      </c>
      <c r="P225" s="165" t="inlineStr">
        <is>
          <t>ข้อสอบจำลอง</t>
        </is>
      </c>
      <c r="Q225" s="165" t="inlineStr">
        <is>
          <t>Mock Rx20 UBU</t>
        </is>
      </c>
      <c r="R225" s="165" t="inlineStr"/>
    </row>
    <row r="226" ht="24" customHeight="1" s="49">
      <c r="A226" s="165" t="n">
        <v>224</v>
      </c>
      <c r="B226"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6" s="166" t="inlineStr"/>
      <c r="D226" s="166" t="inlineStr">
        <is>
          <t>อายุ</t>
        </is>
      </c>
      <c r="E226" s="166" t="inlineStr">
        <is>
          <t>เป็นข้อเข่าทั้งสองข้าง</t>
        </is>
      </c>
      <c r="F226" s="166" t="inlineStr">
        <is>
          <t>บวมเล็กน้อย ไม่เจ็บ/แดง</t>
        </is>
      </c>
      <c r="G226" s="166" t="inlineStr">
        <is>
          <t>ข้อฝืดขัดตอนเช้า</t>
        </is>
      </c>
      <c r="H226" s="166" t="inlineStr">
        <is>
          <t>มีเสียงกรอบแกรบ</t>
        </is>
      </c>
      <c r="I226" s="165" t="inlineStr">
        <is>
          <t>2</t>
        </is>
      </c>
      <c r="J226" s="166" t="inlineStr">
        <is>
          <t xml:space="preserve">✅ คำตอบที่ถูกต้อง: ข้อ ข. เป็นข้อเข่าทั้งสองข้าง
🎯 ทำไมข้อนี้ถึงถูก:
🔍 ข้ออื่นผิดเพราะอะไร:
</t>
        </is>
      </c>
      <c r="K226" s="166" t="inlineStr"/>
      <c r="L226" s="166" t="inlineStr">
        <is>
          <t>Osteoarthritis (OA)</t>
        </is>
      </c>
      <c r="M226" s="166" t="inlineStr"/>
      <c r="N226" s="165" t="inlineStr">
        <is>
          <t>Clinic</t>
        </is>
      </c>
      <c r="O226" s="166" t="inlineStr">
        <is>
          <t>[SOURCE: Pharma Plus เล่มม่วง 2 - ข้อสอบย้อนหลังปี 2558 วันที่ 1 ข้อ 62]</t>
        </is>
      </c>
      <c r="P226" s="165" t="inlineStr">
        <is>
          <t>ข้อสอบเก่า</t>
        </is>
      </c>
      <c r="Q226" s="165" t="inlineStr">
        <is>
          <t>2558</t>
        </is>
      </c>
      <c r="R226" s="165" t="inlineStr"/>
    </row>
    <row r="227" ht="24" customHeight="1" s="49">
      <c r="A227" s="165" t="n">
        <v>225</v>
      </c>
      <c r="B227"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7" s="166" t="inlineStr"/>
      <c r="D227" s="166" t="inlineStr">
        <is>
          <t>Paracetamol</t>
        </is>
      </c>
      <c r="E227" s="166" t="inlineStr">
        <is>
          <t>Glucosamine</t>
        </is>
      </c>
      <c r="F227" s="166" t="inlineStr">
        <is>
          <t>Diclofenac</t>
        </is>
      </c>
      <c r="G227" s="166" t="inlineStr">
        <is>
          <t>Tramadol</t>
        </is>
      </c>
      <c r="H227" s="166" t="inlineStr">
        <is>
          <t>Naproxen</t>
        </is>
      </c>
      <c r="I227" s="165" t="inlineStr">
        <is>
          <t>1</t>
        </is>
      </c>
      <c r="J227" s="166" t="inlineStr">
        <is>
          <t xml:space="preserve">✅ คำตอบที่ถูกต้อง: ข้อ ก. Paracetamol
🎯 ทำไมข้อนี้ถึงถูก:
🔍 ข้ออื่นผิดเพราะอะไร:
</t>
        </is>
      </c>
      <c r="K227" s="166" t="inlineStr"/>
      <c r="L227" s="166" t="inlineStr">
        <is>
          <t>Osteoarthritis (OA)</t>
        </is>
      </c>
      <c r="M227" s="166" t="inlineStr"/>
      <c r="N227" s="165" t="inlineStr">
        <is>
          <t>Clinic</t>
        </is>
      </c>
      <c r="O227" s="166" t="inlineStr">
        <is>
          <t>[SOURCE: Pharma Plus เล่มม่วง 2 - ข้อสอบย้อนหลังปี 2558 วันที่ 1 ข้อ 63]</t>
        </is>
      </c>
      <c r="P227" s="165" t="inlineStr">
        <is>
          <t>ข้อสอบเก่า</t>
        </is>
      </c>
      <c r="Q227" s="165" t="inlineStr">
        <is>
          <t>2558</t>
        </is>
      </c>
      <c r="R227" s="165" t="inlineStr"/>
    </row>
    <row r="228" ht="24" customHeight="1" s="49">
      <c r="A228" s="165" t="n">
        <v>226</v>
      </c>
      <c r="B228"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8" s="166" t="inlineStr"/>
      <c r="D228" s="166" t="inlineStr">
        <is>
          <t>ขมิ้นชัน</t>
        </is>
      </c>
      <c r="E228" s="166" t="inlineStr">
        <is>
          <t>ใบฝรั่ง</t>
        </is>
      </c>
      <c r="F228" s="166" t="inlineStr">
        <is>
          <t>เมล็ดน้อยหน่า</t>
        </is>
      </c>
      <c r="G228" s="166" t="inlineStr">
        <is>
          <t>เถาวัลย์เปรียง</t>
        </is>
      </c>
      <c r="H228" s="166" t="inlineStr">
        <is>
          <t>เจลพริก</t>
        </is>
      </c>
      <c r="I228" s="165" t="inlineStr">
        <is>
          <t>4</t>
        </is>
      </c>
      <c r="J228" s="166" t="inlineStr">
        <is>
          <t xml:space="preserve">✅ คำตอบที่ถูกต้อง: ข้อ ง. เถาวัลย์เปรียง
🎯 ทำไมข้อนี้ถึงถูก:
🔍 ข้ออื่นผิดเพราะอะไร:
</t>
        </is>
      </c>
      <c r="K228" s="166" t="inlineStr"/>
      <c r="L228" s="166" t="inlineStr">
        <is>
          <t>Herbal Medicine in Musculoskeletal Disorders</t>
        </is>
      </c>
      <c r="M228" s="166" t="inlineStr"/>
      <c r="N228" s="165" t="inlineStr">
        <is>
          <t>Clinic</t>
        </is>
      </c>
      <c r="O228" s="166" t="inlineStr">
        <is>
          <t>[SOURCE: Pharma Plus เล่มม่วง 2 - ข้อสอบย้อนหลังปี 2558 วันที่ 1 ข้อ 64]</t>
        </is>
      </c>
      <c r="P228" s="165" t="inlineStr">
        <is>
          <t>ข้อสอบเก่า</t>
        </is>
      </c>
      <c r="Q228" s="165" t="inlineStr">
        <is>
          <t>2558</t>
        </is>
      </c>
      <c r="R228" s="165" t="inlineStr"/>
    </row>
    <row r="229" ht="24" customHeight="1" s="49">
      <c r="A229" s="165" t="n">
        <v>227</v>
      </c>
      <c r="B229" s="166" t="inlineStr">
        <is>
          <t>NSAIDs ใดมีผลต่อหัวใจและหลอดเลือดน้อยสุด</t>
        </is>
      </c>
      <c r="C229" s="166" t="inlineStr"/>
      <c r="D229" s="166" t="inlineStr">
        <is>
          <t>Ibuprofen</t>
        </is>
      </c>
      <c r="E229" s="166" t="inlineStr">
        <is>
          <t>Diclofenac</t>
        </is>
      </c>
      <c r="F229" s="166" t="inlineStr">
        <is>
          <t>Naproxen</t>
        </is>
      </c>
      <c r="G229" s="166" t="inlineStr">
        <is>
          <t>Sulindac</t>
        </is>
      </c>
      <c r="H229" s="166" t="inlineStr">
        <is>
          <t>Parecoxib</t>
        </is>
      </c>
      <c r="I229" s="165" t="inlineStr">
        <is>
          <t>3</t>
        </is>
      </c>
      <c r="J229" s="166" t="inlineStr">
        <is>
          <t xml:space="preserve">✅ คำตอบที่ถูกต้อง: ข้อ ค. Naproxen
🎯 ทำไมข้อนี้ถึงถูก:
🔍 ข้ออื่นผิดเพราะอะไร:
</t>
        </is>
      </c>
      <c r="K229" s="166" t="inlineStr"/>
      <c r="L229" s="166" t="inlineStr">
        <is>
          <t>Nonsteroidal Anti-inflammatory Drugs (NSAIDs)</t>
        </is>
      </c>
      <c r="M229" s="166" t="inlineStr"/>
      <c r="N229" s="165" t="inlineStr">
        <is>
          <t>Clinic</t>
        </is>
      </c>
      <c r="O229" s="166" t="inlineStr">
        <is>
          <t>[SOURCE: Pharma Plus เล่มม่วง 2 - ข้อสอบย้อนหลังปี 2558 วันที่ 1 ข้อ 67]</t>
        </is>
      </c>
      <c r="P229" s="165" t="inlineStr">
        <is>
          <t>ข้อสอบเก่า</t>
        </is>
      </c>
      <c r="Q229" s="165" t="inlineStr">
        <is>
          <t>2558</t>
        </is>
      </c>
      <c r="R229" s="165" t="inlineStr"/>
    </row>
    <row r="230" ht="24" customHeight="1" s="49">
      <c r="A230" s="165" t="n">
        <v>228</v>
      </c>
      <c r="B230"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30" s="166" t="inlineStr"/>
      <c r="D230" s="166" t="inlineStr">
        <is>
          <t>อ้วน</t>
        </is>
      </c>
      <c r="E230" s="166" t="inlineStr">
        <is>
          <t>Hyperuricemia</t>
        </is>
      </c>
      <c r="F230" s="166" t="inlineStr">
        <is>
          <t>ดื่มสุรา</t>
        </is>
      </c>
      <c r="G230" s="166" t="inlineStr">
        <is>
          <t>HCTZ</t>
        </is>
      </c>
      <c r="H230" s="166" t="inlineStr">
        <is>
          <t>ออกกำลังกาย</t>
        </is>
      </c>
      <c r="I230" s="165" t="inlineStr">
        <is>
          <t>5</t>
        </is>
      </c>
      <c r="J230" s="166" t="inlineStr">
        <is>
          <t xml:space="preserve">✅ คำตอบที่ถูกต้อง: ข้อ จ. ออกกำลังกาย
🎯 ทำไมข้อนี้ถึงถูก:
🔍 ข้ออื่นผิดเพราะอะไร:
</t>
        </is>
      </c>
      <c r="K230" s="166" t="inlineStr"/>
      <c r="L230" s="166" t="inlineStr">
        <is>
          <t>Gout &amp; Hyperuricemia</t>
        </is>
      </c>
      <c r="M230" s="166" t="inlineStr"/>
      <c r="N230" s="165" t="inlineStr">
        <is>
          <t>Clinic</t>
        </is>
      </c>
      <c r="O230" s="166" t="inlineStr">
        <is>
          <t>[SOURCE: Pharma Plus เล่มม่วง 2 - ข้อสอบย้อนหลังปี 2558 วันที่ 2 ข้อ 17]</t>
        </is>
      </c>
      <c r="P230" s="165" t="inlineStr">
        <is>
          <t>ข้อสอบเก่า</t>
        </is>
      </c>
      <c r="Q230" s="165" t="inlineStr">
        <is>
          <t>2558</t>
        </is>
      </c>
      <c r="R230" s="165" t="inlineStr"/>
    </row>
    <row r="231" ht="24" customHeight="1" s="49">
      <c r="A231" s="165" t="n">
        <v>229</v>
      </c>
      <c r="B23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31" s="166" t="inlineStr"/>
      <c r="D231" s="166" t="inlineStr">
        <is>
          <t>Allopurinol</t>
        </is>
      </c>
      <c r="E231" s="166" t="inlineStr">
        <is>
          <t>Colchicine</t>
        </is>
      </c>
      <c r="F231" s="166" t="inlineStr">
        <is>
          <t>Benzbromarone</t>
        </is>
      </c>
      <c r="G231" s="166" t="inlineStr">
        <is>
          <t>Sulfinpyrazone</t>
        </is>
      </c>
      <c r="H231" s="166" t="inlineStr">
        <is>
          <t>Paracetamol</t>
        </is>
      </c>
      <c r="I231" s="165" t="inlineStr">
        <is>
          <t>2</t>
        </is>
      </c>
      <c r="J231" s="166" t="inlineStr">
        <is>
          <t xml:space="preserve">✅ คำตอบที่ถูกต้อง: ข้อ ข. Colchicine
🎯 ทำไมข้อนี้ถึงถูก:
🔍 ข้ออื่นผิดเพราะอะไร:
</t>
        </is>
      </c>
      <c r="K231" s="166" t="inlineStr"/>
      <c r="L231" s="166" t="inlineStr">
        <is>
          <t>Gout &amp; Hyperuricemia</t>
        </is>
      </c>
      <c r="M231" s="166" t="inlineStr"/>
      <c r="N231" s="165" t="inlineStr">
        <is>
          <t>Clinic</t>
        </is>
      </c>
      <c r="O231" s="166" t="inlineStr">
        <is>
          <t>[SOURCE: Pharma Plus เล่มม่วง 2 - ข้อสอบย้อนหลังปี 2558 วันที่ 2 ข้อ 18]</t>
        </is>
      </c>
      <c r="P231" s="165" t="inlineStr">
        <is>
          <t>ข้อสอบเก่า</t>
        </is>
      </c>
      <c r="Q231" s="165" t="inlineStr">
        <is>
          <t>2558</t>
        </is>
      </c>
      <c r="R231" s="165" t="inlineStr"/>
    </row>
    <row r="232" ht="24" customHeight="1" s="49">
      <c r="A232" s="165" t="n">
        <v>230</v>
      </c>
      <c r="B23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32" s="166" t="inlineStr"/>
      <c r="D232" s="166" t="inlineStr">
        <is>
          <t>Allopurinol</t>
        </is>
      </c>
      <c r="E232" s="166" t="inlineStr">
        <is>
          <t>Colchicine</t>
        </is>
      </c>
      <c r="F232" s="166" t="inlineStr">
        <is>
          <t>Diclofenac</t>
        </is>
      </c>
      <c r="G232" s="166" t="inlineStr">
        <is>
          <t>Naproxen Na</t>
        </is>
      </c>
      <c r="H232" s="166" t="inlineStr">
        <is>
          <t>Paracetamol</t>
        </is>
      </c>
      <c r="I232" s="165" t="inlineStr">
        <is>
          <t>1</t>
        </is>
      </c>
      <c r="J232" s="166" t="inlineStr">
        <is>
          <t xml:space="preserve">✅ คำตอบที่ถูกต้อง: ข้อ ก. Allopurinol
🎯 ทำไมข้อนี้ถึงถูก:
🔍 ข้ออื่นผิดเพราะอะไร:
</t>
        </is>
      </c>
      <c r="K232" s="166" t="inlineStr"/>
      <c r="L232" s="166" t="inlineStr">
        <is>
          <t>Gout &amp; Hyperuricemia</t>
        </is>
      </c>
      <c r="M232" s="166" t="inlineStr"/>
      <c r="N232" s="165" t="inlineStr">
        <is>
          <t>Clinic</t>
        </is>
      </c>
      <c r="O232" s="166" t="inlineStr">
        <is>
          <t>[SOURCE: Pharma Plus เล่มม่วง 2 - ข้อสอบย้อนหลังปี 2558 วันที่ 2 ข้อ 19]</t>
        </is>
      </c>
      <c r="P232" s="165" t="inlineStr">
        <is>
          <t>ข้อสอบเก่า</t>
        </is>
      </c>
      <c r="Q232" s="165" t="inlineStr">
        <is>
          <t>2558</t>
        </is>
      </c>
      <c r="R232" s="165" t="inlineStr"/>
    </row>
    <row r="233" ht="24" customHeight="1" s="49">
      <c r="A233" s="165" t="n">
        <v>231</v>
      </c>
      <c r="B233"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33" s="166" t="inlineStr"/>
      <c r="D233" s="166" t="inlineStr">
        <is>
          <t>ปลาดุกย่าง</t>
        </is>
      </c>
      <c r="E233" s="166" t="inlineStr">
        <is>
          <t>เครื่องในสัตว์</t>
        </is>
      </c>
      <c r="F233" s="166" t="inlineStr">
        <is>
          <t>ปลาหมึกไข่นึ่งมะนาว</t>
        </is>
      </c>
      <c r="G233" s="166" t="inlineStr">
        <is>
          <t>ไวน์</t>
        </is>
      </c>
      <c r="H233" s="166" t="inlineStr">
        <is>
          <t>ผัดหน่อไม้ฝรั่ง</t>
        </is>
      </c>
      <c r="I233" s="165" t="inlineStr">
        <is>
          <t>1</t>
        </is>
      </c>
      <c r="J233" s="166" t="inlineStr">
        <is>
          <t xml:space="preserve">✅ คำตอบที่ถูกต้อง: ข้อ ก. ปลาดุกย่าง
🎯 ทำไมข้อนี้ถึงถูก:
🔍 ข้ออื่นผิดเพราะอะไร:
</t>
        </is>
      </c>
      <c r="K233" s="166" t="inlineStr"/>
      <c r="L233" s="166" t="inlineStr">
        <is>
          <t>Gout &amp; Hyperuricemia</t>
        </is>
      </c>
      <c r="M233" s="166" t="inlineStr"/>
      <c r="N233" s="165" t="inlineStr">
        <is>
          <t>Clinic</t>
        </is>
      </c>
      <c r="O233" s="166" t="inlineStr">
        <is>
          <t>[SOURCE: Pharma Plus เล่มม่วง 2 - ข้อสอบย้อนหลังปี 2558 วันที่ 2 ข้อ 20]</t>
        </is>
      </c>
      <c r="P233" s="165" t="inlineStr">
        <is>
          <t>ข้อสอบเก่า</t>
        </is>
      </c>
      <c r="Q233" s="165" t="inlineStr">
        <is>
          <t>2558</t>
        </is>
      </c>
      <c r="R233" s="165" t="inlineStr"/>
    </row>
    <row r="234" ht="24" customHeight="1" s="49">
      <c r="A234" s="165" t="n">
        <v>232</v>
      </c>
      <c r="B234"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34" s="166" t="inlineStr"/>
      <c r="D234" s="166" t="inlineStr">
        <is>
          <t>Methotrexate</t>
        </is>
      </c>
      <c r="E234" s="166" t="inlineStr">
        <is>
          <t>Aspirin</t>
        </is>
      </c>
      <c r="F234" s="166" t="inlineStr">
        <is>
          <t>Colchicine</t>
        </is>
      </c>
      <c r="G234" s="166" t="inlineStr">
        <is>
          <t>Allopurinol</t>
        </is>
      </c>
      <c r="H234" s="166" t="inlineStr">
        <is>
          <t>Paracetamol</t>
        </is>
      </c>
      <c r="I234" s="165" t="inlineStr">
        <is>
          <t>3</t>
        </is>
      </c>
      <c r="J234"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34" s="166" t="inlineStr"/>
      <c r="L234" s="166" t="inlineStr">
        <is>
          <t>Gout</t>
        </is>
      </c>
      <c r="M234" s="166" t="inlineStr"/>
      <c r="N234" s="165" t="inlineStr">
        <is>
          <t>Clinic</t>
        </is>
      </c>
      <c r="O234" s="166" t="inlineStr">
        <is>
          <t>[SOURCE: Pharma Plus เล่มม่วง 2 - ข้อสอบย้อนหลัง PLE-CC1 ปี 2564 วันที่ 1 ข้อ 12]</t>
        </is>
      </c>
      <c r="P234" s="165" t="inlineStr">
        <is>
          <t>ข้อสอบเก่า</t>
        </is>
      </c>
      <c r="Q234" s="165" t="inlineStr">
        <is>
          <t>2564</t>
        </is>
      </c>
      <c r="R234" s="165" t="inlineStr"/>
    </row>
    <row r="235" ht="24" customHeight="1" s="49">
      <c r="A235" s="165" t="n">
        <v>233</v>
      </c>
      <c r="B235"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5" s="166" t="inlineStr"/>
      <c r="D235" s="166" t="inlineStr">
        <is>
          <t>Piroxicam</t>
        </is>
      </c>
      <c r="E235" s="166" t="inlineStr">
        <is>
          <t>Acetaminophen</t>
        </is>
      </c>
      <c r="F235" s="166" t="inlineStr">
        <is>
          <t>Colchicine</t>
        </is>
      </c>
      <c r="G235" s="166" t="inlineStr">
        <is>
          <t>Tramadol</t>
        </is>
      </c>
      <c r="H235" s="166" t="inlineStr">
        <is>
          <t>Orphenadrine + Paracetamol</t>
        </is>
      </c>
      <c r="I235" s="165" t="inlineStr">
        <is>
          <t>2</t>
        </is>
      </c>
      <c r="J235"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5" s="166" t="inlineStr"/>
      <c r="L235" s="166" t="inlineStr">
        <is>
          <t>Osteoarthritis</t>
        </is>
      </c>
      <c r="M235" s="166" t="inlineStr"/>
      <c r="N235" s="165" t="inlineStr">
        <is>
          <t>Clinic</t>
        </is>
      </c>
      <c r="O235" s="166" t="inlineStr">
        <is>
          <t>[SOURCE: Pharma Plus เล่มม่วง 2 - ข้อสอบย้อนหลัง PLE-CC1 ปี 2564 วันที่ 1 ข้อ 38]</t>
        </is>
      </c>
      <c r="P235" s="165" t="inlineStr">
        <is>
          <t>ข้อสอบเก่า</t>
        </is>
      </c>
      <c r="Q235" s="165" t="inlineStr">
        <is>
          <t>2564</t>
        </is>
      </c>
      <c r="R235" s="165" t="inlineStr"/>
    </row>
    <row r="236" ht="24" customHeight="1" s="49">
      <c r="A236" s="165" t="n">
        <v>234</v>
      </c>
      <c r="B236" s="166" t="inlineStr">
        <is>
          <t>[กรณีศึกษา]
ผู้ป่วยโรค rheumatoid arthritis ได้รับยา naproxen 250 mg tid
คำถาม: ข้อใดต่อไปนี้เป็นกลไกของยาในกลุ่มต้านการอักเสบที่ไม่ใช่สเตียรอยด์ (NSAIDs)</t>
        </is>
      </c>
      <c r="C236" s="166" t="inlineStr"/>
      <c r="D236" s="166" t="inlineStr">
        <is>
          <t>ยับยั้งการทำงานของ cyclooxygenase</t>
        </is>
      </c>
      <c r="E236" s="166" t="inlineStr">
        <is>
          <t>ยับยั้งการทำงานของ lipoxygenase</t>
        </is>
      </c>
      <c r="F236" s="166" t="inlineStr">
        <is>
          <t>ลดการสร้าง thromboxane A2</t>
        </is>
      </c>
      <c r="G236" s="166" t="inlineStr">
        <is>
          <t>ลดการสร้าง leukotriene</t>
        </is>
      </c>
      <c r="H236" s="166" t="inlineStr">
        <is>
          <t>ลดการสร้าง prostaglandin</t>
        </is>
      </c>
      <c r="I236" s="165" t="inlineStr">
        <is>
          <t>1</t>
        </is>
      </c>
      <c r="J236"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6" s="166" t="inlineStr"/>
      <c r="L236" s="166" t="inlineStr">
        <is>
          <t>Rheumatoid Arthritis</t>
        </is>
      </c>
      <c r="M236" s="166" t="inlineStr"/>
      <c r="N236" s="165" t="inlineStr">
        <is>
          <t>Clinic</t>
        </is>
      </c>
      <c r="O236" s="166" t="inlineStr">
        <is>
          <t>[SOURCE: Pharma Plus เล่มม่วง 2 - ข้อสอบย้อนหลัง PLE-CC1 ปี 2564 วันที่ 1 ข้อ 39]</t>
        </is>
      </c>
      <c r="P236" s="165" t="inlineStr">
        <is>
          <t>ข้อสอบเก่า</t>
        </is>
      </c>
      <c r="Q236" s="165" t="inlineStr">
        <is>
          <t>2564</t>
        </is>
      </c>
      <c r="R236" s="165" t="inlineStr"/>
    </row>
    <row r="237" ht="24" customHeight="1" s="49">
      <c r="A237" s="165" t="n">
        <v>235</v>
      </c>
      <c r="B237" s="166" t="inlineStr">
        <is>
          <t>[กรณีศึกษา]
ผู้ป่วยโรค rheumatoid arthritis ได้รับยา naproxen ปรับขนาดยาเป็น 500 mg แล้วอาการปวดดีขึ้น แต่เกิดอาการคล้ายกรดไหลย้อน แสบร้อนยอดอก (NSAID-induced dyspepsia / GERD-like symptoms)
คำถาม: ควรแก้ไขปัญหาดังกล่าวอย่างไร</t>
        </is>
      </c>
      <c r="C237" s="166" t="inlineStr"/>
      <c r="D237" s="166" t="inlineStr">
        <is>
          <t>Naproxen 250 mg + PPI</t>
        </is>
      </c>
      <c r="E237" s="166" t="inlineStr">
        <is>
          <t>Naproxen 500 mg + antacid gel</t>
        </is>
      </c>
      <c r="F237" s="166" t="inlineStr">
        <is>
          <t>เปลี่ยนเป็น celecoxib</t>
        </is>
      </c>
      <c r="G237" s="166" t="inlineStr">
        <is>
          <t>จ่าย methotrexate</t>
        </is>
      </c>
      <c r="H237" s="166" t="inlineStr">
        <is>
          <t>เพิ่มขนาดยา เป็น naproxen 500 mg 1x3 pc</t>
        </is>
      </c>
      <c r="I237" s="165" t="inlineStr">
        <is>
          <t>3</t>
        </is>
      </c>
      <c r="J237"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7" s="166" t="inlineStr"/>
      <c r="L237" s="166" t="inlineStr">
        <is>
          <t>Rheumatoid Arthritis</t>
        </is>
      </c>
      <c r="M237" s="166" t="inlineStr"/>
      <c r="N237" s="165" t="inlineStr">
        <is>
          <t>Clinic</t>
        </is>
      </c>
      <c r="O237" s="166" t="inlineStr">
        <is>
          <t>[SOURCE: Pharma Plus เล่มม่วง 2 - ข้อสอบย้อนหลัง PLE-CC1 ปี 2564 วันที่ 1 ข้อ 40]</t>
        </is>
      </c>
      <c r="P237" s="165" t="inlineStr">
        <is>
          <t>ข้อสอบเก่า</t>
        </is>
      </c>
      <c r="Q237" s="165" t="inlineStr">
        <is>
          <t>2564</t>
        </is>
      </c>
      <c r="R237" s="165" t="inlineStr"/>
    </row>
    <row r="238" ht="24" customHeight="1" s="49">
      <c r="A238" s="165" t="n">
        <v>236</v>
      </c>
      <c r="B238" s="166" t="inlineStr">
        <is>
          <t>Hydroxychloroquine มีผลข้างเคียงสำคัญที่ต้องเฝ้าระวังต่ออวัยวะใด</t>
        </is>
      </c>
      <c r="C238" s="166" t="inlineStr"/>
      <c r="D238" s="166" t="inlineStr">
        <is>
          <t>ผลต่อตับ</t>
        </is>
      </c>
      <c r="E238" s="166" t="inlineStr">
        <is>
          <t>ผลต่อตา</t>
        </is>
      </c>
      <c r="F238" s="166" t="inlineStr">
        <is>
          <t>ผลต่อไต</t>
        </is>
      </c>
      <c r="G238" s="166" t="inlineStr">
        <is>
          <t>ผลต่อระบบเลือด</t>
        </is>
      </c>
      <c r="H238" s="166" t="inlineStr">
        <is>
          <t>ผลต่อทางเดินอาหาร</t>
        </is>
      </c>
      <c r="I238" s="165" t="inlineStr">
        <is>
          <t>2</t>
        </is>
      </c>
      <c r="J238"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8" s="166" t="inlineStr"/>
      <c r="L238" s="166" t="inlineStr">
        <is>
          <t>Rheumatoid Arthritis</t>
        </is>
      </c>
      <c r="M238" s="166" t="inlineStr"/>
      <c r="N238" s="165" t="inlineStr">
        <is>
          <t>Clinic</t>
        </is>
      </c>
      <c r="O238" s="166" t="inlineStr">
        <is>
          <t>[SOURCE: Pharma Plus เล่มม่วง 2 - ข้อสอบย้อนหลัง PLE-CC1 ปี 2564 วันที่ 1 ข้อ 42]</t>
        </is>
      </c>
      <c r="P238" s="165" t="inlineStr">
        <is>
          <t>ข้อสอบเก่า</t>
        </is>
      </c>
      <c r="Q238" s="165" t="inlineStr">
        <is>
          <t>2564</t>
        </is>
      </c>
      <c r="R238" s="165" t="inlineStr"/>
    </row>
    <row r="239" ht="24" customHeight="1" s="49">
      <c r="A239" s="165" t="n">
        <v>237</v>
      </c>
      <c r="B239" s="166" t="inlineStr">
        <is>
          <t>Naproxen ออกฤทธิ์ผ่านกลไกใด</t>
        </is>
      </c>
      <c r="C239" s="166" t="inlineStr"/>
      <c r="D239" s="166" t="inlineStr">
        <is>
          <t>ยับยั้ง LOX</t>
        </is>
      </c>
      <c r="E239" s="166" t="inlineStr">
        <is>
          <t>ยับยั้ง COX</t>
        </is>
      </c>
      <c r="F239" s="166" t="inlineStr">
        <is>
          <t>ยับยั้ง arachidonic</t>
        </is>
      </c>
      <c r="G239" s="166" t="inlineStr">
        <is>
          <t>จับกับ steroid receptor</t>
        </is>
      </c>
      <c r="H239" s="166" t="inlineStr">
        <is>
          <t>จับกับ histamine receptor</t>
        </is>
      </c>
      <c r="I239" s="165" t="inlineStr">
        <is>
          <t>2</t>
        </is>
      </c>
      <c r="J239" s="16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9" s="166" t="inlineStr"/>
      <c r="L239" s="166" t="inlineStr">
        <is>
          <t>Nonsteroidal Anti-inflammatory Drugs</t>
        </is>
      </c>
      <c r="M239" s="166" t="inlineStr"/>
      <c r="N239" s="165" t="inlineStr">
        <is>
          <t>Clinic</t>
        </is>
      </c>
      <c r="O239" s="166" t="inlineStr">
        <is>
          <t>[SOURCE: Pharma Plus เล่มม่วง 2 - ข้อสอบย้อนหลัง PLE-CC1 ปี 2564 วันที่ 1 ข้อ 98]</t>
        </is>
      </c>
      <c r="P239" s="165" t="inlineStr">
        <is>
          <t>ข้อสอบเก่า</t>
        </is>
      </c>
      <c r="Q239" s="165" t="inlineStr">
        <is>
          <t>2564</t>
        </is>
      </c>
      <c r="R239" s="165" t="inlineStr"/>
    </row>
    <row r="240" ht="24" customHeight="1" s="49">
      <c r="A240" s="165" t="n">
        <v>238</v>
      </c>
      <c r="B240"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ผู้ป่วยรายนี้ควรได้รับยาใดเป็นทางเลือกแรก</t>
        </is>
      </c>
      <c r="C240" s="166" t="inlineStr"/>
      <c r="D240" s="166" t="inlineStr">
        <is>
          <t>Tramadol</t>
        </is>
      </c>
      <c r="E240" s="166" t="inlineStr">
        <is>
          <t>Meloxicam</t>
        </is>
      </c>
      <c r="F240" s="166" t="inlineStr">
        <is>
          <t>Paracetamol</t>
        </is>
      </c>
      <c r="G240" s="166" t="inlineStr">
        <is>
          <t>Diclofenac gel</t>
        </is>
      </c>
      <c r="H240" s="166" t="inlineStr">
        <is>
          <t>Systemic corticosteroid</t>
        </is>
      </c>
      <c r="I240" s="165" t="inlineStr">
        <is>
          <t>4</t>
        </is>
      </c>
      <c r="J240"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40" s="166" t="inlineStr">
        <is>
          <t>Osteoarthritis</t>
        </is>
      </c>
      <c r="L240" s="166" t="inlineStr">
        <is>
          <t>First-line pharmacological treatment of knee osteoarthritis</t>
        </is>
      </c>
      <c r="M240" s="166" t="inlineStr"/>
      <c r="N240" s="165" t="inlineStr">
        <is>
          <t>ปานกลาง</t>
        </is>
      </c>
      <c r="O240" s="166" t="inlineStr">
        <is>
          <t>ข้อสอบเก่า</t>
        </is>
      </c>
      <c r="P240" s="165" t="inlineStr">
        <is>
          <t>ข้อสอบเก่า</t>
        </is>
      </c>
      <c r="Q240" s="165" t="inlineStr">
        <is>
          <t>2565</t>
        </is>
      </c>
      <c r="R240" s="165" t="inlineStr"/>
    </row>
    <row r="241" ht="24" customHeight="1" s="49">
      <c r="A241" s="165" t="n">
        <v>239</v>
      </c>
      <c r="B241"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ข้อใดคือคำแนะนำที่เหมาะสมเกี่ยวกับการใช้ topical capsaicin</t>
        </is>
      </c>
      <c r="C241" s="166" t="inlineStr"/>
      <c r="D241" s="166" t="inlineStr">
        <is>
          <t>ถูนวดบริเวณที่ปวดหลังทายา</t>
        </is>
      </c>
      <c r="E241" s="166" t="inlineStr">
        <is>
          <t>ใช้ทาเฉพาะเวลามีอาการปวด</t>
        </is>
      </c>
      <c r="F241" s="166" t="inlineStr">
        <is>
          <t>ล้างมือให้สะอาดด้วยน้ำสบู่หลังใช้ยา</t>
        </is>
      </c>
      <c r="G241" s="166" t="inlineStr">
        <is>
          <t>ทาบางๆให้ทั่วบริเวณหัวเข่าและข้อพับ</t>
        </is>
      </c>
      <c r="H241" s="166" t="inlineStr">
        <is>
          <t>หากมีบาดแผล สามารถทายาบริเวณบาดแผลได้</t>
        </is>
      </c>
      <c r="I241" s="165" t="inlineStr">
        <is>
          <t>3</t>
        </is>
      </c>
      <c r="J241"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41" s="166" t="inlineStr">
        <is>
          <t>Osteoarthritis</t>
        </is>
      </c>
      <c r="L241" s="166" t="inlineStr">
        <is>
          <t>Topical capsaicin counseling and precautions</t>
        </is>
      </c>
      <c r="M241" s="166" t="inlineStr"/>
      <c r="N241" s="165" t="inlineStr">
        <is>
          <t>ปานกลาง</t>
        </is>
      </c>
      <c r="O241" s="166" t="inlineStr">
        <is>
          <t>ข้อสอบเก่า</t>
        </is>
      </c>
      <c r="P241" s="165" t="inlineStr">
        <is>
          <t>ข้อสอบเก่า</t>
        </is>
      </c>
      <c r="Q241" s="165" t="inlineStr">
        <is>
          <t>2565</t>
        </is>
      </c>
      <c r="R241" s="165" t="inlineStr"/>
    </row>
    <row r="242" ht="24" customHeight="1" s="49">
      <c r="A242" s="165" t="n">
        <v>240</v>
      </c>
      <c r="B242" s="166" t="inlineStr">
        <is>
          <t>การแพ้ยาแบบใด ไม่ควร rechallenge</t>
        </is>
      </c>
      <c r="C242" s="166" t="inlineStr"/>
      <c r="D242" s="166" t="inlineStr">
        <is>
          <t>Urticaria</t>
        </is>
      </c>
      <c r="E242" s="166" t="inlineStr">
        <is>
          <t>Macula rash</t>
        </is>
      </c>
      <c r="F242" s="166" t="inlineStr">
        <is>
          <t>Fixed drug eruption</t>
        </is>
      </c>
      <c r="G242" s="166" t="inlineStr">
        <is>
          <t>Macula popular rash</t>
        </is>
      </c>
      <c r="H242" s="166" t="inlineStr">
        <is>
          <t>Toxic epidermal necrolysis</t>
        </is>
      </c>
      <c r="I242" s="165" t="inlineStr">
        <is>
          <t>5</t>
        </is>
      </c>
      <c r="J242"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42" s="166" t="inlineStr">
        <is>
          <t>Severe Cutaneous Adverse Reactions (SCARs)</t>
        </is>
      </c>
      <c r="L242" s="166" t="inlineStr">
        <is>
          <t>Absolute Contraindication for Rechallenge (Toxic Epidermal Necrolysis)</t>
        </is>
      </c>
      <c r="M242" s="166" t="inlineStr"/>
      <c r="N242" s="165" t="inlineStr">
        <is>
          <t>ยาก</t>
        </is>
      </c>
      <c r="O242" s="166" t="inlineStr">
        <is>
          <t>ข้อสอบเก่า</t>
        </is>
      </c>
      <c r="P242" s="165" t="inlineStr">
        <is>
          <t>ข้อสอบเก่า</t>
        </is>
      </c>
      <c r="Q242" s="165" t="inlineStr">
        <is>
          <t>2565</t>
        </is>
      </c>
      <c r="R242" s="165" t="inlineStr"/>
    </row>
    <row r="243" ht="24" customHeight="1" s="49">
      <c r="A243" s="165" t="n">
        <v>241</v>
      </c>
      <c r="B243" s="166" t="inlineStr">
        <is>
          <t>[สถานการณ์]
ผู้หญิงอายุ 32 ปี ได้รับการวินิจฉัยเป็น rheumatoid arthritis ครั้งแรก แพทย์เริ่มให้ methotrexate 2.5 mg po 4 เม็ด ทุกวันอาทิตย์
คำถาม: อาการใดที่จำเพาะกับโรค rheumatoid arthritis</t>
        </is>
      </c>
      <c r="C243" s="166" t="inlineStr"/>
      <c r="D243" s="166" t="inlineStr">
        <is>
          <t>ข้อผิดรูป</t>
        </is>
      </c>
      <c r="E243" s="166" t="inlineStr">
        <is>
          <t>เสียงกรอบแกรบ</t>
        </is>
      </c>
      <c r="F243" s="166" t="inlineStr">
        <is>
          <t>ข้อฝืดนานน้อยกว่า 30 นาที</t>
        </is>
      </c>
      <c r="G243" s="166" t="inlineStr">
        <is>
          <t>ข้ออักเสบ บวม แดง ยูริกสูง</t>
        </is>
      </c>
      <c r="H243" s="166" t="inlineStr">
        <is>
          <t>ข้ออักเสบ บวม แดง สมมาตรทั้งสองข้าง</t>
        </is>
      </c>
      <c r="I243" s="165" t="inlineStr">
        <is>
          <t>5</t>
        </is>
      </c>
      <c r="J243"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43" s="166" t="inlineStr">
        <is>
          <t>Rheumatoid Arthritis</t>
        </is>
      </c>
      <c r="L243" s="166" t="inlineStr">
        <is>
          <t>Clinical Features and Symmetrical Polyarthritis</t>
        </is>
      </c>
      <c r="M243" s="166" t="inlineStr"/>
      <c r="N243" s="165" t="inlineStr">
        <is>
          <t>ปานกลาง</t>
        </is>
      </c>
      <c r="O243" s="166" t="inlineStr">
        <is>
          <t>ข้อสอบเก่า</t>
        </is>
      </c>
      <c r="P243" s="165" t="inlineStr">
        <is>
          <t>ข้อสอบเก่า</t>
        </is>
      </c>
      <c r="Q243" s="165" t="inlineStr">
        <is>
          <t>2565</t>
        </is>
      </c>
      <c r="R243" s="165" t="inlineStr"/>
    </row>
    <row r="244" ht="24" customHeight="1" s="49">
      <c r="A244" s="165" t="n">
        <v>242</v>
      </c>
      <c r="B244" s="166" t="inlineStr">
        <is>
          <t>[สถานการณ์]
ผู้หญิงอายุ 32 ปี ได้รับการวินิจฉัยเป็น rheumatoid arthritis ครั้งแรก แพทย์เริ่มให้ methotrexate 2.5 mg po 4 เม็ด ทุกวันอาทิตย์
คำถาม: ผลข้างเคียงที่พบได้มากที่สุดของ methotrexate</t>
        </is>
      </c>
      <c r="C244" s="166" t="inlineStr"/>
      <c r="D244" s="166" t="inlineStr">
        <is>
          <t>ท้องผูก</t>
        </is>
      </c>
      <c r="E244" s="166" t="inlineStr">
        <is>
          <t>คลื่นไส้</t>
        </is>
      </c>
      <c r="F244" s="166" t="inlineStr">
        <is>
          <t>แผลในปาก</t>
        </is>
      </c>
      <c r="G244" s="166" t="inlineStr">
        <is>
          <t>QT prolongation</t>
        </is>
      </c>
      <c r="H244" s="166" t="inlineStr">
        <is>
          <t>จอประสาทตาผิดปกติ</t>
        </is>
      </c>
      <c r="I244" s="165" t="inlineStr">
        <is>
          <t>2</t>
        </is>
      </c>
      <c r="J244"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44" s="166" t="inlineStr">
        <is>
          <t>Rheumatoid Arthritis Pharmacotherapy</t>
        </is>
      </c>
      <c r="L244" s="166" t="inlineStr">
        <is>
          <t>Methotrexate Most Common Adverse Effect (Gastrointestinal / Nausea)</t>
        </is>
      </c>
      <c r="M244" s="166" t="inlineStr"/>
      <c r="N244" s="165" t="inlineStr">
        <is>
          <t>ปานกลาง</t>
        </is>
      </c>
      <c r="O244" s="166" t="inlineStr">
        <is>
          <t>ข้อสอบเก่า</t>
        </is>
      </c>
      <c r="P244" s="165" t="inlineStr">
        <is>
          <t>ข้อสอบเก่า</t>
        </is>
      </c>
      <c r="Q244" s="165" t="inlineStr">
        <is>
          <t>2565</t>
        </is>
      </c>
      <c r="R244" s="165" t="inlineStr"/>
    </row>
    <row r="245" ht="24" customHeight="1" s="49">
      <c r="A245" s="165" t="n">
        <v>243</v>
      </c>
      <c r="B245" s="166" t="inlineStr">
        <is>
          <t>[สถานการณ์]
ผู้หญิงอายุ 32 ปี ได้รับการวินิจฉัยเป็น rheumatoid arthritis ครั้งแรก แพทย์เริ่มให้ methotrexate 2.5 mg po 4 เม็ด ทุกวันอาทิตย์
คำถาม: ประเมินการรักษาและการปรับยา MTX ใช้ค่าใดตามแนวทางการรักษาโรครูมาตอยด์ปี 2557</t>
        </is>
      </c>
      <c r="C245" s="166" t="inlineStr"/>
      <c r="D245" s="166" t="inlineStr">
        <is>
          <t>VAS score</t>
        </is>
      </c>
      <c r="E245" s="166" t="inlineStr">
        <is>
          <t>Bethal activity</t>
        </is>
      </c>
      <c r="F245" s="166" t="inlineStr">
        <is>
          <t>Disease activity</t>
        </is>
      </c>
      <c r="G245" s="166" t="inlineStr">
        <is>
          <t>Rheumatoid factor</t>
        </is>
      </c>
      <c r="H245" s="166" t="inlineStr">
        <is>
          <t>Anti-CCP antibodies</t>
        </is>
      </c>
      <c r="I245" s="165" t="inlineStr">
        <is>
          <t>3</t>
        </is>
      </c>
      <c r="J245"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5" s="166" t="inlineStr">
        <is>
          <t>Rheumatoid Arthritis Monitoring</t>
        </is>
      </c>
      <c r="L245" s="166" t="inlineStr">
        <is>
          <t>Disease Activity Score (DAS28 / CDAI / SDAI) for MTX Adjustment</t>
        </is>
      </c>
      <c r="M245" s="166" t="inlineStr"/>
      <c r="N245" s="165" t="inlineStr">
        <is>
          <t>ยาก</t>
        </is>
      </c>
      <c r="O245" s="166" t="inlineStr">
        <is>
          <t>ข้อสอบเก่า</t>
        </is>
      </c>
      <c r="P245" s="165" t="inlineStr">
        <is>
          <t>ข้อสอบเก่า</t>
        </is>
      </c>
      <c r="Q245" s="165" t="inlineStr">
        <is>
          <t>2565</t>
        </is>
      </c>
      <c r="R245" s="165" t="inlineStr"/>
    </row>
    <row r="246" ht="24" customHeight="1" s="49">
      <c r="A246" s="165" t="n">
        <v>244</v>
      </c>
      <c r="B246" s="166" t="inlineStr">
        <is>
          <t>แพทย์วินิจฉัยผู้ป่วยเป็น acute gout attack ควรได้ยาใดรักษาเป็นอันดับแรก</t>
        </is>
      </c>
      <c r="C246" s="166" t="inlineStr"/>
      <c r="D246" s="166" t="inlineStr">
        <is>
          <t>Oral naproxen</t>
        </is>
      </c>
      <c r="E246" s="166" t="inlineStr">
        <is>
          <t>Oral allopurinol</t>
        </is>
      </c>
      <c r="F246" s="166" t="inlineStr">
        <is>
          <t>Oral prednisolone</t>
        </is>
      </c>
      <c r="G246" s="166" t="inlineStr">
        <is>
          <t>Intra articular prednisolone</t>
        </is>
      </c>
      <c r="H246" s="166" t="inlineStr">
        <is>
          <t>Intra articular dexamethasone</t>
        </is>
      </c>
      <c r="I246" s="165" t="inlineStr">
        <is>
          <t>1</t>
        </is>
      </c>
      <c r="J246"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6" s="166" t="inlineStr">
        <is>
          <t>Gout and Hyperuricemia</t>
        </is>
      </c>
      <c r="L246" s="166" t="inlineStr">
        <is>
          <t>First-Line Treatment for Acute Gout Attack (Oral NSAIDs)</t>
        </is>
      </c>
      <c r="M246" s="166" t="inlineStr"/>
      <c r="N246" s="165" t="inlineStr">
        <is>
          <t>ปานกลาง</t>
        </is>
      </c>
      <c r="O246" s="166" t="inlineStr">
        <is>
          <t>ข้อสอบเก่า</t>
        </is>
      </c>
      <c r="P246" s="165" t="inlineStr">
        <is>
          <t>ข้อสอบเก่า</t>
        </is>
      </c>
      <c r="Q246" s="165" t="inlineStr">
        <is>
          <t>2565</t>
        </is>
      </c>
      <c r="R246" s="165" t="inlineStr"/>
    </row>
    <row r="247" ht="24" customHeight="1" s="49">
      <c r="A247" s="165" t="n">
        <v>245</v>
      </c>
      <c r="B247" s="166" t="inlineStr">
        <is>
          <t>ตรวจพบยีน HLB 5801 positive ไม่ควรใช้ยาใด</t>
        </is>
      </c>
      <c r="C247" s="166" t="inlineStr"/>
      <c r="D247" s="166" t="inlineStr">
        <is>
          <t>Allopurinol</t>
        </is>
      </c>
      <c r="E247" s="166" t="inlineStr">
        <is>
          <t>Febuxostat</t>
        </is>
      </c>
      <c r="F247" s="166" t="inlineStr">
        <is>
          <t>Benzbromarone</t>
        </is>
      </c>
      <c r="G247" s="166" t="inlineStr">
        <is>
          <t>Probenecid</t>
        </is>
      </c>
      <c r="H247" s="166" t="inlineStr">
        <is>
          <t>Rasburicase</t>
        </is>
      </c>
      <c r="I247" s="165" t="inlineStr">
        <is>
          <t>1</t>
        </is>
      </c>
      <c r="J247"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7" s="166" t="inlineStr">
        <is>
          <t>Pharmacogenomics and Gout</t>
        </is>
      </c>
      <c r="L247" s="166" t="inlineStr">
        <is>
          <t>HLA-B 5801 and Allopurinol-induced SJS/TEN</t>
        </is>
      </c>
      <c r="M247" s="166" t="inlineStr"/>
      <c r="N247" s="165" t="inlineStr">
        <is>
          <t>ปานกลาง</t>
        </is>
      </c>
      <c r="O247" s="166" t="inlineStr">
        <is>
          <t>ข้อสอบเก่า</t>
        </is>
      </c>
      <c r="P247" s="165" t="inlineStr">
        <is>
          <t>ข้อสอบเก่า</t>
        </is>
      </c>
      <c r="Q247" s="165" t="inlineStr">
        <is>
          <t>2565</t>
        </is>
      </c>
      <c r="R247" s="165" t="inlineStr"/>
    </row>
    <row r="248" ht="24" customHeight="1" s="49">
      <c r="A248" s="165" t="n">
        <v>246</v>
      </c>
      <c r="B248" s="166" t="inlineStr">
        <is>
          <t>ข้อใดทำให้เกิด hyperuricemia น้อยที่สุด</t>
        </is>
      </c>
      <c r="C248" s="166" t="inlineStr"/>
      <c r="D248" s="166" t="inlineStr">
        <is>
          <t>HCTZ</t>
        </is>
      </c>
      <c r="E248" s="166" t="inlineStr">
        <is>
          <t>Fenofibrate</t>
        </is>
      </c>
      <c r="F248" s="166" t="inlineStr">
        <is>
          <t>Furosemide</t>
        </is>
      </c>
      <c r="G248" s="166" t="inlineStr">
        <is>
          <t>Pyrazinamide</t>
        </is>
      </c>
      <c r="H248" s="166" t="inlineStr">
        <is>
          <t>Low dose aspirin</t>
        </is>
      </c>
      <c r="I248" s="165" t="inlineStr">
        <is>
          <t>2</t>
        </is>
      </c>
      <c r="J248"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8" s="166" t="inlineStr">
        <is>
          <t>Drug-Induced Hyperuricemia</t>
        </is>
      </c>
      <c r="L248" s="166" t="inlineStr">
        <is>
          <t>Fenofibrate Uricosuric Effect vs Hyperuricemic Drugs</t>
        </is>
      </c>
      <c r="M248" s="166" t="inlineStr"/>
      <c r="N248" s="165" t="inlineStr">
        <is>
          <t>ยาก</t>
        </is>
      </c>
      <c r="O248" s="166" t="inlineStr">
        <is>
          <t>ข้อสอบเก่า</t>
        </is>
      </c>
      <c r="P248" s="165" t="inlineStr">
        <is>
          <t>ข้อสอบเก่า</t>
        </is>
      </c>
      <c r="Q248" s="165" t="inlineStr">
        <is>
          <t>2565</t>
        </is>
      </c>
      <c r="R248" s="165" t="inlineStr"/>
    </row>
    <row r="249" ht="24" customHeight="1" s="49">
      <c r="A249" s="165" t="n">
        <v>247</v>
      </c>
      <c r="B249" s="166" t="inlineStr">
        <is>
          <t>ข้อใดไม่ใช่คำแนะนำในผู้ป่วย gout</t>
        </is>
      </c>
      <c r="C249" s="166" t="inlineStr"/>
      <c r="D249" s="166" t="inlineStr">
        <is>
          <t>งดกินตับสัตว์</t>
        </is>
      </c>
      <c r="E249" s="166" t="inlineStr">
        <is>
          <t>งดดื่มแอลกอฮอล์</t>
        </is>
      </c>
      <c r="F249" s="166" t="inlineStr">
        <is>
          <t>ให้กิน vitamin D</t>
        </is>
      </c>
      <c r="G249" s="166" t="inlineStr">
        <is>
          <t>ออกกำลังกาย ลดน้ำหนัก</t>
        </is>
      </c>
      <c r="H249" s="166" t="inlineStr">
        <is>
          <t>แนะนำให้ลดการกิน fructose</t>
        </is>
      </c>
      <c r="I249" s="165" t="inlineStr">
        <is>
          <t>3</t>
        </is>
      </c>
      <c r="J249"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9" s="166" t="inlineStr">
        <is>
          <t>Gout Non-Pharmacological Management</t>
        </is>
      </c>
      <c r="L249" s="166" t="inlineStr">
        <is>
          <t>Dietary and Lifestyle Modifications in Gout</t>
        </is>
      </c>
      <c r="M249" s="166" t="inlineStr"/>
      <c r="N249" s="165" t="inlineStr">
        <is>
          <t>ปานกลาง</t>
        </is>
      </c>
      <c r="O249" s="166" t="inlineStr">
        <is>
          <t>ข้อสอบเก่า</t>
        </is>
      </c>
      <c r="P249" s="165" t="inlineStr">
        <is>
          <t>ข้อสอบเก่า</t>
        </is>
      </c>
      <c r="Q249" s="165" t="inlineStr">
        <is>
          <t>2565</t>
        </is>
      </c>
      <c r="R249" s="165" t="inlineStr"/>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R263"/>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inlineStr"/>
      <c r="D3" s="166" t="inlineStr">
        <is>
          <t>Prehypertension</t>
        </is>
      </c>
      <c r="E3" s="166" t="inlineStr">
        <is>
          <t>Stage I</t>
        </is>
      </c>
      <c r="F3" s="166" t="inlineStr">
        <is>
          <t>Stage II</t>
        </is>
      </c>
      <c r="G3" s="166" t="inlineStr">
        <is>
          <t>Stage III</t>
        </is>
      </c>
      <c r="H3" s="166" t="inlineStr">
        <is>
          <t>Normal</t>
        </is>
      </c>
      <c r="I3" s="165" t="n">
        <v>3</v>
      </c>
      <c r="J3" s="166"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66" t="inlineStr"/>
      <c r="L3" s="166" t="inlineStr">
        <is>
          <t>Hypertension</t>
        </is>
      </c>
      <c r="M3" s="166" t="inlineStr"/>
      <c r="N3" s="165" t="inlineStr">
        <is>
          <t>Clinic</t>
        </is>
      </c>
      <c r="O3" s="166" t="inlineStr">
        <is>
          <t>ข้อ 1 Pharma Plus เล่มม่วง (เฉลยข้อ ค)</t>
        </is>
      </c>
      <c r="P3" s="165" t="inlineStr">
        <is>
          <t>แบบฝึกหัด</t>
        </is>
      </c>
      <c r="Q3" s="165" t="inlineStr">
        <is>
          <t>เล่มม่วง</t>
        </is>
      </c>
      <c r="R3" s="165" t="inlineStr">
        <is>
          <t>CASE_P2_CVD_C01</t>
        </is>
      </c>
    </row>
    <row r="4" ht="24" customHeight="1" s="49">
      <c r="A4" s="167" t="n">
        <v>2</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inlineStr"/>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n">
        <v>1</v>
      </c>
      <c r="J4" s="166"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66" t="inlineStr"/>
      <c r="L4" s="166" t="inlineStr">
        <is>
          <t>Hypertension</t>
        </is>
      </c>
      <c r="M4" s="166" t="inlineStr"/>
      <c r="N4" s="165" t="inlineStr">
        <is>
          <t>Clinic</t>
        </is>
      </c>
      <c r="O4" s="166" t="inlineStr">
        <is>
          <t>ข้อ 2 Pharma Plus เล่มม่วง (เฉลยข้อ ก)</t>
        </is>
      </c>
      <c r="P4" s="165" t="inlineStr">
        <is>
          <t>แบบฝึกหัด</t>
        </is>
      </c>
      <c r="Q4" s="165" t="inlineStr">
        <is>
          <t>เล่มม่วง</t>
        </is>
      </c>
      <c r="R4" s="165" t="inlineStr">
        <is>
          <t>CASE_P2_CVD_C01</t>
        </is>
      </c>
    </row>
    <row r="5" ht="24" customHeight="1" s="49">
      <c r="A5" s="167" t="n">
        <v>3</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inlineStr"/>
      <c r="D5" s="166" t="inlineStr">
        <is>
          <t>Amlodipine</t>
        </is>
      </c>
      <c r="E5" s="166" t="inlineStr">
        <is>
          <t>Propranolol</t>
        </is>
      </c>
      <c r="F5" s="166" t="inlineStr">
        <is>
          <t>HCTZ</t>
        </is>
      </c>
      <c r="G5" s="166" t="inlineStr">
        <is>
          <t>Valsartan</t>
        </is>
      </c>
      <c r="H5" s="166" t="inlineStr">
        <is>
          <t>Enalapril</t>
        </is>
      </c>
      <c r="I5" s="165" t="n">
        <v>2</v>
      </c>
      <c r="J5" s="166"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66" t="inlineStr"/>
      <c r="L5" s="166" t="inlineStr">
        <is>
          <t>Hypertension</t>
        </is>
      </c>
      <c r="M5" s="166" t="inlineStr"/>
      <c r="N5" s="165" t="inlineStr">
        <is>
          <t>Clinic</t>
        </is>
      </c>
      <c r="O5" s="166" t="inlineStr">
        <is>
          <t>ข้อ 3 Pharma Plus เล่มม่วง (เฉลยข้อ ข)</t>
        </is>
      </c>
      <c r="P5" s="165" t="inlineStr">
        <is>
          <t>แบบฝึกหัด</t>
        </is>
      </c>
      <c r="Q5" s="165" t="inlineStr">
        <is>
          <t>เล่มม่วง</t>
        </is>
      </c>
      <c r="R5" s="165" t="inlineStr">
        <is>
          <t>CASE_P2_CVD_C01</t>
        </is>
      </c>
    </row>
    <row r="6" ht="24" customHeight="1" s="49">
      <c r="A6" s="167" t="n">
        <v>4</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inlineStr"/>
      <c r="D6" s="166" t="inlineStr">
        <is>
          <t>130/80 mmHg</t>
        </is>
      </c>
      <c r="E6" s="166" t="inlineStr">
        <is>
          <t>120/80 mmHg</t>
        </is>
      </c>
      <c r="F6" s="166" t="inlineStr">
        <is>
          <t>140/80 mmHg</t>
        </is>
      </c>
      <c r="G6" s="166" t="inlineStr">
        <is>
          <t>130/85 mmHg</t>
        </is>
      </c>
      <c r="H6" s="166" t="inlineStr">
        <is>
          <t>140/90 mmHg</t>
        </is>
      </c>
      <c r="I6" s="165" t="n">
        <v>5</v>
      </c>
      <c r="J6" s="166"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66" t="inlineStr"/>
      <c r="L6" s="166" t="inlineStr">
        <is>
          <t>Hypertension</t>
        </is>
      </c>
      <c r="M6" s="166" t="inlineStr"/>
      <c r="N6" s="165" t="inlineStr">
        <is>
          <t>Clinic</t>
        </is>
      </c>
      <c r="O6" s="166" t="inlineStr">
        <is>
          <t>ข้อ 4 Pharma Plus เล่มม่วง (เฉลยข้อ จ)</t>
        </is>
      </c>
      <c r="P6" s="165" t="inlineStr">
        <is>
          <t>แบบฝึกหัด</t>
        </is>
      </c>
      <c r="Q6" s="165" t="inlineStr">
        <is>
          <t>เล่มม่วง</t>
        </is>
      </c>
      <c r="R6" s="165" t="inlineStr">
        <is>
          <t>CASE_P2_CVD_C01</t>
        </is>
      </c>
    </row>
    <row r="7" ht="24" customHeight="1" s="49">
      <c r="A7" s="167" t="n">
        <v>5</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inlineStr"/>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n">
        <v>1</v>
      </c>
      <c r="J7" s="166"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66" t="inlineStr"/>
      <c r="L7" s="166" t="inlineStr">
        <is>
          <t>Hypertension</t>
        </is>
      </c>
      <c r="M7" s="166" t="inlineStr"/>
      <c r="N7" s="165" t="inlineStr">
        <is>
          <t>Clinic</t>
        </is>
      </c>
      <c r="O7" s="166" t="inlineStr">
        <is>
          <t>ข้อ 5 Pharma Plus เล่มม่วง (เฉลยข้อ ก)</t>
        </is>
      </c>
      <c r="P7" s="165" t="inlineStr">
        <is>
          <t>แบบฝึกหัด</t>
        </is>
      </c>
      <c r="Q7" s="165" t="inlineStr">
        <is>
          <t>เล่มม่วง</t>
        </is>
      </c>
      <c r="R7" s="165" t="inlineStr">
        <is>
          <t>CASE_P2_CVD_C01</t>
        </is>
      </c>
    </row>
    <row r="8" ht="24" customHeight="1" s="49">
      <c r="A8" s="167" t="n">
        <v>6</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inlineStr"/>
      <c r="D8" s="166" t="inlineStr">
        <is>
          <t>AST/ALT</t>
        </is>
      </c>
      <c r="E8" s="166" t="inlineStr">
        <is>
          <t>CBC</t>
        </is>
      </c>
      <c r="F8" s="166" t="inlineStr">
        <is>
          <t>Electrolyte</t>
        </is>
      </c>
      <c r="G8" s="166" t="inlineStr">
        <is>
          <t>Renal function</t>
        </is>
      </c>
      <c r="H8" s="166" t="inlineStr">
        <is>
          <t>ข้อ ค และ ง ถูก</t>
        </is>
      </c>
      <c r="I8" s="165" t="n">
        <v>5</v>
      </c>
      <c r="J8" s="166"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66" t="inlineStr"/>
      <c r="L8" s="166" t="inlineStr">
        <is>
          <t>Hypertension</t>
        </is>
      </c>
      <c r="M8" s="166" t="inlineStr"/>
      <c r="N8" s="165" t="inlineStr">
        <is>
          <t>Clinic</t>
        </is>
      </c>
      <c r="O8" s="166" t="inlineStr">
        <is>
          <t>ข้อ 6 Pharma Plus เล่มม่วง (เฉลยข้อ จ)</t>
        </is>
      </c>
      <c r="P8" s="165" t="inlineStr">
        <is>
          <t>แบบฝึกหัด</t>
        </is>
      </c>
      <c r="Q8" s="165" t="inlineStr">
        <is>
          <t>เล่มม่วง</t>
        </is>
      </c>
      <c r="R8" s="165" t="inlineStr">
        <is>
          <t>CASE_P2_CVD_C01</t>
        </is>
      </c>
    </row>
    <row r="9" ht="24" customHeight="1" s="49">
      <c r="A9" s="167" t="n">
        <v>7</v>
      </c>
      <c r="B9" s="166" t="inlineStr">
        <is>
          <t>ผู้ป่วยไปซื้อยา enalapril ที่ร้านขายยา เภสัชกรร้านสามารถจ่ายยานี้ได้หรือไม่</t>
        </is>
      </c>
      <c r="C9" s="166" t="inlineStr"/>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n">
        <v>1</v>
      </c>
      <c r="J9" s="166"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66" t="inlineStr"/>
      <c r="L9" s="166" t="inlineStr">
        <is>
          <t>Hypertension</t>
        </is>
      </c>
      <c r="M9" s="166" t="inlineStr"/>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8</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inlineStr"/>
      <c r="D10" s="166" t="inlineStr">
        <is>
          <t>130 mg/dl</t>
        </is>
      </c>
      <c r="E10" s="166" t="inlineStr">
        <is>
          <t>140 mg/dl</t>
        </is>
      </c>
      <c r="F10" s="166" t="inlineStr">
        <is>
          <t>150 mg/dl</t>
        </is>
      </c>
      <c r="G10" s="166" t="inlineStr">
        <is>
          <t>160 mg/dl</t>
        </is>
      </c>
      <c r="H10" s="166" t="inlineStr">
        <is>
          <t>170 mg/dl</t>
        </is>
      </c>
      <c r="I10" s="165" t="n">
        <v>5</v>
      </c>
      <c r="J10" s="166"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66" t="inlineStr"/>
      <c r="L10" s="166" t="inlineStr">
        <is>
          <t>Dyslipidemias</t>
        </is>
      </c>
      <c r="M10" s="166" t="inlineStr"/>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inlineStr"/>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n">
        <v>3</v>
      </c>
      <c r="J11" s="166"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66" t="inlineStr"/>
      <c r="L11" s="166" t="inlineStr">
        <is>
          <t>Dyslipidemias</t>
        </is>
      </c>
      <c r="M11" s="166" t="inlineStr"/>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inlineStr"/>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n">
        <v>5</v>
      </c>
      <c r="J12" s="166"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66" t="inlineStr"/>
      <c r="L12" s="166" t="inlineStr">
        <is>
          <t>Dyslipidemias</t>
        </is>
      </c>
      <c r="M12" s="166" t="inlineStr"/>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11</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inlineStr"/>
      <c r="D13" s="166" t="inlineStr">
        <is>
          <t>&lt; 100 mg/dl</t>
        </is>
      </c>
      <c r="E13" s="166" t="inlineStr">
        <is>
          <t>&lt; 130 mg/dl</t>
        </is>
      </c>
      <c r="F13" s="166" t="inlineStr">
        <is>
          <t>&lt; 160 mg/dl</t>
        </is>
      </c>
      <c r="G13" s="166" t="inlineStr">
        <is>
          <t>&lt; 190 mg/dl</t>
        </is>
      </c>
      <c r="H13" s="166" t="inlineStr">
        <is>
          <t>&lt; 200 mg/dl</t>
        </is>
      </c>
      <c r="I13" s="165" t="n">
        <v>1</v>
      </c>
      <c r="J13" s="166"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66" t="inlineStr"/>
      <c r="L13" s="166" t="inlineStr">
        <is>
          <t>Dyslipidemias</t>
        </is>
      </c>
      <c r="M13" s="166" t="inlineStr"/>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ยาที่คนไข้ควรได้รับเป็นอันดับแรกเพื่อให้ได้ผลตามเป้าหมายตามข้อข้างต้น</t>
        </is>
      </c>
      <c r="C14" s="166" t="inlineStr"/>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n">
        <v>1</v>
      </c>
      <c r="J14" s="166"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66" t="inlineStr"/>
      <c r="L14" s="166" t="inlineStr">
        <is>
          <t>Dyslipidemias</t>
        </is>
      </c>
      <c r="M14" s="166" t="inlineStr"/>
      <c r="N14" s="165" t="inlineStr">
        <is>
          <t>Clinic</t>
        </is>
      </c>
      <c r="O14" s="166" t="inlineStr">
        <is>
          <t>ข้อ 12 Pharma Plus เล่มม่วง (เฉลยข้อ ก)</t>
        </is>
      </c>
      <c r="P14" s="165" t="inlineStr">
        <is>
          <t>แบบฝึกหัด</t>
        </is>
      </c>
      <c r="Q14" s="165" t="inlineStr">
        <is>
          <t>เล่มม่วง</t>
        </is>
      </c>
      <c r="R14" s="165" t="inlineStr"/>
    </row>
    <row r="15" ht="24" customHeight="1" s="49">
      <c r="A15" s="167" t="n">
        <v>13</v>
      </c>
      <c r="B15" s="166" t="inlineStr">
        <is>
          <t>ยาในกลุ่ม statin สามารถลดระดับ LDL-C ด้วยกลไกใด</t>
        </is>
      </c>
      <c r="C15" s="166" t="inlineStr"/>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n">
        <v>2</v>
      </c>
      <c r="J15" s="166"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66" t="inlineStr"/>
      <c r="L15" s="166" t="inlineStr">
        <is>
          <t>Dyslipidemias</t>
        </is>
      </c>
      <c r="M15" s="166" t="inlineStr"/>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inlineStr"/>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n">
        <v>4</v>
      </c>
      <c r="J16" s="166"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66" t="inlineStr"/>
      <c r="L16" s="166" t="inlineStr">
        <is>
          <t>Evidence-Based Medicine</t>
        </is>
      </c>
      <c r="M16" s="166" t="inlineStr"/>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จากรูปสูตรโครงสร้างข้อใดถูกต้อง</t>
        </is>
      </c>
      <c r="C17" s="166" t="inlineStr"/>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n">
        <v>2</v>
      </c>
      <c r="J17" s="166"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66" t="inlineStr"/>
      <c r="L17" s="166" t="inlineStr">
        <is>
          <t>Dyslipidemias</t>
        </is>
      </c>
      <c r="M17" s="166" t="inlineStr"/>
      <c r="N17" s="165" t="inlineStr">
        <is>
          <t>Clinic</t>
        </is>
      </c>
      <c r="O17" s="166" t="inlineStr">
        <is>
          <t>ข้อ 15 Pharma Plus เล่มม่วง (เฉลยข้อ ข)</t>
        </is>
      </c>
      <c r="P17" s="165" t="inlineStr">
        <is>
          <t>แบบฝึกหัด</t>
        </is>
      </c>
      <c r="Q17" s="165" t="inlineStr">
        <is>
          <t>เล่มม่วง</t>
        </is>
      </c>
      <c r="R17" s="165" t="inlineStr"/>
    </row>
    <row r="18" ht="24" customHeight="1" s="49">
      <c r="A18" s="167" t="n">
        <v>16</v>
      </c>
      <c r="B18" s="166" t="inlineStr">
        <is>
          <t>โครงสร้างที่แสดงข้างต้นสัมพันธ์กับการออกฤทธิ์ของยาอย่างไร</t>
        </is>
      </c>
      <c r="C18" s="166" t="inlineStr"/>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n">
        <v>4</v>
      </c>
      <c r="J18" s="166"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66" t="inlineStr"/>
      <c r="L18" s="166" t="inlineStr">
        <is>
          <t>Dyslipidemias</t>
        </is>
      </c>
      <c r="M18" s="166" t="inlineStr"/>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17</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inlineStr"/>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n">
        <v>1</v>
      </c>
      <c r="J19" s="166"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66" t="inlineStr"/>
      <c r="L19" s="166" t="inlineStr">
        <is>
          <t>Coronary artery disease</t>
        </is>
      </c>
      <c r="M19" s="166" t="inlineStr"/>
      <c r="N19" s="165" t="inlineStr">
        <is>
          <t>Clinic</t>
        </is>
      </c>
      <c r="O19" s="166" t="inlineStr">
        <is>
          <t>ข้อ 17 Pharma Plus เล่มม่วง (เฉลยข้อ ก)</t>
        </is>
      </c>
      <c r="P19" s="165" t="inlineStr">
        <is>
          <t>แบบฝึกหัด</t>
        </is>
      </c>
      <c r="Q19" s="165" t="inlineStr">
        <is>
          <t>เล่มม่วง</t>
        </is>
      </c>
      <c r="R19" s="165" t="inlineStr"/>
    </row>
    <row r="20" ht="24" customHeight="1" s="49">
      <c r="A20" s="167" t="n">
        <v>18</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inlineStr"/>
      <c r="D20" s="166" t="inlineStr">
        <is>
          <t>Gemfibrozil</t>
        </is>
      </c>
      <c r="E20" s="166" t="inlineStr">
        <is>
          <t>Niacin</t>
        </is>
      </c>
      <c r="F20" s="166" t="inlineStr">
        <is>
          <t>Cholestyramine</t>
        </is>
      </c>
      <c r="G20" s="166" t="inlineStr">
        <is>
          <t>Propranolol</t>
        </is>
      </c>
      <c r="H20" s="166" t="inlineStr">
        <is>
          <t>Enalapril</t>
        </is>
      </c>
      <c r="I20" s="165" t="n">
        <v>1</v>
      </c>
      <c r="J20" s="166"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66" t="inlineStr"/>
      <c r="L20" s="166" t="inlineStr">
        <is>
          <t>Dyslipidemias</t>
        </is>
      </c>
      <c r="M20" s="166" t="inlineStr"/>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19</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inlineStr"/>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n">
        <v>5</v>
      </c>
      <c r="J21" s="166"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66" t="inlineStr"/>
      <c r="L21" s="166" t="inlineStr">
        <is>
          <t>Coronary artery disease</t>
        </is>
      </c>
      <c r="M21" s="166" t="inlineStr"/>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inlineStr"/>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n">
        <v>3</v>
      </c>
      <c r="J22" s="166"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66" t="inlineStr"/>
      <c r="L22" s="166" t="inlineStr">
        <is>
          <t>Coronary artery disease</t>
        </is>
      </c>
      <c r="M22" s="166" t="inlineStr"/>
      <c r="N22" s="165" t="inlineStr">
        <is>
          <t>Clinic</t>
        </is>
      </c>
      <c r="O22" s="166" t="inlineStr">
        <is>
          <t>ข้อ 20 Pharma Plus เล่มม่วง (เฉลยข้อ ค)</t>
        </is>
      </c>
      <c r="P22" s="165" t="inlineStr">
        <is>
          <t>แบบฝึกหัด</t>
        </is>
      </c>
      <c r="Q22" s="165" t="inlineStr">
        <is>
          <t>เล่มม่วง</t>
        </is>
      </c>
      <c r="R22" s="165" t="inlineStr"/>
    </row>
    <row r="23" ht="24" customHeight="1" s="49">
      <c r="A23" s="167" t="n">
        <v>21</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inlineStr"/>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n">
        <v>4</v>
      </c>
      <c r="J23" s="166"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66" t="inlineStr"/>
      <c r="L23" s="166" t="inlineStr">
        <is>
          <t>Coronary artery disease</t>
        </is>
      </c>
      <c r="M23" s="166" t="inlineStr"/>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inlineStr"/>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n">
        <v>2</v>
      </c>
      <c r="J24" s="166"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66" t="inlineStr"/>
      <c r="L24" s="166" t="inlineStr">
        <is>
          <t>Coronary artery disease</t>
        </is>
      </c>
      <c r="M24" s="166" t="inlineStr"/>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23</v>
      </c>
      <c r="B25" s="166" t="inlineStr">
        <is>
          <t>ข้อใดไม่ใช่เหตุผลในการเลือกจ่ายยาคุมชนิด Progestin เพียงตัวเดียว (POPs) แทนการจ่ายยาคุมชนิดฮอร์โมนรวม (COCs)</t>
        </is>
      </c>
      <c r="C25" s="166" t="inlineStr"/>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n">
        <v>3</v>
      </c>
      <c r="J25" s="166"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66" t="inlineStr"/>
      <c r="L25" s="166" t="inlineStr">
        <is>
          <t>Contraception &amp; Cardiovascular Risk</t>
        </is>
      </c>
      <c r="M25" s="166" t="inlineStr"/>
      <c r="N25" s="165" t="inlineStr">
        <is>
          <t>Clinic</t>
        </is>
      </c>
      <c r="O25" s="166" t="inlineStr">
        <is>
          <t>แบบฝึกหัด PLE-CC 1 ข้อ 88</t>
        </is>
      </c>
      <c r="P25" s="165" t="inlineStr">
        <is>
          <t>แบบฝึกหัด</t>
        </is>
      </c>
      <c r="Q25" s="165" t="inlineStr">
        <is>
          <t>เล่มม่วง</t>
        </is>
      </c>
      <c r="R25" s="165" t="inlineStr"/>
    </row>
    <row r="26" ht="24" customHeight="1" s="49">
      <c r="A26" s="167" t="n">
        <v>24</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inlineStr"/>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n">
        <v>2</v>
      </c>
      <c r="J26" s="166"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66" t="inlineStr"/>
      <c r="L26" s="166" t="inlineStr">
        <is>
          <t>Anticoagulation &amp; Arrhythmia</t>
        </is>
      </c>
      <c r="M26" s="166" t="inlineStr"/>
      <c r="N26" s="165" t="inlineStr">
        <is>
          <t>Clinic</t>
        </is>
      </c>
      <c r="O26" s="166" t="inlineStr">
        <is>
          <t>แบบฝึกหัด PLE-CC 1 ข้อ 97</t>
        </is>
      </c>
      <c r="P26" s="165" t="inlineStr">
        <is>
          <t>แบบฝึกหัด</t>
        </is>
      </c>
      <c r="Q26" s="165" t="inlineStr">
        <is>
          <t>เล่มม่วง</t>
        </is>
      </c>
      <c r="R26" s="165" t="inlineStr"/>
    </row>
    <row r="27" ht="24" customHeight="1" s="49">
      <c r="A27" s="167" t="n">
        <v>25</v>
      </c>
      <c r="B27" s="166"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166" t="inlineStr"/>
      <c r="D27" s="166" t="inlineStr">
        <is>
          <t>Enalapril</t>
        </is>
      </c>
      <c r="E27" s="166" t="inlineStr">
        <is>
          <t>Amlodipine</t>
        </is>
      </c>
      <c r="F27" s="166" t="inlineStr">
        <is>
          <t>Metformin</t>
        </is>
      </c>
      <c r="G27" s="166" t="inlineStr">
        <is>
          <t>Theophylline</t>
        </is>
      </c>
      <c r="H27" s="166" t="inlineStr">
        <is>
          <t>Tiotropium</t>
        </is>
      </c>
      <c r="I27" s="165" t="n">
        <v>4</v>
      </c>
      <c r="J27" s="166"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166" t="inlineStr"/>
      <c r="L27" s="166" t="inlineStr">
        <is>
          <t>Cardiovascular &amp; Pulmonary Pharmacology</t>
        </is>
      </c>
      <c r="M27" s="166" t="inlineStr"/>
      <c r="N27" s="165" t="inlineStr">
        <is>
          <t>Clinic</t>
        </is>
      </c>
      <c r="O27" s="166" t="inlineStr">
        <is>
          <t>PLE_CC1_2567_Key ข้อ 2</t>
        </is>
      </c>
      <c r="P27" s="165" t="inlineStr">
        <is>
          <t>ข้อสอบเก่า</t>
        </is>
      </c>
      <c r="Q27" s="165" t="inlineStr">
        <is>
          <t>2567</t>
        </is>
      </c>
      <c r="R27" s="165" t="inlineStr"/>
    </row>
    <row r="28" ht="24" customHeight="1" s="49">
      <c r="A28" s="167" t="n">
        <v>26</v>
      </c>
      <c r="B28" s="166" t="inlineStr">
        <is>
          <t>ยาตัวใดต่อไปนี้มีฤทธิ์ยับยั้งผลของ Angiotensin II ได้โดยตรงที่ตัวรับมากที่สุด (Direct Angiotensin II Receptor Blocker)</t>
        </is>
      </c>
      <c r="C28" s="166" t="inlineStr"/>
      <c r="D28" s="166" t="inlineStr">
        <is>
          <t>Aliskiren</t>
        </is>
      </c>
      <c r="E28" s="166" t="inlineStr">
        <is>
          <t>Enalapril</t>
        </is>
      </c>
      <c r="F28" s="166" t="inlineStr">
        <is>
          <t>Losartan</t>
        </is>
      </c>
      <c r="G28" s="166" t="inlineStr">
        <is>
          <t>Carvedilol</t>
        </is>
      </c>
      <c r="H28" s="166" t="inlineStr">
        <is>
          <t>Furosemide</t>
        </is>
      </c>
      <c r="I28" s="165" t="n">
        <v>3</v>
      </c>
      <c r="J28" s="166"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166" t="inlineStr"/>
      <c r="L28" s="166" t="inlineStr">
        <is>
          <t>Hypertension</t>
        </is>
      </c>
      <c r="M28" s="166" t="inlineStr"/>
      <c r="N28" s="165" t="inlineStr">
        <is>
          <t>Clinic</t>
        </is>
      </c>
      <c r="O28" s="166" t="inlineStr">
        <is>
          <t>PLE_CC1_2567_Key ข้อ 1</t>
        </is>
      </c>
      <c r="P28" s="165" t="inlineStr">
        <is>
          <t>ข้อสอบเก่า</t>
        </is>
      </c>
      <c r="Q28" s="165" t="inlineStr">
        <is>
          <t>2567</t>
        </is>
      </c>
      <c r="R28" s="165" t="inlineStr"/>
    </row>
    <row r="29" ht="24" customHeight="1" s="49">
      <c r="A29" s="167" t="n">
        <v>27</v>
      </c>
      <c r="B29" s="166"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166" t="inlineStr"/>
      <c r="D29" s="166" t="inlineStr">
        <is>
          <t>กระตุ้น transcription factor SREBP-2 เพื่อเพิ่มการแสดงออกของ LDL receptors บนผิวเซลล์ตับ</t>
        </is>
      </c>
      <c r="E29" s="166" t="inlineStr">
        <is>
          <t>ยับยั้งการแสดงออกของ LDL receptors บนผิวเซลล์ตับเพื่อลดการดูดกลับไขมัน</t>
        </is>
      </c>
      <c r="F29" s="166" t="inlineStr">
        <is>
          <t>กระตุ้นเอนไซม์ PCSK9 ให้ทำลาย LDL receptors ในกระแสเลือด</t>
        </is>
      </c>
      <c r="G29" s="166" t="inlineStr">
        <is>
          <t>ยับยั้งการทำงานของ Lipoprotein lipase (LPL) ที่ผนังหลอดเลือด</t>
        </is>
      </c>
      <c r="H29" s="166" t="inlineStr">
        <is>
          <t>เพิ่มการสังเคราะห์ Apolipoprotein B-100 ในเซลล์ตับ</t>
        </is>
      </c>
      <c r="I29" s="165" t="n">
        <v>1</v>
      </c>
      <c r="J29" s="166"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166" t="inlineStr"/>
      <c r="L29" s="166" t="inlineStr">
        <is>
          <t>Dyslipidemias</t>
        </is>
      </c>
      <c r="M29" s="166" t="inlineStr"/>
      <c r="N29" s="165" t="inlineStr">
        <is>
          <t>Clinic</t>
        </is>
      </c>
      <c r="O29" s="166" t="inlineStr">
        <is>
          <t>PLE_CC1_2567_Key ข้อ 2</t>
        </is>
      </c>
      <c r="P29" s="165" t="inlineStr">
        <is>
          <t>ข้อสอบเก่า</t>
        </is>
      </c>
      <c r="Q29" s="165" t="inlineStr">
        <is>
          <t>2567</t>
        </is>
      </c>
      <c r="R29" s="165" t="inlineStr"/>
    </row>
    <row r="30" ht="24" customHeight="1" s="49">
      <c r="A30" s="167" t="n">
        <v>28</v>
      </c>
      <c r="B30" s="166" t="inlineStr">
        <is>
          <t>กลไกการออกฤทธิ์ของยากลุ่ม Statins ที่ส่งผลให้ระดับคอเลสเตอรอลชนิด LDL ในเลือดลดลงคือข้อใด</t>
        </is>
      </c>
      <c r="C30" s="166" t="inlineStr"/>
      <c r="D30" s="166" t="inlineStr">
        <is>
          <t>ยับยั้งเอนไซม์ HMG-CoA reductase และเพิ่มจำนวน LDL receptors ที่ตับ</t>
        </is>
      </c>
      <c r="E30" s="166" t="inlineStr">
        <is>
          <t>5-alpha reductase inhibitor</t>
        </is>
      </c>
      <c r="F30" s="166" t="inlineStr">
        <is>
          <t>Aldose reductase inhibitor</t>
        </is>
      </c>
      <c r="G30" s="166" t="inlineStr">
        <is>
          <t>Dihydrofolate reductase inhibitor</t>
        </is>
      </c>
      <c r="H30" s="166" t="inlineStr">
        <is>
          <t>Dihydropteroate synthase inhibitor</t>
        </is>
      </c>
      <c r="I30" s="165" t="n">
        <v>1</v>
      </c>
      <c r="J30" s="166"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166" t="inlineStr"/>
      <c r="L30" s="166" t="inlineStr">
        <is>
          <t>Dyslipidemias</t>
        </is>
      </c>
      <c r="M30" s="166" t="inlineStr"/>
      <c r="N30" s="165" t="inlineStr">
        <is>
          <t>Clinic</t>
        </is>
      </c>
      <c r="O30" s="166" t="inlineStr">
        <is>
          <t>PLE_CC1_2567_Key ข้อ 4</t>
        </is>
      </c>
      <c r="P30" s="165" t="inlineStr">
        <is>
          <t>ข้อสอบเก่า</t>
        </is>
      </c>
      <c r="Q30" s="165" t="inlineStr">
        <is>
          <t>2567</t>
        </is>
      </c>
      <c r="R30" s="165" t="inlineStr"/>
    </row>
    <row r="31" ht="24" customHeight="1" s="49">
      <c r="A31" s="167" t="n">
        <v>29</v>
      </c>
      <c r="B31" s="166"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166" t="inlineStr"/>
      <c r="D31" s="166" t="inlineStr">
        <is>
          <t>Rhabdomyolysis</t>
        </is>
      </c>
      <c r="E31" s="166" t="inlineStr">
        <is>
          <t>Severe Hypotension</t>
        </is>
      </c>
      <c r="F31" s="166" t="inlineStr">
        <is>
          <t>Hyperkalemia</t>
        </is>
      </c>
      <c r="G31" s="166" t="inlineStr">
        <is>
          <t>Bradycardia</t>
        </is>
      </c>
      <c r="H31" s="166" t="inlineStr">
        <is>
          <t>Nausea and Vomiting</t>
        </is>
      </c>
      <c r="I31" s="165" t="n">
        <v>1</v>
      </c>
      <c r="J31" s="166"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166" t="inlineStr"/>
      <c r="L31" s="166" t="inlineStr">
        <is>
          <t>Dyslipidemias</t>
        </is>
      </c>
      <c r="M31" s="166" t="inlineStr"/>
      <c r="N31" s="165" t="inlineStr">
        <is>
          <t>Clinic</t>
        </is>
      </c>
      <c r="O31" s="166" t="inlineStr">
        <is>
          <t>PLE_CC1_2567_Key ข้อ 5</t>
        </is>
      </c>
      <c r="P31" s="165" t="inlineStr">
        <is>
          <t>ข้อสอบเก่า</t>
        </is>
      </c>
      <c r="Q31" s="165" t="inlineStr">
        <is>
          <t>2567</t>
        </is>
      </c>
      <c r="R31" s="165" t="inlineStr"/>
    </row>
    <row r="32" ht="24" customHeight="1" s="49">
      <c r="A32" s="167" t="n">
        <v>30</v>
      </c>
      <c r="B32" s="166"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166" t="inlineStr"/>
      <c r="D32" s="166" t="inlineStr">
        <is>
          <t>Rosuvastatin</t>
        </is>
      </c>
      <c r="E32" s="166" t="inlineStr">
        <is>
          <t>Simvastatin</t>
        </is>
      </c>
      <c r="F32" s="166" t="inlineStr">
        <is>
          <t>Lovastatin</t>
        </is>
      </c>
      <c r="G32" s="166" t="inlineStr">
        <is>
          <t>Pravastatin</t>
        </is>
      </c>
      <c r="H32" s="166" t="inlineStr">
        <is>
          <t>Fluvastatin IR</t>
        </is>
      </c>
      <c r="I32" s="165" t="n">
        <v>1</v>
      </c>
      <c r="J32" s="166"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166" t="inlineStr"/>
      <c r="L32" s="166" t="inlineStr">
        <is>
          <t>Dyslipidemias</t>
        </is>
      </c>
      <c r="M32" s="166" t="inlineStr"/>
      <c r="N32" s="165" t="inlineStr">
        <is>
          <t>Clinic</t>
        </is>
      </c>
      <c r="O32" s="166" t="inlineStr">
        <is>
          <t>PLE_CC1_2567_Key ข้อ 6</t>
        </is>
      </c>
      <c r="P32" s="165" t="inlineStr">
        <is>
          <t>ข้อสอบเก่า</t>
        </is>
      </c>
      <c r="Q32" s="165" t="inlineStr">
        <is>
          <t>2567</t>
        </is>
      </c>
      <c r="R32" s="165" t="inlineStr"/>
    </row>
    <row r="33" ht="24" customHeight="1" s="49">
      <c r="A33" s="167" t="n">
        <v>31</v>
      </c>
      <c r="B33" s="166" t="inlineStr">
        <is>
          <t>ในตำรับยาเม็ดหรือสารละลายยาฉีด Edetate disodium (Disodium EDTA) ทำหน้าที่เป็นสารช่วยทางเภสัชกรรม (Excipient) ชนิดใด</t>
        </is>
      </c>
      <c r="C33" s="166" t="inlineStr"/>
      <c r="D33" s="166" t="inlineStr">
        <is>
          <t>Buffering agent</t>
        </is>
      </c>
      <c r="E33" s="166" t="inlineStr">
        <is>
          <t>Chelating agent</t>
        </is>
      </c>
      <c r="F33" s="166" t="inlineStr">
        <is>
          <t>pH adjustment</t>
        </is>
      </c>
      <c r="G33" s="166" t="inlineStr">
        <is>
          <t>Tonicity agent</t>
        </is>
      </c>
      <c r="H33" s="166" t="inlineStr">
        <is>
          <t>Preservative</t>
        </is>
      </c>
      <c r="I33" s="165" t="n">
        <v>2</v>
      </c>
      <c r="J33" s="166"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166" t="inlineStr"/>
      <c r="L33" s="166" t="inlineStr">
        <is>
          <t>Pharmaceutics &amp; Excipients</t>
        </is>
      </c>
      <c r="M33" s="166" t="inlineStr"/>
      <c r="N33" s="165" t="inlineStr">
        <is>
          <t>Clinic</t>
        </is>
      </c>
      <c r="O33" s="166" t="inlineStr">
        <is>
          <t>PLE_CC1_2567_Key ข้อ 7</t>
        </is>
      </c>
      <c r="P33" s="165" t="inlineStr">
        <is>
          <t>ข้อสอบเก่า</t>
        </is>
      </c>
      <c r="Q33" s="165" t="inlineStr">
        <is>
          <t>2567</t>
        </is>
      </c>
      <c r="R33" s="165" t="inlineStr"/>
    </row>
    <row r="34" ht="24" customHeight="1" s="49">
      <c r="A34" s="167" t="n">
        <v>32</v>
      </c>
      <c r="B34" s="166"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166" t="inlineStr"/>
      <c r="D34" s="166" t="inlineStr">
        <is>
          <t>Fentanyl</t>
        </is>
      </c>
      <c r="E34" s="166" t="inlineStr">
        <is>
          <t>Thiamine</t>
        </is>
      </c>
      <c r="F34" s="166" t="inlineStr">
        <is>
          <t>Naloxone</t>
        </is>
      </c>
      <c r="G34" s="166" t="inlineStr">
        <is>
          <t>Flumazenil</t>
        </is>
      </c>
      <c r="H34" s="166" t="inlineStr">
        <is>
          <t>Bromocriptine</t>
        </is>
      </c>
      <c r="I34" s="165" t="n">
        <v>3</v>
      </c>
      <c r="J34" s="166"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166" t="inlineStr"/>
      <c r="L34" s="166" t="inlineStr">
        <is>
          <t>Toxicology &amp; Critical Care</t>
        </is>
      </c>
      <c r="M34" s="166" t="inlineStr"/>
      <c r="N34" s="165" t="inlineStr">
        <is>
          <t>Clinic</t>
        </is>
      </c>
      <c r="O34" s="166" t="inlineStr">
        <is>
          <t>PLE_CC1_2567_Key ข้อ 14</t>
        </is>
      </c>
      <c r="P34" s="165" t="inlineStr">
        <is>
          <t>ข้อสอบเก่า</t>
        </is>
      </c>
      <c r="Q34" s="165" t="inlineStr">
        <is>
          <t>2567</t>
        </is>
      </c>
      <c r="R34" s="165" t="inlineStr"/>
    </row>
    <row r="35" ht="24" customHeight="1" s="49">
      <c r="A35" s="167" t="n">
        <v>33</v>
      </c>
      <c r="B35" s="166"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166" t="inlineStr"/>
      <c r="D35" s="166" t="inlineStr">
        <is>
          <t>Docusate sodium</t>
        </is>
      </c>
      <c r="E35" s="166" t="inlineStr">
        <is>
          <t>Bisacodyl tablet</t>
        </is>
      </c>
      <c r="F35" s="166" t="inlineStr">
        <is>
          <t>Milk of Magnesia (MOM)</t>
        </is>
      </c>
      <c r="G35" s="166" t="inlineStr">
        <is>
          <t>Glycerin suppository</t>
        </is>
      </c>
      <c r="H35" s="166" t="inlineStr">
        <is>
          <t>Psyllium husk</t>
        </is>
      </c>
      <c r="I35" s="165" t="n">
        <v>4</v>
      </c>
      <c r="J35" s="166"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166" t="inlineStr"/>
      <c r="L35" s="166" t="inlineStr">
        <is>
          <t>Cardiovascular Pharmacology &amp; ADR Management</t>
        </is>
      </c>
      <c r="M35" s="166" t="inlineStr"/>
      <c r="N35" s="165" t="inlineStr">
        <is>
          <t>Clinic</t>
        </is>
      </c>
      <c r="O35" s="166" t="inlineStr">
        <is>
          <t>PLE_CC1_2567_Key ข้อ 24</t>
        </is>
      </c>
      <c r="P35" s="165" t="inlineStr">
        <is>
          <t>ข้อสอบเก่า</t>
        </is>
      </c>
      <c r="Q35" s="165" t="inlineStr">
        <is>
          <t>2567</t>
        </is>
      </c>
      <c r="R35" s="165" t="inlineStr"/>
    </row>
    <row r="36" ht="24" customHeight="1" s="49">
      <c r="A36" s="167" t="n">
        <v>34</v>
      </c>
      <c r="B36" s="166"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166" t="inlineStr"/>
      <c r="D36" s="166" t="inlineStr">
        <is>
          <t>Simvastatin 40 mg hs</t>
        </is>
      </c>
      <c r="E36" s="166" t="inlineStr">
        <is>
          <t>Rosuvastatin 40 mg hs</t>
        </is>
      </c>
      <c r="F36" s="166" t="inlineStr">
        <is>
          <t>Pravastatin 20 mg hs</t>
        </is>
      </c>
      <c r="G36" s="166" t="inlineStr">
        <is>
          <t>Atorvastatin 40 mg hs</t>
        </is>
      </c>
      <c r="H36" s="166" t="inlineStr">
        <is>
          <t>Fluvastatin 20 mg hs</t>
        </is>
      </c>
      <c r="I36" s="165" t="n">
        <v>4</v>
      </c>
      <c r="J36" s="166"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166" t="inlineStr"/>
      <c r="L36" s="166" t="inlineStr">
        <is>
          <t>Dyslipidemias &amp; Renal Impairment</t>
        </is>
      </c>
      <c r="M36" s="166" t="inlineStr"/>
      <c r="N36" s="165" t="inlineStr">
        <is>
          <t>Clinic</t>
        </is>
      </c>
      <c r="O36" s="166" t="inlineStr">
        <is>
          <t>PLE_CC1_2567_Key ข้อ 51</t>
        </is>
      </c>
      <c r="P36" s="165" t="inlineStr">
        <is>
          <t>ข้อสอบเก่า</t>
        </is>
      </c>
      <c r="Q36" s="165" t="inlineStr">
        <is>
          <t>2567</t>
        </is>
      </c>
      <c r="R36" s="165" t="inlineStr"/>
    </row>
    <row r="37" ht="24" customHeight="1" s="49">
      <c r="A37" s="167" t="n">
        <v>35</v>
      </c>
      <c r="B37" s="166" t="inlineStr">
        <is>
          <t>ข้อใดเป็นข้อห้ามใช้เด็ดขาด (Absolute Contraindication) ของยากลุ่ม Statins</t>
        </is>
      </c>
      <c r="C37" s="166" t="inlineStr"/>
      <c r="D37" s="166" t="inlineStr">
        <is>
          <t>การติดเชื้อในทางเดินปัสสาวะ</t>
        </is>
      </c>
      <c r="E37" s="166" t="inlineStr">
        <is>
          <t>นิ่วในถุงน้ำดี</t>
        </is>
      </c>
      <c r="F37" s="166" t="inlineStr">
        <is>
          <t>ภาวะตั้งครรภ์และให้นมบุตร</t>
        </is>
      </c>
      <c r="G37" s="166" t="inlineStr">
        <is>
          <t>โรคไตเรื้อรัง ระยะ 3a</t>
        </is>
      </c>
      <c r="H37" s="166" t="inlineStr">
        <is>
          <t>โรคหลอดเลือดสมองขาดเลือด</t>
        </is>
      </c>
      <c r="I37" s="165" t="n">
        <v>3</v>
      </c>
      <c r="J37" s="166"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166" t="inlineStr"/>
      <c r="L37" s="166" t="inlineStr">
        <is>
          <t>Dyslipidemias</t>
        </is>
      </c>
      <c r="M37" s="166" t="inlineStr"/>
      <c r="N37" s="165" t="inlineStr">
        <is>
          <t>Clinic</t>
        </is>
      </c>
      <c r="O37" s="166" t="inlineStr">
        <is>
          <t>PLE_CC1_2567_Key ข้อ 52</t>
        </is>
      </c>
      <c r="P37" s="165" t="inlineStr">
        <is>
          <t>ข้อสอบเก่า</t>
        </is>
      </c>
      <c r="Q37" s="165" t="inlineStr">
        <is>
          <t>2567</t>
        </is>
      </c>
      <c r="R37" s="165" t="inlineStr"/>
    </row>
    <row r="38" ht="24" customHeight="1" s="49">
      <c r="A38" s="167" t="n">
        <v>36</v>
      </c>
      <c r="B38" s="166"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166" t="inlineStr"/>
      <c r="D38" s="166" t="inlineStr">
        <is>
          <t>Atorvastatin สามารถใช้ขนาดยาสูง 40-80 mg/day ได้โดยไม่ต้องปรับขนาดยาตามค่าการทำงานของไต</t>
        </is>
      </c>
      <c r="E38" s="166" t="inlineStr">
        <is>
          <t>Rosuvastatin สามารถปรับเพิ่มขนาดยาได้สูงสุดถึง 40 mg/day ในผู้ป่วยไตเรื้อรังทุกระยะ</t>
        </is>
      </c>
      <c r="F38" s="166" t="inlineStr">
        <is>
          <t>ห้ามใช้ยากลุ่ม Statins ทุกชนิดในผู้ป่วยที่มีค่า eGFR &lt; 60 mL/min/1.73 m2</t>
        </is>
      </c>
      <c r="G38" s="166" t="inlineStr">
        <is>
          <t>ควรเปลี่ยนไปใช้ Gemfibrozil เดี่ยวๆ แทน Statin เพื่อป้องกันพิษต่อไต</t>
        </is>
      </c>
      <c r="H38" s="166" t="inlineStr">
        <is>
          <t>ต้องลดขนาดยา Atorvastatin ลงครึ่งหนึ่งเสมอเมื่อค่า eGFR ต่ำกว่า 60 mL/min/1.73 m2</t>
        </is>
      </c>
      <c r="I38" s="165" t="n">
        <v>1</v>
      </c>
      <c r="J38" s="166"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166" t="inlineStr"/>
      <c r="L38" s="166" t="inlineStr">
        <is>
          <t>Dyslipidemias &amp; Renal Impairment</t>
        </is>
      </c>
      <c r="M38" s="166" t="inlineStr"/>
      <c r="N38" s="165" t="inlineStr">
        <is>
          <t>Clinic</t>
        </is>
      </c>
      <c r="O38" s="166" t="inlineStr">
        <is>
          <t>PLE_CC1_2567_Key ข้อ 52</t>
        </is>
      </c>
      <c r="P38" s="165" t="inlineStr">
        <is>
          <t>ข้อสอบเก่า</t>
        </is>
      </c>
      <c r="Q38" s="165" t="inlineStr">
        <is>
          <t>2567</t>
        </is>
      </c>
      <c r="R38" s="165" t="inlineStr"/>
    </row>
    <row r="39" ht="24" customHeight="1" s="49">
      <c r="A39" s="167" t="n">
        <v>37</v>
      </c>
      <c r="B39" s="166"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166" t="inlineStr"/>
      <c r="D39" s="166" t="inlineStr">
        <is>
          <t>ระดับการติดนิโคตินต่ำมาก (Low dependence: HSI 0-1)</t>
        </is>
      </c>
      <c r="E39" s="166" t="inlineStr">
        <is>
          <t>ระดับการติดนิโคตินปานกลาง (Moderate dependence: HSI 2-3)</t>
        </is>
      </c>
      <c r="F39" s="166" t="inlineStr">
        <is>
          <t>ระดับการติดนิโคตินสูง (High / Heavy dependence: HSI 5-6)</t>
        </is>
      </c>
      <c r="G39" s="166" t="inlineStr">
        <is>
          <t>ไม่สามารถประเมินได้จากข้อมูลที่มีอยู่</t>
        </is>
      </c>
      <c r="H39" s="166" t="inlineStr">
        <is>
          <t>ผู้ป่วยไม่มีภาวะติดนิโคตินทางสรีรวิทยา</t>
        </is>
      </c>
      <c r="I39" s="165" t="n">
        <v>3</v>
      </c>
      <c r="J39" s="166"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166" t="inlineStr"/>
      <c r="L39" s="166" t="inlineStr">
        <is>
          <t>Cardiovascular Risk &amp; Smoking Cessation</t>
        </is>
      </c>
      <c r="M39" s="166" t="inlineStr"/>
      <c r="N39" s="165" t="inlineStr">
        <is>
          <t>Clinic</t>
        </is>
      </c>
      <c r="O39" s="166" t="inlineStr">
        <is>
          <t>PLE_CC1_2567_Key ข้อ 55</t>
        </is>
      </c>
      <c r="P39" s="165" t="inlineStr">
        <is>
          <t>ข้อสอบเก่า</t>
        </is>
      </c>
      <c r="Q39" s="165" t="inlineStr">
        <is>
          <t>2567</t>
        </is>
      </c>
      <c r="R39" s="165" t="inlineStr"/>
    </row>
    <row r="40" ht="24" customHeight="1" s="49">
      <c r="A40" s="167" t="n">
        <v>38</v>
      </c>
      <c r="B40" s="166" t="inlineStr">
        <is>
          <t>ยาลดความดันโลหิตในข้อใดต่อไปนี้ ส่งผลต่อการขยายหลอดเลือด (Vasodilation) น้อยที่สุด</t>
        </is>
      </c>
      <c r="C40" s="166" t="inlineStr"/>
      <c r="D40" s="166" t="inlineStr">
        <is>
          <t>Atenolol</t>
        </is>
      </c>
      <c r="E40" s="166" t="inlineStr">
        <is>
          <t>Amlodipine</t>
        </is>
      </c>
      <c r="F40" s="166" t="inlineStr">
        <is>
          <t>Prazosin</t>
        </is>
      </c>
      <c r="G40" s="166" t="inlineStr">
        <is>
          <t>Hydralazine</t>
        </is>
      </c>
      <c r="H40" s="166" t="inlineStr">
        <is>
          <t>Sodium Nitroprusside</t>
        </is>
      </c>
      <c r="I40" s="165" t="n">
        <v>1</v>
      </c>
      <c r="J40" s="166"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166" t="inlineStr"/>
      <c r="L40" s="166" t="inlineStr">
        <is>
          <t>Hypertension Pharmacology</t>
        </is>
      </c>
      <c r="M40" s="166" t="inlineStr"/>
      <c r="N40" s="165" t="inlineStr">
        <is>
          <t>Clinic</t>
        </is>
      </c>
      <c r="O40" s="166" t="inlineStr">
        <is>
          <t>PLE_CC1_2567_Key ข้อ 84</t>
        </is>
      </c>
      <c r="P40" s="165" t="inlineStr">
        <is>
          <t>ข้อสอบเก่า</t>
        </is>
      </c>
      <c r="Q40" s="165" t="inlineStr">
        <is>
          <t>2567</t>
        </is>
      </c>
      <c r="R40" s="165" t="inlineStr"/>
    </row>
    <row r="41" ht="24" customHeight="1" s="49">
      <c r="A41" s="167" t="n">
        <v>39</v>
      </c>
      <c r="B41" s="166"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166" t="inlineStr"/>
      <c r="D41" s="166" t="inlineStr">
        <is>
          <t>Rosuvastatin (มีหมู่ Sulfonamide และ Pyrimidine ring ที่จับกับประจุบวกได้ดี)</t>
        </is>
      </c>
      <c r="E41" s="166" t="inlineStr">
        <is>
          <t>Atorvastatin</t>
        </is>
      </c>
      <c r="F41" s="166" t="inlineStr">
        <is>
          <t>Simvastatin</t>
        </is>
      </c>
      <c r="G41" s="166" t="inlineStr">
        <is>
          <t>Pravastatin</t>
        </is>
      </c>
      <c r="H41" s="166" t="inlineStr">
        <is>
          <t>Pitavastatin</t>
        </is>
      </c>
      <c r="I41" s="165" t="n">
        <v>1</v>
      </c>
      <c r="J41" s="166"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166" t="inlineStr"/>
      <c r="L41" s="166" t="inlineStr">
        <is>
          <t>Dyslipidemias &amp; Drug Interactions</t>
        </is>
      </c>
      <c r="M41" s="166" t="inlineStr"/>
      <c r="N41" s="165" t="inlineStr">
        <is>
          <t>Clinic</t>
        </is>
      </c>
      <c r="O41" s="166" t="inlineStr">
        <is>
          <t>PLE_CC1_2567_Key ข้อ 101</t>
        </is>
      </c>
      <c r="P41" s="165" t="inlineStr">
        <is>
          <t>ข้อสอบเก่า</t>
        </is>
      </c>
      <c r="Q41" s="165" t="inlineStr">
        <is>
          <t>2567</t>
        </is>
      </c>
      <c r="R41" s="165" t="inlineStr"/>
    </row>
    <row r="42" ht="24" customHeight="1" s="49">
      <c r="A42" s="167" t="n">
        <v>40</v>
      </c>
      <c r="B42" s="166"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166" t="inlineStr"/>
      <c r="D42" s="166" t="inlineStr">
        <is>
          <t>การใช้ยา Naproxen เป็นเวลานาน</t>
        </is>
      </c>
      <c r="E42" s="166" t="inlineStr">
        <is>
          <t>อายุมากกว่า 65 ปี</t>
        </is>
      </c>
      <c r="F42" s="166" t="inlineStr">
        <is>
          <t>ภาวะโรคอ้วน (Obesity)</t>
        </is>
      </c>
      <c r="G42" s="166" t="inlineStr">
        <is>
          <t>การใช้ยา Aspirin ร่วมด้วยเป็นเวลานาน</t>
        </is>
      </c>
      <c r="H42" s="166" t="inlineStr">
        <is>
          <t>การติดเชื้อ Helicobacter pylori ในกระเพาะอาหาร</t>
        </is>
      </c>
      <c r="I42" s="165" t="n">
        <v>3</v>
      </c>
      <c r="J42" s="166"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166" t="inlineStr"/>
      <c r="L42" s="166" t="inlineStr">
        <is>
          <t>Cardiovascular Pharmacology &amp; GI Risk</t>
        </is>
      </c>
      <c r="M42" s="166" t="inlineStr"/>
      <c r="N42" s="165" t="inlineStr">
        <is>
          <t>Clinic</t>
        </is>
      </c>
      <c r="O42" s="166" t="inlineStr">
        <is>
          <t>PLE_CC1_2567_Set1_Key ข้อ 8</t>
        </is>
      </c>
      <c r="P42" s="165" t="inlineStr">
        <is>
          <t>ข้อสอบเก่า</t>
        </is>
      </c>
      <c r="Q42" s="165" t="inlineStr">
        <is>
          <t>2567</t>
        </is>
      </c>
      <c r="R42" s="165" t="inlineStr"/>
    </row>
    <row r="43" ht="24" customHeight="1" s="49">
      <c r="A43" s="167" t="n">
        <v>41</v>
      </c>
      <c r="B43" s="166"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166" t="inlineStr"/>
      <c r="D43" s="166" t="inlineStr">
        <is>
          <t>Bismuth quadruple therapy (PPI + Bismuth subsalicylate + Metronidazole + Tetracycline) นาน 14 วัน</t>
        </is>
      </c>
      <c r="E43" s="166" t="inlineStr">
        <is>
          <t>Clarithromycin triple therapy (PPI + Clarithromycin + Amoxicillin) นาน 7 วัน</t>
        </is>
      </c>
      <c r="F43" s="166" t="inlineStr">
        <is>
          <t>Levofloxacin triple therapy (PPI + Levofloxacin + Amoxicillin) นาน 10 วัน</t>
        </is>
      </c>
      <c r="G43" s="166" t="inlineStr">
        <is>
          <t>Dual therapy (PPI + Metronidazole) นาน 14 วัน</t>
        </is>
      </c>
      <c r="H43" s="166" t="inlineStr">
        <is>
          <t>Sequential therapy นาน 5 วัน</t>
        </is>
      </c>
      <c r="I43" s="165" t="n">
        <v>1</v>
      </c>
      <c r="J43" s="166"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166" t="inlineStr"/>
      <c r="L43" s="166" t="inlineStr">
        <is>
          <t>Cardiovascular &amp; GI Comorbidities</t>
        </is>
      </c>
      <c r="M43" s="166" t="inlineStr"/>
      <c r="N43" s="165" t="inlineStr">
        <is>
          <t>Clinic</t>
        </is>
      </c>
      <c r="O43" s="166" t="inlineStr">
        <is>
          <t>PLE_CC1_2567_Set1_Key ข้อ 9</t>
        </is>
      </c>
      <c r="P43" s="165" t="inlineStr">
        <is>
          <t>ข้อสอบเก่า</t>
        </is>
      </c>
      <c r="Q43" s="165" t="inlineStr">
        <is>
          <t>2567</t>
        </is>
      </c>
      <c r="R43" s="165" t="inlineStr"/>
    </row>
    <row r="44" ht="24" customHeight="1" s="49">
      <c r="A44" s="167" t="n">
        <v>42</v>
      </c>
      <c r="B44" s="166"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166" t="inlineStr"/>
      <c r="D44" s="166" t="inlineStr">
        <is>
          <t>Left Ventricular Hypertrophy (LVH) และกล้ามเนื้อหัวใจขาดเลือด</t>
        </is>
      </c>
      <c r="E44" s="166" t="inlineStr">
        <is>
          <t>Type I Hypersensitivity reaction</t>
        </is>
      </c>
      <c r="F44" s="166" t="inlineStr">
        <is>
          <t>Type II Cytotoxic reaction</t>
        </is>
      </c>
      <c r="G44" s="166" t="inlineStr">
        <is>
          <t>Osteoarthritis ของข้อเข่า</t>
        </is>
      </c>
      <c r="H44" s="166" t="inlineStr">
        <is>
          <t>Acute Appendicitis</t>
        </is>
      </c>
      <c r="I44" s="165" t="n">
        <v>1</v>
      </c>
      <c r="J44" s="166"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166" t="inlineStr"/>
      <c r="L44" s="166" t="inlineStr">
        <is>
          <t>Hypertension &amp; Target Organ Damage</t>
        </is>
      </c>
      <c r="M44" s="166" t="inlineStr"/>
      <c r="N44" s="165" t="inlineStr">
        <is>
          <t>Clinic</t>
        </is>
      </c>
      <c r="O44" s="166" t="inlineStr">
        <is>
          <t>PLE_CC1_2567_Set1_Key ข้อ 83</t>
        </is>
      </c>
      <c r="P44" s="165" t="inlineStr">
        <is>
          <t>ข้อสอบเก่า</t>
        </is>
      </c>
      <c r="Q44" s="165" t="inlineStr">
        <is>
          <t>2567</t>
        </is>
      </c>
      <c r="R44" s="165" t="inlineStr"/>
    </row>
    <row r="45" ht="24" customHeight="1" s="49">
      <c r="A45" s="167" t="n">
        <v>43</v>
      </c>
      <c r="B45"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45" s="166" t="inlineStr"/>
      <c r="D45" s="166" t="inlineStr">
        <is>
          <t>High normal</t>
        </is>
      </c>
      <c r="E45" s="166" t="inlineStr">
        <is>
          <t>Hypertension Grade 1 (ระดับที่ 1)</t>
        </is>
      </c>
      <c r="F45" s="166" t="inlineStr">
        <is>
          <t>Hypertension Grade 2 (ระดับที่ 2)</t>
        </is>
      </c>
      <c r="G45" s="166" t="inlineStr">
        <is>
          <t>Hypertension Grade 3 (ระดับที่ 3)</t>
        </is>
      </c>
      <c r="H45" s="166" t="inlineStr">
        <is>
          <t>Isolated systolic hypertension</t>
        </is>
      </c>
      <c r="I45" s="165" t="n">
        <v>2</v>
      </c>
      <c r="J45" s="166"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166" t="inlineStr"/>
      <c r="L45" s="166" t="inlineStr">
        <is>
          <t>Hypertension</t>
        </is>
      </c>
      <c r="M45" s="166" t="inlineStr"/>
      <c r="N45" s="165" t="inlineStr">
        <is>
          <t>Clinic</t>
        </is>
      </c>
      <c r="O45" s="166" t="inlineStr">
        <is>
          <t>PLE-CC1 ปี 2566 Day 1 ข้อ 9</t>
        </is>
      </c>
      <c r="P45" s="165" t="inlineStr">
        <is>
          <t>ข้อสอบเก่า</t>
        </is>
      </c>
      <c r="Q45" s="165" t="inlineStr">
        <is>
          <t>2567</t>
        </is>
      </c>
      <c r="R45" s="165" t="inlineStr"/>
    </row>
    <row r="46" ht="24" customHeight="1" s="49">
      <c r="A46" s="167" t="n">
        <v>44</v>
      </c>
      <c r="B46" s="166" t="inlineStr">
        <is>
          <t>ข้อใดกล่าว 'ไม่ถูกต้อง' เกี่ยวกับคุณสมบัติทางเภสัชจลนศาสตร์และเภสัชวิทยาของยา Rosuvastatin</t>
        </is>
      </c>
      <c r="C46" s="166" t="inlineStr"/>
      <c r="D46" s="166" t="inlineStr">
        <is>
          <t>มีคุณสมบัติชอบน้ำ (Hydrophilic statin)</t>
        </is>
      </c>
      <c r="E46" s="166" t="inlineStr">
        <is>
          <t>ถูกเปลี่ยนแปลงสภาพผ่านเอนไซม์ CYP3A4 เป็นหลักในตับ</t>
        </is>
      </c>
      <c r="F46" s="166" t="inlineStr">
        <is>
          <t>ส่วนใหญ่ขับออกทางอุจจาระและน้ำดีในรูปเดิมที่ไม่เปลี่ยนแปลง</t>
        </is>
      </c>
      <c r="G46" s="166" t="inlineStr">
        <is>
          <t>ถูกเปลี่ยนแปลงสภาพผ่านเอนไซม์ CYP2C9 เล็กน้อย (ประมาณ 10%)</t>
        </is>
      </c>
      <c r="H46" s="166" t="inlineStr">
        <is>
          <t>มีค่าครึ่งชีวิตการกำจัดยา (Elimination half-life) ยาวนานประมาณ 19 ชั่วโมง</t>
        </is>
      </c>
      <c r="I46" s="165" t="n">
        <v>2</v>
      </c>
      <c r="J46" s="166"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166" t="inlineStr"/>
      <c r="L46" s="166" t="inlineStr">
        <is>
          <t>Dyslipidemias Pharmacology</t>
        </is>
      </c>
      <c r="M46" s="166" t="inlineStr"/>
      <c r="N46" s="165" t="inlineStr">
        <is>
          <t>Clinic</t>
        </is>
      </c>
      <c r="O46" s="166" t="inlineStr">
        <is>
          <t>PLE-CC1 ปี 2566 Day 1 ข้อ 19</t>
        </is>
      </c>
      <c r="P46" s="165" t="inlineStr">
        <is>
          <t>ข้อสอบเก่า</t>
        </is>
      </c>
      <c r="Q46" s="165" t="inlineStr">
        <is>
          <t>2566</t>
        </is>
      </c>
      <c r="R46" s="165" t="inlineStr"/>
    </row>
    <row r="47" ht="24" customHeight="1" s="49">
      <c r="A47" s="167" t="n">
        <v>45</v>
      </c>
      <c r="B47"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166" t="inlineStr"/>
      <c r="D47" s="166" t="inlineStr">
        <is>
          <t>Fenofibrate 160 mg OD</t>
        </is>
      </c>
      <c r="E47" s="166" t="inlineStr">
        <is>
          <t>Gemfibrozil 600 mg BID</t>
        </is>
      </c>
      <c r="F47" s="166" t="inlineStr">
        <is>
          <t>ปรับเพิ่ม Rosuvastatin เป็น 40 mg OD</t>
        </is>
      </c>
      <c r="G47" s="166" t="inlineStr">
        <is>
          <t>Spironolactone 25 mg OD</t>
        </is>
      </c>
      <c r="H47" s="166" t="inlineStr">
        <is>
          <t>Niacin immediate release 1000 mg BID</t>
        </is>
      </c>
      <c r="I47" s="165" t="n">
        <v>1</v>
      </c>
      <c r="J47" s="166"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166" t="inlineStr"/>
      <c r="L47" s="166" t="inlineStr">
        <is>
          <t>Dyslipidemias</t>
        </is>
      </c>
      <c r="M47" s="166" t="inlineStr"/>
      <c r="N47" s="165" t="inlineStr">
        <is>
          <t>Clinic</t>
        </is>
      </c>
      <c r="O47" s="166" t="inlineStr">
        <is>
          <t>PLE-CC1 ปี 2566 Day 1 ข้อ 20</t>
        </is>
      </c>
      <c r="P47" s="165" t="inlineStr">
        <is>
          <t>ข้อสอบเก่า</t>
        </is>
      </c>
      <c r="Q47" s="165" t="inlineStr">
        <is>
          <t>2566</t>
        </is>
      </c>
      <c r="R47" s="165" t="inlineStr"/>
    </row>
    <row r="48" ht="24" customHeight="1" s="49">
      <c r="A48" s="167" t="n">
        <v>46</v>
      </c>
      <c r="B48"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166" t="inlineStr"/>
      <c r="D48" s="166" t="inlineStr">
        <is>
          <t>การดื่มแอลกอฮอล์ในปริมาณมากร่วมกับภาวะโรคอ้วน (Obesity)</t>
        </is>
      </c>
      <c r="E48" s="166" t="inlineStr">
        <is>
          <t>การใช้ยา Metformin 500 mg BID</t>
        </is>
      </c>
      <c r="F48" s="166" t="inlineStr">
        <is>
          <t>การใช้ยา Rosuvastatin 10 mg OD</t>
        </is>
      </c>
      <c r="G48" s="166" t="inlineStr">
        <is>
          <t>ระดับ HbA1c 6.9%</t>
        </is>
      </c>
      <c r="H48" s="166" t="inlineStr">
        <is>
          <t>การรับประทานอาหารที่มีโซเดียมสูง</t>
        </is>
      </c>
      <c r="I48" s="165" t="n">
        <v>1</v>
      </c>
      <c r="J48" s="166"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166" t="inlineStr"/>
      <c r="L48" s="166" t="inlineStr">
        <is>
          <t>Dyslipidemias</t>
        </is>
      </c>
      <c r="M48" s="166" t="inlineStr"/>
      <c r="N48" s="165" t="inlineStr">
        <is>
          <t>Clinic</t>
        </is>
      </c>
      <c r="O48" s="166" t="inlineStr">
        <is>
          <t>PLE-CC1 ปี 2566 Day 1 ข้อ 43</t>
        </is>
      </c>
      <c r="P48" s="165" t="inlineStr">
        <is>
          <t>ข้อสอบเก่า</t>
        </is>
      </c>
      <c r="Q48" s="165" t="inlineStr">
        <is>
          <t>2566</t>
        </is>
      </c>
      <c r="R48" s="165" t="inlineStr"/>
    </row>
    <row r="49" ht="24" customHeight="1" s="49">
      <c r="A49" s="167" t="n">
        <v>47</v>
      </c>
      <c r="B49"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166" t="inlineStr"/>
      <c r="D49" s="166" t="inlineStr">
        <is>
          <t>อายุมากกว่า 65 ปี และมีภาวะการทำงานของไตหรือตับบกพร่อง</t>
        </is>
      </c>
      <c r="E49" s="166" t="inlineStr">
        <is>
          <t>การใช้ยา Aspirin ร่วมด้วยในขนาดต่ำ</t>
        </is>
      </c>
      <c r="F49" s="166" t="inlineStr">
        <is>
          <t>เพศชาย</t>
        </is>
      </c>
      <c r="G49" s="166" t="inlineStr">
        <is>
          <t>การรับประทานอาหารที่มีไขมันสูงเป็นประจำ</t>
        </is>
      </c>
      <c r="H49" s="166" t="inlineStr">
        <is>
          <t>ระดับไขมัน HDL-C สูงกว่า 60 mg/dL</t>
        </is>
      </c>
      <c r="I49" s="165" t="inlineStr">
        <is>
          <t>1</t>
        </is>
      </c>
      <c r="J49" s="166"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166" t="inlineStr">
        <is>
          <t>Dyslipidemias</t>
        </is>
      </c>
      <c r="L49" s="166" t="inlineStr">
        <is>
          <t>PLE-CC1 ปี 2566 Day 1 ข้อ 45</t>
        </is>
      </c>
      <c r="M49" s="166" t="inlineStr"/>
      <c r="N49" s="165" t="inlineStr">
        <is>
          <t>Clinic</t>
        </is>
      </c>
      <c r="O49" s="166" t="inlineStr">
        <is>
          <t>PLE-CC1 ปี 2566 Day 1 ข้อ 45</t>
        </is>
      </c>
      <c r="P49" s="165" t="inlineStr">
        <is>
          <t>ข้อสอบเก่า</t>
        </is>
      </c>
      <c r="Q49" s="165" t="inlineStr">
        <is>
          <t>2566</t>
        </is>
      </c>
      <c r="R49" s="165" t="inlineStr"/>
    </row>
    <row r="50" ht="24" customHeight="1" s="49">
      <c r="A50" s="167" t="n">
        <v>48</v>
      </c>
      <c r="B50"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166" t="inlineStr"/>
      <c r="D50" s="166" t="inlineStr">
        <is>
          <t>Serum Uric acid</t>
        </is>
      </c>
      <c r="E50" s="166" t="inlineStr">
        <is>
          <t>Alanine Aminotransferase (ALT)</t>
        </is>
      </c>
      <c r="F50" s="166" t="inlineStr">
        <is>
          <t>Lipid profile (LDL-C, TC, TG, HDL-C)</t>
        </is>
      </c>
      <c r="G50" s="166" t="inlineStr">
        <is>
          <t>Fasting Blood Sugar / HbA1c</t>
        </is>
      </c>
      <c r="H50" s="166" t="inlineStr">
        <is>
          <t>Creatine Kinase (CK)</t>
        </is>
      </c>
      <c r="I50" s="165" t="inlineStr">
        <is>
          <t>1</t>
        </is>
      </c>
      <c r="J50" s="166"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166" t="inlineStr">
        <is>
          <t>Dyslipidemias Monitoring</t>
        </is>
      </c>
      <c r="L50" s="166" t="inlineStr">
        <is>
          <t>PLE-CC1 ปี 2566 Day 1 ข้อ 60</t>
        </is>
      </c>
      <c r="M50" s="166" t="inlineStr"/>
      <c r="N50" s="165" t="inlineStr">
        <is>
          <t>Clinic</t>
        </is>
      </c>
      <c r="O50" s="166" t="inlineStr">
        <is>
          <t>PLE-CC1 ปี 2566 Day 1 ข้อ 60</t>
        </is>
      </c>
      <c r="P50" s="165" t="inlineStr">
        <is>
          <t>ข้อสอบเก่า</t>
        </is>
      </c>
      <c r="Q50" s="165" t="inlineStr">
        <is>
          <t>2566</t>
        </is>
      </c>
      <c r="R50" s="165" t="inlineStr"/>
    </row>
    <row r="51" ht="24" customHeight="1" s="49">
      <c r="A51" s="167" t="n">
        <v>49</v>
      </c>
      <c r="B51"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166" t="inlineStr"/>
      <c r="D51" s="166" t="inlineStr">
        <is>
          <t>ACE Inhibitors (เช่น Enalapril) หรือ ARBs (เช่น Losartan)</t>
        </is>
      </c>
      <c r="E51" s="166" t="inlineStr">
        <is>
          <t>Dihydropyridine CCBs เดี่ยวๆ (เช่น Amlodipine)</t>
        </is>
      </c>
      <c r="F51" s="166" t="inlineStr">
        <is>
          <t>Thiazide diuretics เดี่ยวๆ (เช่น HCTZ)</t>
        </is>
      </c>
      <c r="G51" s="166" t="inlineStr">
        <is>
          <t>Beta-blockers (เช่น Atenolol)</t>
        </is>
      </c>
      <c r="H51" s="166" t="inlineStr">
        <is>
          <t>Loop diuretics (เช่น Furosemide)</t>
        </is>
      </c>
      <c r="I51" s="167" t="inlineStr">
        <is>
          <t>1</t>
        </is>
      </c>
      <c r="J51" s="166"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166" t="inlineStr">
        <is>
          <t>Hypertension &amp; Chronic Kidney Disease</t>
        </is>
      </c>
      <c r="L51" s="166" t="inlineStr">
        <is>
          <t>PLE-CC1 ปี 2566 Day 1 ข้อ 61</t>
        </is>
      </c>
      <c r="M51" s="166" t="inlineStr"/>
      <c r="N51" s="165" t="inlineStr">
        <is>
          <t>Clinic</t>
        </is>
      </c>
      <c r="O51" s="166" t="inlineStr">
        <is>
          <t>PLE-CC1 ปี 2566 Day 1 ข้อ 61</t>
        </is>
      </c>
      <c r="P51" s="165" t="inlineStr">
        <is>
          <t>ข้อสอบเก่า</t>
        </is>
      </c>
      <c r="Q51" s="165" t="inlineStr">
        <is>
          <t>2566</t>
        </is>
      </c>
      <c r="R51" s="165" t="inlineStr"/>
    </row>
    <row r="52" ht="24" customHeight="1" s="49">
      <c r="A52" s="167" t="n">
        <v>50</v>
      </c>
      <c r="B52"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166" t="inlineStr"/>
      <c r="D52" s="166" t="inlineStr">
        <is>
          <t>Serum Uric acid</t>
        </is>
      </c>
      <c r="E52" s="166" t="inlineStr">
        <is>
          <t>Serum Creatine Kinase (เมื่อมีอาการปวดกล้ามเนื้อ)</t>
        </is>
      </c>
      <c r="F52" s="166" t="inlineStr">
        <is>
          <t>Serum Alanine Aminotransferase (ALT)</t>
        </is>
      </c>
      <c r="G52" s="166" t="inlineStr">
        <is>
          <t>Lipid Panel (TC, TG, HDL-C, LDL-C)</t>
        </is>
      </c>
      <c r="H52" s="166" t="inlineStr">
        <is>
          <t>Fasting Plasma Glucose (FPG)</t>
        </is>
      </c>
      <c r="I52" s="167" t="inlineStr">
        <is>
          <t>1</t>
        </is>
      </c>
      <c r="J52" s="166"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166" t="inlineStr">
        <is>
          <t>Dyslipidemias Monitoring</t>
        </is>
      </c>
      <c r="L52" s="166" t="inlineStr">
        <is>
          <t>PLE-CC1 ปี 2566 Day 1 ข้อ 5</t>
        </is>
      </c>
      <c r="M52" s="166" t="inlineStr"/>
      <c r="N52" s="165" t="inlineStr">
        <is>
          <t>Clinic</t>
        </is>
      </c>
      <c r="O52" s="166" t="inlineStr">
        <is>
          <t>PLE-CC1 ปี 2566 Day 1 ข้อ 5</t>
        </is>
      </c>
      <c r="P52" s="165" t="inlineStr">
        <is>
          <t>ข้อสอบเก่า</t>
        </is>
      </c>
      <c r="Q52" s="165" t="inlineStr">
        <is>
          <t>2566</t>
        </is>
      </c>
      <c r="R52" s="165" t="inlineStr"/>
    </row>
    <row r="53" ht="24" customHeight="1" s="49">
      <c r="A53" s="167" t="n">
        <v>51</v>
      </c>
      <c r="B53"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166" t="inlineStr"/>
      <c r="D53" s="166" t="inlineStr">
        <is>
          <t>Hydrolysis ของวงแหวน Lactone ring กลายเป็น Beta-hydroxy acid</t>
        </is>
      </c>
      <c r="E53" s="166" t="inlineStr">
        <is>
          <t>Oxidation ของวงแหวน Decalin ring ด้วย CYP3A4</t>
        </is>
      </c>
      <c r="F53" s="166" t="inlineStr">
        <is>
          <t>Glucuronidation ของหมู่ Hydroxyl group</t>
        </is>
      </c>
      <c r="G53" s="166" t="inlineStr">
        <is>
          <t>Reduction ของหมู่ Carbonyl group</t>
        </is>
      </c>
      <c r="H53" s="166" t="inlineStr">
        <is>
          <t>Decarboxylation ของสายโซ่ด้านข้าง</t>
        </is>
      </c>
      <c r="I53" s="167" t="inlineStr">
        <is>
          <t>1</t>
        </is>
      </c>
      <c r="J53" s="166"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166" t="inlineStr">
        <is>
          <t>Medicinal Chemistry &amp; Pharmacokinetics</t>
        </is>
      </c>
      <c r="L53" s="166" t="inlineStr">
        <is>
          <t>PLE-CC1 ปี 2566 Day 2 ข้อ 83</t>
        </is>
      </c>
      <c r="M53" s="166" t="inlineStr"/>
      <c r="N53" s="165" t="inlineStr">
        <is>
          <t>Clinic</t>
        </is>
      </c>
      <c r="O53" s="166" t="inlineStr">
        <is>
          <t>PLE-CC1 ปี 2566 Day 2 ข้อ 83</t>
        </is>
      </c>
      <c r="P53" s="165" t="inlineStr">
        <is>
          <t>ข้อสอบเก่า</t>
        </is>
      </c>
      <c r="Q53" s="165" t="inlineStr">
        <is>
          <t>2566</t>
        </is>
      </c>
      <c r="R53" s="165" t="inlineStr"/>
    </row>
    <row r="54" ht="24" customHeight="1" s="49">
      <c r="A54" s="167" t="n">
        <v>52</v>
      </c>
      <c r="B54" s="166" t="inlineStr">
        <is>
          <t>ผู้ป่วยควรได้รับยาใดเพื่อลดความดันโลหิต</t>
        </is>
      </c>
      <c r="C54" s="166" t="inlineStr"/>
      <c r="D54" s="166" t="inlineStr">
        <is>
          <t>Bisoprolol</t>
        </is>
      </c>
      <c r="E54" s="166" t="inlineStr">
        <is>
          <t>Doxazosin</t>
        </is>
      </c>
      <c r="F54" s="166" t="inlineStr">
        <is>
          <t>Losartan</t>
        </is>
      </c>
      <c r="G54" s="166" t="inlineStr">
        <is>
          <t>Spironolactone</t>
        </is>
      </c>
      <c r="H54" s="166" t="inlineStr">
        <is>
          <t>Diltiazem</t>
        </is>
      </c>
      <c r="I54" s="167" t="inlineStr">
        <is>
          <t>1</t>
        </is>
      </c>
      <c r="J54" s="166"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54" s="166" t="inlineStr"/>
      <c r="L54" s="166" t="inlineStr">
        <is>
          <t>Hypertension</t>
        </is>
      </c>
      <c r="M54" s="166" t="inlineStr"/>
      <c r="N54" s="165" t="inlineStr">
        <is>
          <t>Clinic</t>
        </is>
      </c>
      <c r="O54" s="166" t="inlineStr">
        <is>
          <t>ข้อ 56 (PLE_CC1_2562_Key.md)</t>
        </is>
      </c>
      <c r="P54" s="165" t="inlineStr">
        <is>
          <t>ข้อสอบเก่า</t>
        </is>
      </c>
      <c r="Q54" s="165" t="inlineStr">
        <is>
          <t>2564</t>
        </is>
      </c>
      <c r="R54" s="165" t="inlineStr"/>
    </row>
    <row r="55" ht="24" customHeight="1" s="49">
      <c r="A55" s="167" t="n">
        <v>53</v>
      </c>
      <c r="B55" s="166" t="inlineStr">
        <is>
          <t>ยาใดที่สามารถป้องกันโรคหัวใจและหลอดเลือดได้ในผู้ป่วยรายนี้  .De ASCVD Pantiplatletdeprimary prophylaxis X</t>
        </is>
      </c>
      <c r="C55" s="166" t="inlineStr"/>
      <c r="D55" s="166" t="inlineStr">
        <is>
          <t>Aspirin 81 mg OD hs</t>
        </is>
      </c>
      <c r="E55" s="166" t="inlineStr">
        <is>
          <t>Simvastatin 10 mg OD hs</t>
        </is>
      </c>
      <c r="F55" s="166" t="inlineStr">
        <is>
          <t>Clopidogrel 75 mg OD</t>
        </is>
      </c>
      <c r="G55" s="166" t="inlineStr">
        <is>
          <t>Ezetimibe 10 mg 1 tab po pc</t>
        </is>
      </c>
      <c r="H55" s="166" t="inlineStr">
        <is>
          <t>Fenofibrate 160 mg 1 tab po pc</t>
        </is>
      </c>
      <c r="I55" s="167" t="inlineStr">
        <is>
          <t>1</t>
        </is>
      </c>
      <c r="J55" s="166"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55" s="166" t="inlineStr"/>
      <c r="L55" s="166" t="inlineStr">
        <is>
          <t>Hypertension</t>
        </is>
      </c>
      <c r="M55" s="166" t="inlineStr"/>
      <c r="N55" s="165" t="inlineStr">
        <is>
          <t>Clinic</t>
        </is>
      </c>
      <c r="O55" s="166" t="inlineStr">
        <is>
          <t>ข้อ 57 (PLE_CC1_2562_Key.md)</t>
        </is>
      </c>
      <c r="P55" s="165" t="inlineStr">
        <is>
          <t>ข้อสอบเก่า</t>
        </is>
      </c>
      <c r="Q55" s="165" t="inlineStr">
        <is>
          <t>2564</t>
        </is>
      </c>
      <c r="R55" s="165" t="inlineStr"/>
    </row>
    <row r="56" ht="24" customHeight="1" s="49">
      <c r="A56" s="167" t="n">
        <v>54</v>
      </c>
      <c r="B56" s="166" t="inlineStr">
        <is>
          <t>พฤติกรรมใดที่ควรปรับเปลี่ยนในผู้ป่วยรายนี้น้อยที่สุด n.nise , MI gowt sim-ger HE ton . dem . beer =</t>
        </is>
      </c>
      <c r="C56" s="166" t="inlineStr"/>
      <c r="D56" s="166" t="inlineStr">
        <is>
          <t>ลดน้ำหนัก</t>
        </is>
      </c>
      <c r="E56" s="166" t="inlineStr">
        <is>
          <t>ลดอาหารเค็ม</t>
        </is>
      </c>
      <c r="F56" s="166" t="inlineStr">
        <is>
          <t>งดดื่มแอลกอฮอล์</t>
        </is>
      </c>
      <c r="G56" s="166" t="inlineStr">
        <is>
          <t>งดการสูบบุหรี่</t>
        </is>
      </c>
      <c r="H56"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56" s="167" t="inlineStr">
        <is>
          <t>1</t>
        </is>
      </c>
      <c r="J56" s="166"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56" s="166" t="inlineStr"/>
      <c r="L56" s="166" t="inlineStr">
        <is>
          <t>Hypertension</t>
        </is>
      </c>
      <c r="M56" s="166" t="inlineStr"/>
      <c r="N56" s="165" t="inlineStr">
        <is>
          <t>Clinic</t>
        </is>
      </c>
      <c r="O56" s="166" t="inlineStr">
        <is>
          <t>ข้อ 70 (PLE_CC1_2562_Key.md)</t>
        </is>
      </c>
      <c r="P56" s="165" t="inlineStr">
        <is>
          <t>ข้อสอบเก่า</t>
        </is>
      </c>
      <c r="Q56" s="165" t="inlineStr">
        <is>
          <t>2564</t>
        </is>
      </c>
      <c r="R56" s="165" t="inlineStr"/>
    </row>
    <row r="57" ht="24" customHeight="1" s="49">
      <c r="A57" s="167" t="n">
        <v>55</v>
      </c>
      <c r="B57" s="166" t="inlineStr">
        <is>
          <t>ระดับความดันที่เปEนเปFาหมายในผู้ป่วยรายนี้เปEนเท!าใดตาม ACC guideline 2017</t>
        </is>
      </c>
      <c r="C57" s="166" t="inlineStr"/>
      <c r="D57" s="166" t="inlineStr">
        <is>
          <t>130/80 mmHg</t>
        </is>
      </c>
      <c r="E57" s="166" t="inlineStr">
        <is>
          <t>140/90 mmHg</t>
        </is>
      </c>
      <c r="F57" s="166" t="inlineStr">
        <is>
          <t>130/90 mmHg</t>
        </is>
      </c>
      <c r="G57" s="166" t="inlineStr">
        <is>
          <t>150/90 mmHg</t>
        </is>
      </c>
      <c r="H57" s="166" t="inlineStr">
        <is>
          <t>140/80 mmHg</t>
        </is>
      </c>
      <c r="I57" s="167" t="inlineStr">
        <is>
          <t>1</t>
        </is>
      </c>
      <c r="J57" s="166"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57" s="166" t="inlineStr"/>
      <c r="L57" s="166" t="inlineStr">
        <is>
          <t>Hypertension</t>
        </is>
      </c>
      <c r="M57" s="166" t="inlineStr"/>
      <c r="N57" s="165" t="inlineStr">
        <is>
          <t>Clinic</t>
        </is>
      </c>
      <c r="O57" s="166" t="inlineStr">
        <is>
          <t>ข้อ 1 (PLE_CC1_2561_Key.md)</t>
        </is>
      </c>
      <c r="P57" s="165" t="inlineStr">
        <is>
          <t>ข้อสอบเก่า</t>
        </is>
      </c>
      <c r="Q57" s="165" t="inlineStr">
        <is>
          <t>2564</t>
        </is>
      </c>
      <c r="R57" s="165" t="inlineStr"/>
    </row>
    <row r="58" ht="24" customHeight="1" s="49">
      <c r="A58" s="167" t="n">
        <v>56</v>
      </c>
      <c r="B58" s="166" t="inlineStr">
        <is>
          <t>ควรจัดการอย!างไรเมื่อภายหลังที่ไดรับยาไป 3 เดือนผู้ป่วยเกิด hyperkalemia</t>
        </is>
      </c>
      <c r="C58" s="166" t="inlineStr"/>
      <c r="D58" s="166" t="inlineStr">
        <is>
          <t>กินแบบเดิม</t>
        </is>
      </c>
      <c r="E58" s="166" t="inlineStr">
        <is>
          <t>เพิ่มยา HCTZ</t>
        </is>
      </c>
      <c r="F58" s="166" t="inlineStr">
        <is>
          <t>เพิ่มยา spironolactone</t>
        </is>
      </c>
      <c r="G58" s="166" t="inlineStr">
        <is>
          <t>หยุดยา enalapril</t>
        </is>
      </c>
      <c r="H58" s="166" t="inlineStr">
        <is>
          <t>เพิ่มขนาดยา enalapril</t>
        </is>
      </c>
      <c r="I58" s="167" t="inlineStr">
        <is>
          <t>1</t>
        </is>
      </c>
      <c r="J58" s="166"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58" s="166" t="inlineStr"/>
      <c r="L58" s="166" t="inlineStr">
        <is>
          <t>Hypertension</t>
        </is>
      </c>
      <c r="M58" s="166" t="inlineStr"/>
      <c r="N58" s="165" t="inlineStr">
        <is>
          <t>Clinic</t>
        </is>
      </c>
      <c r="O58" s="166" t="inlineStr">
        <is>
          <t>ข้อ 2 (PLE_CC1_2561_Key.md)</t>
        </is>
      </c>
      <c r="P58" s="165" t="inlineStr">
        <is>
          <t>ข้อสอบเก่า</t>
        </is>
      </c>
      <c r="Q58" s="165" t="inlineStr">
        <is>
          <t>2564</t>
        </is>
      </c>
      <c r="R58" s="165" t="inlineStr"/>
    </row>
    <row r="59" ht="24" customHeight="1" s="49">
      <c r="A59" s="167" t="n">
        <v>57</v>
      </c>
      <c r="B59" s="166" t="inlineStr">
        <is>
          <t>แพทย์Tพิจารณาใหจ!ายยา simvastatin 40 mg 1xhs เพิ่ม ข้อใด ต!อไปนี้ถูกต้อง</t>
        </is>
      </c>
      <c r="C59" s="166" t="inlineStr"/>
      <c r="D59" s="166" t="inlineStr">
        <is>
          <t>ไม!จำเปEนตองใหsimvastatin</t>
        </is>
      </c>
      <c r="E59" s="166" t="inlineStr">
        <is>
          <t>จ!ายไดตามขนาดที่แพทย์Tจ!าย</t>
        </is>
      </c>
      <c r="F59" s="166" t="inlineStr">
        <is>
          <t>เปลี่ยนเปEน atorvastatin 20 mg แทน</t>
        </is>
      </c>
      <c r="G59" s="166" t="inlineStr">
        <is>
          <t>จ!ายไม!ไดเพราะไม!เขากับโรคของผู้ป่วย</t>
        </is>
      </c>
      <c r="H59" s="166" t="inlineStr">
        <is>
          <t>จ!ายไดแต!ตองเพิ่มขนาดยาเปEน simvastatin 80 mg nmortalityratehicus ats</t>
        </is>
      </c>
      <c r="I59" s="167" t="inlineStr">
        <is>
          <t>1</t>
        </is>
      </c>
      <c r="J59" s="166"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59" s="166" t="inlineStr"/>
      <c r="L59" s="166" t="inlineStr">
        <is>
          <t>Hypertension</t>
        </is>
      </c>
      <c r="M59" s="166" t="inlineStr"/>
      <c r="N59" s="165" t="inlineStr">
        <is>
          <t>Clinic</t>
        </is>
      </c>
      <c r="O59" s="166" t="inlineStr">
        <is>
          <t>ข้อ 3 (PLE_CC1_2561_Key.md)</t>
        </is>
      </c>
      <c r="P59" s="165" t="inlineStr">
        <is>
          <t>ข้อสอบเก่า</t>
        </is>
      </c>
      <c r="Q59" s="165" t="inlineStr">
        <is>
          <t>2564</t>
        </is>
      </c>
      <c r="R59" s="165" t="inlineStr"/>
    </row>
    <row r="60" ht="24" customHeight="1" s="49">
      <c r="A60" s="167" t="n">
        <v>58</v>
      </c>
      <c r="B60" s="166" t="inlineStr">
        <is>
          <t>ข้อใดคืออาการไม!พึงประสงคTของยา amlodipine ที่พบไดบ!อย</t>
        </is>
      </c>
      <c r="C60" s="166" t="inlineStr"/>
      <c r="D60" s="166" t="inlineStr">
        <is>
          <t>Myopathy</t>
        </is>
      </c>
      <c r="E60" s="166" t="inlineStr">
        <is>
          <t>Gastric ulcer</t>
        </is>
      </c>
      <c r="F60" s="166" t="inlineStr">
        <is>
          <t>Renal failure</t>
        </is>
      </c>
      <c r="G60" s="166" t="inlineStr">
        <is>
          <t>Osteoporosis</t>
        </is>
      </c>
      <c r="H60" s="166" t="inlineStr">
        <is>
          <t>Peripheral edema nivamiodipinenow C</t>
        </is>
      </c>
      <c r="I60" s="167" t="inlineStr">
        <is>
          <t>1</t>
        </is>
      </c>
      <c r="J60" s="166"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0" s="166" t="inlineStr"/>
      <c r="L60" s="166" t="inlineStr">
        <is>
          <t>Hypertension</t>
        </is>
      </c>
      <c r="M60" s="166" t="inlineStr"/>
      <c r="N60" s="165" t="inlineStr">
        <is>
          <t>Clinic</t>
        </is>
      </c>
      <c r="O60" s="166" t="inlineStr">
        <is>
          <t>ข้อ 4 (PLE_CC1_2561_Key.md)</t>
        </is>
      </c>
      <c r="P60" s="165" t="inlineStr">
        <is>
          <t>ข้อสอบเก่า</t>
        </is>
      </c>
      <c r="Q60" s="165" t="inlineStr">
        <is>
          <t>2564</t>
        </is>
      </c>
      <c r="R60" s="165" t="inlineStr"/>
    </row>
    <row r="61" ht="24" customHeight="1" s="49">
      <c r="A61" s="167" t="n">
        <v>59</v>
      </c>
      <c r="B61" s="166" t="inlineStr">
        <is>
          <t>ข้อใดคือกลไกการออกฤทธิ์ของยา amlodipine</t>
        </is>
      </c>
      <c r="C61" s="166" t="inlineStr"/>
      <c r="D61" s="166" t="inlineStr">
        <is>
          <t>ยับยั้ง renin</t>
        </is>
      </c>
      <c r="E61" s="166" t="inlineStr">
        <is>
          <t>ยับยั้ง calcium channel</t>
        </is>
      </c>
      <c r="F61" s="166" t="inlineStr">
        <is>
          <t>ยับยั้ง beta-2 adrenergic receptor</t>
        </is>
      </c>
      <c r="G61" s="166" t="inlineStr">
        <is>
          <t>ยับยั้ง alpha-1 adrenergic receptor</t>
        </is>
      </c>
      <c r="H61" s="166" t="inlineStr">
        <is>
          <t>ยับยั้ง angiotensin converting enzyme</t>
        </is>
      </c>
      <c r="I61" s="167" t="inlineStr">
        <is>
          <t>1</t>
        </is>
      </c>
      <c r="J61" s="166"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61" s="166" t="inlineStr"/>
      <c r="L61" s="166" t="inlineStr">
        <is>
          <t>Hypertension</t>
        </is>
      </c>
      <c r="M61" s="166" t="inlineStr"/>
      <c r="N61" s="165" t="inlineStr">
        <is>
          <t>Clinic</t>
        </is>
      </c>
      <c r="O61" s="166" t="inlineStr">
        <is>
          <t>ข้อ 97 (PLE_CC1_2561_Key.md)</t>
        </is>
      </c>
      <c r="P61" s="165" t="inlineStr">
        <is>
          <t>ข้อสอบเก่า</t>
        </is>
      </c>
      <c r="Q61" s="165" t="inlineStr">
        <is>
          <t>2562</t>
        </is>
      </c>
      <c r="R61" s="165" t="inlineStr"/>
    </row>
    <row r="62" ht="24" customHeight="1" s="49">
      <c r="A62" s="167" t="n">
        <v>60</v>
      </c>
      <c r="B62" s="166" t="inlineStr">
        <is>
          <t>คนไข้คนใหม่ กิน Aspirin แล้วปวดท้อง จะต้องปรับปรุงสูตรต้ารับ โดยใช้สารเคลือบอะไร</t>
        </is>
      </c>
      <c r="C62" s="166" t="inlineStr"/>
      <c r="D62" s="166" t="inlineStr">
        <is>
          <t>Hypromellose</t>
        </is>
      </c>
      <c r="E62" s="166" t="inlineStr">
        <is>
          <t>Hydroxyproyl methylcellulose pthalate</t>
        </is>
      </c>
      <c r="F62" s="166" t="inlineStr">
        <is>
          <t>Methyl cellulose</t>
        </is>
      </c>
      <c r="G62" s="166" t="inlineStr">
        <is>
          <t>Ethyl cellulose</t>
        </is>
      </c>
      <c r="H62" s="166" t="inlineStr">
        <is>
          <t>amino methacrylate copolymer</t>
        </is>
      </c>
      <c r="I62" s="167" t="inlineStr">
        <is>
          <t>1</t>
        </is>
      </c>
      <c r="J62" s="166"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62" s="166" t="inlineStr"/>
      <c r="L62" s="166" t="inlineStr">
        <is>
          <t>Hypertension</t>
        </is>
      </c>
      <c r="M62" s="166" t="inlineStr"/>
      <c r="N62" s="165" t="inlineStr">
        <is>
          <t>Clinic</t>
        </is>
      </c>
      <c r="O62" s="166" t="inlineStr">
        <is>
          <t>ข้อ 7 (PLE_CC1_2560 22 April Set 1.md)</t>
        </is>
      </c>
      <c r="P62" s="165" t="inlineStr">
        <is>
          <t>ข้อสอบเก่า</t>
        </is>
      </c>
      <c r="Q62" s="165" t="inlineStr">
        <is>
          <t>2562</t>
        </is>
      </c>
      <c r="R62" s="165" t="inlineStr"/>
    </row>
    <row r="63" ht="24" customHeight="1" s="49">
      <c r="A63" s="167" t="n">
        <v>61</v>
      </c>
      <c r="B63" s="166" t="inlineStr">
        <is>
          <t>เกิด Angioedema จาก Enalapril ควรท้าอย่างไร</t>
        </is>
      </c>
      <c r="C63" s="166" t="inlineStr"/>
      <c r="D63" s="166" t="inlineStr">
        <is>
          <t>เปลี่ยนเป็น Lisinopril</t>
        </is>
      </c>
      <c r="E63" s="166" t="inlineStr">
        <is>
          <t>เปลี่ยนเป็น Candesartan</t>
        </is>
      </c>
      <c r="F63" s="166" t="inlineStr">
        <is>
          <t>ใช้ Enalapril ต่อ เดี๋ยวอาการจะดีขึ น พร้อมติดตามอย่างใกล้ชิด</t>
        </is>
      </c>
      <c r="G63" s="166" t="inlineStr">
        <is>
          <t>ลดขนาดยา Enalapril</t>
        </is>
      </c>
      <c r="H63" s="166" t="inlineStr">
        <is>
          <t>หยุดยาจนหาย แล้วค่อยลองใช้อีกครั ง ร่วมกับต้องติดตามอย่างใกล้ชิด</t>
        </is>
      </c>
      <c r="I63" s="167" t="inlineStr">
        <is>
          <t>1</t>
        </is>
      </c>
      <c r="J63" s="166"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63" s="166" t="inlineStr"/>
      <c r="L63" s="166" t="inlineStr">
        <is>
          <t>Hypertension</t>
        </is>
      </c>
      <c r="M63" s="166" t="inlineStr"/>
      <c r="N63" s="165" t="inlineStr">
        <is>
          <t>Clinic</t>
        </is>
      </c>
      <c r="O63" s="166" t="inlineStr">
        <is>
          <t>ข้อ 3 (PLE_CC1_2560 22 April Set 1.md)</t>
        </is>
      </c>
      <c r="P63" s="165" t="inlineStr">
        <is>
          <t>ข้อสอบเก่า</t>
        </is>
      </c>
      <c r="Q63" s="165" t="inlineStr">
        <is>
          <t>2562</t>
        </is>
      </c>
      <c r="R63" s="165" t="inlineStr"/>
    </row>
    <row r="64" ht="24" customHeight="1" s="49">
      <c r="A64" s="167" t="n">
        <v>62</v>
      </c>
      <c r="B64" s="166" t="inlineStr">
        <is>
          <t>ข้อใดเป็นอาการไม่พึงประสงค์ของยา enalapril</t>
        </is>
      </c>
      <c r="C64" s="166" t="inlineStr"/>
      <c r="D64" s="166" t="inlineStr">
        <is>
          <t>Hepatotoxicity</t>
        </is>
      </c>
      <c r="E64" s="166" t="inlineStr">
        <is>
          <t>Tachycardia</t>
        </is>
      </c>
      <c r="F64" s="166" t="inlineStr">
        <is>
          <t>Seizure</t>
        </is>
      </c>
      <c r="G64" s="166" t="inlineStr">
        <is>
          <t>Hyperkalemia</t>
        </is>
      </c>
      <c r="H64" s="166" t="inlineStr">
        <is>
          <t>Parkinsonism</t>
        </is>
      </c>
      <c r="I64" s="167" t="inlineStr">
        <is>
          <t>1</t>
        </is>
      </c>
      <c r="J64" s="166"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64" s="166" t="inlineStr"/>
      <c r="L64" s="166" t="inlineStr">
        <is>
          <t>Hypertension</t>
        </is>
      </c>
      <c r="M64" s="166" t="inlineStr"/>
      <c r="N64" s="165" t="inlineStr">
        <is>
          <t>Clinic</t>
        </is>
      </c>
      <c r="O64" s="166" t="inlineStr">
        <is>
          <t>ข้อ 4 (PLE_CC1_2560 22 April Set 1.md)</t>
        </is>
      </c>
      <c r="P64" s="165" t="inlineStr">
        <is>
          <t>ข้อสอบเก่า</t>
        </is>
      </c>
      <c r="Q64" s="165" t="inlineStr">
        <is>
          <t>2562</t>
        </is>
      </c>
      <c r="R64" s="165" t="inlineStr"/>
    </row>
    <row r="65" ht="24" customHeight="1" s="49">
      <c r="A65" s="167" t="n">
        <v>63</v>
      </c>
      <c r="B65" s="166" t="inlineStr">
        <is>
          <t>ในการผลิตระดับอุตสาหกรรม ต้องใช้น ้าอะไร ในการผลิต Furosemide injection</t>
        </is>
      </c>
      <c r="C65" s="166" t="inlineStr"/>
      <c r="D65" s="166" t="inlineStr">
        <is>
          <t>Purified water</t>
        </is>
      </c>
      <c r="E65" s="166" t="inlineStr">
        <is>
          <t>Water for injection USP</t>
        </is>
      </c>
      <c r="F65" s="166" t="inlineStr">
        <is>
          <t>Sterile water for injection USP</t>
        </is>
      </c>
      <c r="G65" s="166" t="inlineStr">
        <is>
          <t>Steril water for irrigation USP</t>
        </is>
      </c>
      <c r="H65" s="166" t="inlineStr">
        <is>
          <t>Bacteriostatic water for injection USP</t>
        </is>
      </c>
      <c r="I65" s="167" t="inlineStr">
        <is>
          <t>1</t>
        </is>
      </c>
      <c r="J65" s="166"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65" s="166" t="inlineStr"/>
      <c r="L65" s="166" t="inlineStr">
        <is>
          <t>Hypertension</t>
        </is>
      </c>
      <c r="M65" s="166" t="inlineStr"/>
      <c r="N65" s="165" t="inlineStr">
        <is>
          <t>Clinic</t>
        </is>
      </c>
      <c r="O65" s="166" t="inlineStr">
        <is>
          <t>ข้อ 8 (PLE_CC1_2560 22 April Set 1.md)</t>
        </is>
      </c>
      <c r="P65" s="165" t="inlineStr">
        <is>
          <t>ข้อสอบเก่า</t>
        </is>
      </c>
      <c r="Q65" s="165" t="inlineStr">
        <is>
          <t>2562</t>
        </is>
      </c>
      <c r="R65" s="165" t="inlineStr"/>
    </row>
    <row r="66" ht="24" customHeight="1" s="49">
      <c r="A66" s="167" t="n">
        <v>64</v>
      </c>
      <c r="B66" s="166" t="inlineStr">
        <is>
          <t>เกี่ยวกับ ยาใดท้าให้ Hyperkalemia ข้อใดต่อไปนี้กล่าวถูกต้องตามหลักวิชาชีพเภสัชกรรม</t>
        </is>
      </c>
      <c r="C66" s="166" t="inlineStr"/>
      <c r="D66" s="166" t="inlineStr">
        <is>
          <t>Aspirin</t>
        </is>
      </c>
      <c r="E66" s="166" t="inlineStr">
        <is>
          <t>Moduretic</t>
        </is>
      </c>
      <c r="F66" s="166" t="inlineStr">
        <is>
          <t>Glipizide</t>
        </is>
      </c>
      <c r="G66" s="166" t="inlineStr">
        <is>
          <t>Amlodipine</t>
        </is>
      </c>
      <c r="H66" s="166" t="inlineStr">
        <is>
          <t>Omeprazole</t>
        </is>
      </c>
      <c r="I66" s="167" t="inlineStr">
        <is>
          <t>1</t>
        </is>
      </c>
      <c r="J66" s="166"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66" s="166" t="inlineStr"/>
      <c r="L66" s="166" t="inlineStr">
        <is>
          <t>Hypertension</t>
        </is>
      </c>
      <c r="M66" s="166" t="inlineStr"/>
      <c r="N66" s="165" t="inlineStr">
        <is>
          <t>Clinic</t>
        </is>
      </c>
      <c r="O66" s="166" t="inlineStr">
        <is>
          <t>ข้อ 1 (PLE_CC1_2560 22 April Set 1.md)</t>
        </is>
      </c>
      <c r="P66" s="165" t="inlineStr">
        <is>
          <t>ข้อสอบเก่า</t>
        </is>
      </c>
      <c r="Q66" s="165" t="inlineStr">
        <is>
          <t>2562</t>
        </is>
      </c>
      <c r="R66" s="165" t="inlineStr"/>
    </row>
    <row r="67" ht="24" customHeight="1" s="49">
      <c r="A67" s="167" t="n">
        <v>65</v>
      </c>
      <c r="B67" s="166" t="inlineStr">
        <is>
          <t>หลังจากหยุดยาที่เป็นสาเหตุแล้วจะจัดการภาวะ hyperkalemia ในผู้ป่วยรายนี อย่างไร</t>
        </is>
      </c>
      <c r="C67" s="166" t="inlineStr"/>
      <c r="D67" s="166" t="inlineStr">
        <is>
          <t>ฉีด Insulin</t>
        </is>
      </c>
      <c r="E67" s="166" t="inlineStr">
        <is>
          <t>พ่น Salbutamol</t>
        </is>
      </c>
      <c r="F67" s="166" t="inlineStr">
        <is>
          <t>ฉีด Calcium gluconate</t>
        </is>
      </c>
      <c r="G67" s="166" t="inlineStr">
        <is>
          <t>ไปฟอกไต</t>
        </is>
      </c>
      <c r="H67" s="166" t="inlineStr">
        <is>
          <t>ไม่ต้องใช้ยารักษาอะไร</t>
        </is>
      </c>
      <c r="I67" s="167" t="inlineStr">
        <is>
          <t>1</t>
        </is>
      </c>
      <c r="J67" s="166"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67" s="166" t="inlineStr"/>
      <c r="L67" s="166" t="inlineStr">
        <is>
          <t>Hypertension</t>
        </is>
      </c>
      <c r="M67" s="166" t="inlineStr"/>
      <c r="N67" s="165" t="inlineStr">
        <is>
          <t>Clinic</t>
        </is>
      </c>
      <c r="O67" s="166" t="inlineStr">
        <is>
          <t>ข้อ 4 (PLE_CC1_2560 22 April Set 1.md)</t>
        </is>
      </c>
      <c r="P67" s="165" t="inlineStr">
        <is>
          <t>ข้อสอบเก่า</t>
        </is>
      </c>
      <c r="Q67" s="165" t="inlineStr">
        <is>
          <t>2562</t>
        </is>
      </c>
      <c r="R67" s="165" t="inlineStr"/>
    </row>
    <row r="68" ht="24" customHeight="1" s="49">
      <c r="A68" s="167" t="n">
        <v>66</v>
      </c>
      <c r="B68" s="166" t="inlineStr">
        <is>
          <t>ต่อมาคนให้เป็น Acute kidney injury on top CKD มีภาวะ Hyperkalemia ถามว่า ยาใดที่เป็น Ion exchange</t>
        </is>
      </c>
      <c r="C68" s="166" t="inlineStr"/>
      <c r="D68" s="166" t="inlineStr">
        <is>
          <t>Calcium polystyrene sulfonate</t>
        </is>
      </c>
      <c r="E68" s="166" t="inlineStr">
        <is>
          <t>Insulin</t>
        </is>
      </c>
      <c r="F68" s="166" t="inlineStr">
        <is>
          <t>Calcium gluconate</t>
        </is>
      </c>
      <c r="G68" s="166" t="inlineStr">
        <is>
          <t>Beta 2 agonist</t>
        </is>
      </c>
      <c r="H68" s="166" t="inlineStr">
        <is>
          <t>Sodium bicarbonate</t>
        </is>
      </c>
      <c r="I68" s="167" t="inlineStr">
        <is>
          <t>1</t>
        </is>
      </c>
      <c r="J68" s="166"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68" s="166" t="inlineStr"/>
      <c r="L68" s="166" t="inlineStr">
        <is>
          <t>Hypertension</t>
        </is>
      </c>
      <c r="M68" s="166" t="inlineStr"/>
      <c r="N68" s="165" t="inlineStr">
        <is>
          <t>Clinic</t>
        </is>
      </c>
      <c r="O68" s="166" t="inlineStr">
        <is>
          <t>ข้อ 7 (PLE_CC1_2560 22 April Set 1.md)</t>
        </is>
      </c>
      <c r="P68" s="165" t="inlineStr">
        <is>
          <t>ข้อสอบเก่า</t>
        </is>
      </c>
      <c r="Q68" s="165" t="inlineStr">
        <is>
          <t>2562</t>
        </is>
      </c>
      <c r="R68" s="165" t="inlineStr"/>
    </row>
    <row r="69" ht="24" customHeight="1" s="49">
      <c r="A69" s="167" t="n">
        <v>67</v>
      </c>
      <c r="B69" s="166" t="inlineStr">
        <is>
          <t>เป้าหมายความดันโลหิตของผู้ป่วยรายนี ตาม ADA2016</t>
        </is>
      </c>
      <c r="C69" s="166" t="inlineStr"/>
      <c r="D69" s="166" t="inlineStr">
        <is>
          <t>130/80</t>
        </is>
      </c>
      <c r="E69" s="166" t="inlineStr">
        <is>
          <t>140/90</t>
        </is>
      </c>
      <c r="F69" s="166" t="inlineStr">
        <is>
          <t>150/90</t>
        </is>
      </c>
      <c r="G69" s="166" t="inlineStr">
        <is>
          <t>130/70</t>
        </is>
      </c>
      <c r="H69" s="166" t="inlineStr">
        <is>
          <t>Losartan 50 mg OD</t>
        </is>
      </c>
      <c r="I69" s="167" t="inlineStr">
        <is>
          <t>1</t>
        </is>
      </c>
      <c r="J69" s="166"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69" s="166" t="inlineStr"/>
      <c r="L69" s="166" t="inlineStr">
        <is>
          <t>Hypertension</t>
        </is>
      </c>
      <c r="M69" s="166" t="inlineStr"/>
      <c r="N69" s="165" t="inlineStr">
        <is>
          <t>Clinic</t>
        </is>
      </c>
      <c r="O69" s="166" t="inlineStr">
        <is>
          <t>ข้อ 2 (PLE_CC1_2560 22 April Set 1.md)</t>
        </is>
      </c>
      <c r="P69" s="165" t="inlineStr">
        <is>
          <t>ข้อสอบเก่า</t>
        </is>
      </c>
      <c r="Q69" s="165" t="inlineStr">
        <is>
          <t>2562</t>
        </is>
      </c>
      <c r="R69" s="165" t="inlineStr"/>
    </row>
    <row r="70" ht="24" customHeight="1" s="49">
      <c r="A70" s="167" t="n">
        <v>68</v>
      </c>
      <c r="B70" s="166" t="inlineStr">
        <is>
          <t>ปัจจัยใดท้าให้ผู้ป่วยได้รับ Aspirin</t>
        </is>
      </c>
      <c r="C70" s="166" t="inlineStr"/>
      <c r="D70" s="166" t="inlineStr">
        <is>
          <t>อายุ</t>
        </is>
      </c>
      <c r="E70" s="166" t="inlineStr">
        <is>
          <t>อ้วน</t>
        </is>
      </c>
      <c r="F70" s="166" t="inlineStr">
        <is>
          <t>แอลกอฮอล์</t>
        </is>
      </c>
      <c r="G70" s="166" t="inlineStr">
        <is>
          <t>ไม่ออกก้าลังกาย</t>
        </is>
      </c>
      <c r="H70" s="166" t="inlineStr">
        <is>
          <t>เพศ</t>
        </is>
      </c>
      <c r="I70" s="167" t="inlineStr">
        <is>
          <t>1</t>
        </is>
      </c>
      <c r="J70" s="166"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0" s="166" t="inlineStr"/>
      <c r="L70" s="166" t="inlineStr">
        <is>
          <t>Hypertension</t>
        </is>
      </c>
      <c r="M70" s="166" t="inlineStr"/>
      <c r="N70" s="165" t="inlineStr">
        <is>
          <t>Clinic</t>
        </is>
      </c>
      <c r="O70" s="166" t="inlineStr">
        <is>
          <t>ข้อ 3 (PLE_CC1_2560 22 April Set 1.md)</t>
        </is>
      </c>
      <c r="P70" s="165" t="inlineStr">
        <is>
          <t>ข้อสอบเก่า</t>
        </is>
      </c>
      <c r="Q70" s="165" t="inlineStr">
        <is>
          <t>2561</t>
        </is>
      </c>
      <c r="R70" s="165" t="inlineStr"/>
    </row>
    <row r="71" ht="24" customHeight="1" s="49">
      <c r="A71" s="167" t="n">
        <v>69</v>
      </c>
      <c r="B71" s="166" t="inlineStr">
        <is>
          <t>เกี่ยวกับ ADR ของ Enalapril ข้อใดต่อไปนี้กล่าวถูกต้องตามหลักวิชาชีพเภสัชกรรม</t>
        </is>
      </c>
      <c r="C71" s="166" t="inlineStr"/>
      <c r="D71" s="166" t="inlineStr">
        <is>
          <t>Hyperkalemia</t>
        </is>
      </c>
      <c r="E71" s="166" t="inlineStr">
        <is>
          <t>...</t>
        </is>
      </c>
      <c r="F71" s="166" t="inlineStr">
        <is>
          <t>Empagliflozin 10 mg OD</t>
        </is>
      </c>
      <c r="G71" s="166" t="inlineStr">
        <is>
          <t>Diltiazem 30 mg TID</t>
        </is>
      </c>
      <c r="H71" s="166" t="inlineStr">
        <is>
          <t>Warfarin 3 mg OD (target INR 2.0-3.0)</t>
        </is>
      </c>
      <c r="I71" s="167" t="inlineStr">
        <is>
          <t>1</t>
        </is>
      </c>
      <c r="J71" s="166"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71" s="166" t="inlineStr"/>
      <c r="L71" s="166" t="inlineStr">
        <is>
          <t>Hypertension</t>
        </is>
      </c>
      <c r="M71" s="166" t="inlineStr"/>
      <c r="N71" s="165" t="inlineStr">
        <is>
          <t>Clinic</t>
        </is>
      </c>
      <c r="O71" s="166" t="inlineStr">
        <is>
          <t>ข้อ 4 (PLE_CC1_2560 22 April Set 2.md)</t>
        </is>
      </c>
      <c r="P71" s="165" t="inlineStr">
        <is>
          <t>ข้อสอบเก่า</t>
        </is>
      </c>
      <c r="Q71" s="165" t="inlineStr">
        <is>
          <t>2561</t>
        </is>
      </c>
      <c r="R71" s="165" t="inlineStr"/>
    </row>
    <row r="72" ht="24" customHeight="1" s="49">
      <c r="A72" s="167" t="n">
        <v>70</v>
      </c>
      <c r="B72" s="166" t="inlineStr">
        <is>
          <t>เกี่ยวกับ ยาใดทำให้ Hyperkalemia ข้อใดต่อไปนี้กล่าวถูกต้องตามหลักวิชาชีพเภสัชกรรม</t>
        </is>
      </c>
      <c r="C72" s="166" t="inlineStr"/>
      <c r="D72" s="166" t="inlineStr">
        <is>
          <t>Aspirin</t>
        </is>
      </c>
      <c r="E72" s="166" t="inlineStr">
        <is>
          <t>Moduretic</t>
        </is>
      </c>
      <c r="F72" s="166" t="inlineStr">
        <is>
          <t>Glipizide</t>
        </is>
      </c>
      <c r="G72" s="166" t="inlineStr">
        <is>
          <t>Amlodipine</t>
        </is>
      </c>
      <c r="H72" s="166" t="inlineStr">
        <is>
          <t>Omeprazole</t>
        </is>
      </c>
      <c r="I72" s="167" t="inlineStr">
        <is>
          <t>1</t>
        </is>
      </c>
      <c r="J72" s="166"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72" s="166" t="inlineStr"/>
      <c r="L72" s="166" t="inlineStr">
        <is>
          <t>Hypertension</t>
        </is>
      </c>
      <c r="M72" s="166" t="inlineStr"/>
      <c r="N72" s="165" t="inlineStr">
        <is>
          <t>Clinic</t>
        </is>
      </c>
      <c r="O72" s="166" t="inlineStr">
        <is>
          <t>ข้อ 1 (PLE_CC1_2560 22 April Set 2.md)</t>
        </is>
      </c>
      <c r="P72" s="165" t="inlineStr">
        <is>
          <t>ข้อสอบเก่า</t>
        </is>
      </c>
      <c r="Q72" s="165" t="inlineStr">
        <is>
          <t>2561</t>
        </is>
      </c>
      <c r="R72" s="165" t="inlineStr"/>
    </row>
    <row r="73" ht="24" customHeight="1" s="49">
      <c r="A73" s="167" t="n">
        <v>71</v>
      </c>
      <c r="B73" s="166" t="inlineStr">
        <is>
          <t>การจัดการภาวะ Hyperkalemia หลังจากหยุดยาที่เป็นสาเหตุ</t>
        </is>
      </c>
      <c r="C73" s="166" t="inlineStr"/>
      <c r="D73" s="166" t="inlineStr">
        <is>
          <t>ฉีด Insulin</t>
        </is>
      </c>
      <c r="E73" s="166" t="inlineStr">
        <is>
          <t>พ่น Salbutamol</t>
        </is>
      </c>
      <c r="F73" s="166" t="inlineStr">
        <is>
          <t>ฉีด Calcium gluconate</t>
        </is>
      </c>
      <c r="G73" s="166" t="inlineStr">
        <is>
          <t>ไปฟอกไต</t>
        </is>
      </c>
      <c r="H73" s="166" t="inlineStr">
        <is>
          <t>ไม่ต้องใช้ยารักษาอะไร</t>
        </is>
      </c>
      <c r="I73" s="167" t="inlineStr">
        <is>
          <t>1</t>
        </is>
      </c>
      <c r="J73" s="166"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73" s="166" t="inlineStr"/>
      <c r="L73" s="166" t="inlineStr">
        <is>
          <t>Hypertension</t>
        </is>
      </c>
      <c r="M73" s="166" t="inlineStr"/>
      <c r="N73" s="165" t="inlineStr">
        <is>
          <t>Clinic</t>
        </is>
      </c>
      <c r="O73" s="166" t="inlineStr">
        <is>
          <t>ข้อ 3 (PLE_CC1_2560 22 April Set 2.md)</t>
        </is>
      </c>
      <c r="P73" s="165" t="inlineStr">
        <is>
          <t>ข้อสอบเก่า</t>
        </is>
      </c>
      <c r="Q73" s="165" t="inlineStr">
        <is>
          <t>2561</t>
        </is>
      </c>
      <c r="R73" s="165" t="inlineStr"/>
    </row>
    <row r="74" ht="24" customHeight="1" s="49">
      <c r="A74" s="167" t="n">
        <v>72</v>
      </c>
      <c r="B74" s="166" t="inlineStr">
        <is>
          <t>ข้อใดเป็นคำแนะนำที่ผิด ในการใช้ Minipill ในสตรีให้นมบุตร สำหรับคุมกำเนิด</t>
        </is>
      </c>
      <c r="C74" s="166" t="inlineStr"/>
      <c r="D74" s="166" t="inlineStr">
        <is>
          <t>ให้รับประทานยาต่อเนื่อง ไม่ต้องหยุดยา 7 วัน</t>
        </is>
      </c>
      <c r="E74" s="166" t="inlineStr">
        <is>
          <t>อาจมีเลือดออกกระปิบกระปอย</t>
        </is>
      </c>
      <c r="F74" s="166" t="inlineStr">
        <is>
          <t>การใช้ Amoxicillin ไม่มีผลต่อการออกฤทธิ์ของยา</t>
        </is>
      </c>
      <c r="G74" s="166" t="inlineStr">
        <is>
          <t>หากลืมรับประทานยาเกิน 24 ชั่วโมง ยายังมีประสิทธิภาพในการคุมกำเนิดเท่าเดิม</t>
        </is>
      </c>
      <c r="H74" s="166" t="inlineStr">
        <is>
          <t>รับประทานติดต่อกันเป็นระยะเวลานาน อาจทำให้ขาดประจำเดือน</t>
        </is>
      </c>
      <c r="I74" s="167" t="inlineStr">
        <is>
          <t>1</t>
        </is>
      </c>
      <c r="J74" s="166"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74" s="166" t="inlineStr"/>
      <c r="L74" s="166" t="inlineStr">
        <is>
          <t>Hypertension</t>
        </is>
      </c>
      <c r="M74" s="166" t="inlineStr"/>
      <c r="N74" s="165" t="inlineStr">
        <is>
          <t>Clinic</t>
        </is>
      </c>
      <c r="O74" s="166" t="inlineStr">
        <is>
          <t>ข้อ 5 (PLE_CC1_2560 22 April Set 2.md)</t>
        </is>
      </c>
      <c r="P74" s="165" t="inlineStr">
        <is>
          <t>ข้อสอบเก่า</t>
        </is>
      </c>
      <c r="Q74" s="165" t="inlineStr">
        <is>
          <t>2561</t>
        </is>
      </c>
      <c r="R74" s="165" t="inlineStr"/>
    </row>
    <row r="75" ht="24" customHeight="1" s="49">
      <c r="A75" s="167" t="n">
        <v>73</v>
      </c>
      <c r="B75" s="166" t="inlineStr">
        <is>
          <t>ผู้ป่วยรายนี เป็นโรคภาวะหัวใจล้มเหลวอยู่ใน stage ใด</t>
        </is>
      </c>
      <c r="C75" s="166" t="inlineStr"/>
      <c r="D75" s="166" t="inlineStr">
        <is>
          <t>Stage A</t>
        </is>
      </c>
      <c r="E75" s="166" t="inlineStr">
        <is>
          <t>Stage B</t>
        </is>
      </c>
      <c r="F75" s="166" t="inlineStr">
        <is>
          <t>Stage C</t>
        </is>
      </c>
      <c r="G75" s="166" t="inlineStr">
        <is>
          <t>Stage D</t>
        </is>
      </c>
      <c r="H75" s="166" t="inlineStr">
        <is>
          <t>Stage E</t>
        </is>
      </c>
      <c r="I75" s="167" t="inlineStr">
        <is>
          <t>1</t>
        </is>
      </c>
      <c r="J75" s="166"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75" s="166" t="inlineStr"/>
      <c r="L75" s="166" t="inlineStr">
        <is>
          <t>Hypertension</t>
        </is>
      </c>
      <c r="M75" s="166" t="inlineStr"/>
      <c r="N75" s="165" t="inlineStr">
        <is>
          <t>Clinic</t>
        </is>
      </c>
      <c r="O75" s="166" t="inlineStr">
        <is>
          <t>ข้อ 1 (PLE_CC1_2559.md)</t>
        </is>
      </c>
      <c r="P75" s="165" t="inlineStr">
        <is>
          <t>ข้อสอบเก่า</t>
        </is>
      </c>
      <c r="Q75" s="165" t="inlineStr">
        <is>
          <t>2561</t>
        </is>
      </c>
      <c r="R75" s="165" t="inlineStr"/>
    </row>
    <row r="76" ht="24" customHeight="1" s="49">
      <c r="A76" s="167" t="n">
        <v>74</v>
      </c>
      <c r="B76" s="166" t="inlineStr">
        <is>
          <t>การที่ผู้ป่วยได้รับยา warfarin ต้องมีการตรวจติดตามค่าอะไร</t>
        </is>
      </c>
      <c r="C76" s="166" t="inlineStr"/>
      <c r="D76" s="166" t="inlineStr">
        <is>
          <t>Prothrombin time</t>
        </is>
      </c>
      <c r="E76" s="166" t="inlineStr">
        <is>
          <t>Activated thromboplastin time</t>
        </is>
      </c>
      <c r="F76" s="166" t="inlineStr">
        <is>
          <t>International normalized ratio</t>
        </is>
      </c>
      <c r="G76" s="166" t="inlineStr">
        <is>
          <t>Heparin anti-factor  level</t>
        </is>
      </c>
      <c r="H76" s="166" t="inlineStr">
        <is>
          <t>International sensitivity index</t>
        </is>
      </c>
      <c r="I76" s="167" t="inlineStr">
        <is>
          <t>1</t>
        </is>
      </c>
      <c r="J76" s="166"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76" s="166" t="inlineStr"/>
      <c r="L76" s="166" t="inlineStr">
        <is>
          <t>Hypertension</t>
        </is>
      </c>
      <c r="M76" s="166" t="inlineStr"/>
      <c r="N76" s="165" t="inlineStr">
        <is>
          <t>Clinic</t>
        </is>
      </c>
      <c r="O76" s="166" t="inlineStr">
        <is>
          <t>ข้อ 6 (PLE_CC1_2559.md)</t>
        </is>
      </c>
      <c r="P76" s="165" t="inlineStr">
        <is>
          <t>ข้อสอบเก่า</t>
        </is>
      </c>
      <c r="Q76" s="165" t="inlineStr">
        <is>
          <t>2561</t>
        </is>
      </c>
      <c r="R76" s="165" t="inlineStr"/>
    </row>
    <row r="77" ht="24" customHeight="1" s="49">
      <c r="A77" s="167" t="n">
        <v>75</v>
      </c>
      <c r="B77" s="166" t="inlineStr">
        <is>
          <t>ข้อใดถูกเกี่ยวกับโครงสร้างของ warfarin</t>
        </is>
      </c>
      <c r="C77" s="166" t="inlineStr"/>
      <c r="D77" s="166" t="inlineStr">
        <is>
          <t>Racemic mixture หมุน polarize ไม่ได้</t>
        </is>
      </c>
      <c r="E77" s="166" t="inlineStr">
        <is>
          <t>มี chiral carbon 2 atom</t>
        </is>
      </c>
      <c r="F77" s="166" t="inlineStr">
        <is>
          <t>จากโครงสร้างเป็น S-form</t>
        </is>
      </c>
      <c r="G77" s="166" t="inlineStr">
        <is>
          <t>R-form กับ S-form วัดได้จาก Polarimeter</t>
        </is>
      </c>
      <c r="H77" s="166" t="inlineStr">
        <is>
          <t>R-form กับ S-form ไม่ได้เป็น optical isomer</t>
        </is>
      </c>
      <c r="I77" s="167" t="inlineStr">
        <is>
          <t>1</t>
        </is>
      </c>
      <c r="J77" s="166"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77" s="166" t="inlineStr"/>
      <c r="L77" s="166" t="inlineStr">
        <is>
          <t>Hypertension</t>
        </is>
      </c>
      <c r="M77" s="166" t="inlineStr"/>
      <c r="N77" s="165" t="inlineStr">
        <is>
          <t>Clinic</t>
        </is>
      </c>
      <c r="O77" s="166" t="inlineStr">
        <is>
          <t>ข้อ 7 (PLE_CC1_2559.md)</t>
        </is>
      </c>
      <c r="P77" s="165" t="inlineStr">
        <is>
          <t>ข้อสอบเก่า</t>
        </is>
      </c>
      <c r="Q77" s="165" t="inlineStr">
        <is>
          <t>2560</t>
        </is>
      </c>
      <c r="R77" s="165" t="inlineStr"/>
    </row>
    <row r="78" ht="24" customHeight="1" s="49">
      <c r="A78" s="167" t="n">
        <v>76</v>
      </c>
      <c r="B78"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78" s="166" t="inlineStr"/>
      <c r="D78" s="166" t="inlineStr">
        <is>
          <t>Category A</t>
        </is>
      </c>
      <c r="E78" s="166" t="inlineStr">
        <is>
          <t>Category B</t>
        </is>
      </c>
      <c r="F78" s="166" t="inlineStr">
        <is>
          <t>Category E</t>
        </is>
      </c>
      <c r="G78" s="166" t="inlineStr">
        <is>
          <t>Category F</t>
        </is>
      </c>
      <c r="H78" s="166" t="inlineStr">
        <is>
          <t>Category I ยาที่ได้รับ Theophylline SR 1x2 Seretide evohaler (25/125) 2 puff bid Berodual 2 puff prn Phenytoin 3xhs</t>
        </is>
      </c>
      <c r="I78" s="167" t="inlineStr">
        <is>
          <t>1</t>
        </is>
      </c>
      <c r="J78" s="166"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78" s="166" t="inlineStr"/>
      <c r="L78" s="166" t="inlineStr">
        <is>
          <t>Hypertension</t>
        </is>
      </c>
      <c r="M78" s="166" t="inlineStr"/>
      <c r="N78" s="165" t="inlineStr">
        <is>
          <t>Clinic</t>
        </is>
      </c>
      <c r="O78" s="166" t="inlineStr">
        <is>
          <t>ข้อ 9 (PLE_CC1_2559.md)</t>
        </is>
      </c>
      <c r="P78" s="165" t="inlineStr">
        <is>
          <t>ข้อสอบเก่า</t>
        </is>
      </c>
      <c r="Q78" s="165" t="inlineStr">
        <is>
          <t>2560</t>
        </is>
      </c>
      <c r="R78" s="165" t="inlineStr"/>
    </row>
    <row r="79" ht="24" customHeight="1" s="49">
      <c r="A79" s="167" t="n">
        <v>77</v>
      </c>
      <c r="B79" s="166" t="inlineStr">
        <is>
          <t>ควรได้รับยาอะไรเสริมด้วยในผู้ป่วยที่ได้รับยา metformin</t>
        </is>
      </c>
      <c r="C79" s="166" t="inlineStr"/>
      <c r="D79" s="166" t="inlineStr">
        <is>
          <t>Thiamine</t>
        </is>
      </c>
      <c r="E79" s="166" t="inlineStr">
        <is>
          <t>Riboflavin</t>
        </is>
      </c>
      <c r="F79" s="166" t="inlineStr">
        <is>
          <t>Niacin</t>
        </is>
      </c>
      <c r="G79" s="166" t="inlineStr">
        <is>
          <t>Pyridoxine</t>
        </is>
      </c>
      <c r="H79" s="166" t="inlineStr">
        <is>
          <t>Cobalamin</t>
        </is>
      </c>
      <c r="I79" s="167" t="inlineStr">
        <is>
          <t>1</t>
        </is>
      </c>
      <c r="J79" s="166"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79" s="166" t="inlineStr"/>
      <c r="L79" s="166" t="inlineStr">
        <is>
          <t>Hypertension</t>
        </is>
      </c>
      <c r="M79" s="166" t="inlineStr"/>
      <c r="N79" s="165" t="inlineStr">
        <is>
          <t>Clinic</t>
        </is>
      </c>
      <c r="O79" s="166" t="inlineStr">
        <is>
          <t>ข้อ 20 (PLE_CC1_2559.md)</t>
        </is>
      </c>
      <c r="P79" s="165" t="inlineStr">
        <is>
          <t>ข้อสอบเก่า</t>
        </is>
      </c>
      <c r="Q79" s="165" t="inlineStr">
        <is>
          <t>2560</t>
        </is>
      </c>
      <c r="R79" s="165" t="inlineStr"/>
    </row>
    <row r="80" ht="24" customHeight="1" s="49">
      <c r="A80" s="167" t="n">
        <v>78</v>
      </c>
      <c r="B80" s="166" t="inlineStr">
        <is>
          <t>2 เดือนต่อมา ผู้ป่วยกลับมาตรวจพบ FBS 120 mg/dL HbA1C 7% eGFR 25 mL/min ควรปรับเปลี่ยนยา อย่างไร</t>
        </is>
      </c>
      <c r="C80" s="166" t="inlineStr"/>
      <c r="D80" s="166" t="inlineStr">
        <is>
          <t>เพิ่ม glipizide</t>
        </is>
      </c>
      <c r="E80" s="166" t="inlineStr">
        <is>
          <t>เปลี่ยน glibenclamide เป็น chlorpropamide</t>
        </is>
      </c>
      <c r="F80" s="166" t="inlineStr">
        <is>
          <t>เปลี่ยน metformin เป็น pioglitazone</t>
        </is>
      </c>
      <c r="G80" s="166" t="inlineStr">
        <is>
          <t>เพิ่มยา acarbose เนื่องจากระดับน ้าตาลยังไม่ได้เป้าหมาย</t>
        </is>
      </c>
      <c r="H80" s="166" t="inlineStr">
        <is>
          <t>ไม่ต้องมีการเปลี่ยนแปลง</t>
        </is>
      </c>
      <c r="I80" s="167" t="inlineStr">
        <is>
          <t>1</t>
        </is>
      </c>
      <c r="J80" s="166"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0" s="166" t="inlineStr"/>
      <c r="L80" s="166" t="inlineStr">
        <is>
          <t>Hypertension</t>
        </is>
      </c>
      <c r="M80" s="166" t="inlineStr"/>
      <c r="N80" s="165" t="inlineStr">
        <is>
          <t>Clinic</t>
        </is>
      </c>
      <c r="O80" s="166" t="inlineStr">
        <is>
          <t>ข้อ 21 (PLE_CC1_2559.md)</t>
        </is>
      </c>
      <c r="P80" s="165" t="inlineStr">
        <is>
          <t>ข้อสอบเก่า</t>
        </is>
      </c>
      <c r="Q80" s="165" t="inlineStr">
        <is>
          <t>2560</t>
        </is>
      </c>
      <c r="R80" s="165" t="inlineStr"/>
    </row>
    <row r="81" ht="24" customHeight="1" s="49">
      <c r="A81" s="167" t="n">
        <v>79</v>
      </c>
      <c r="B81" s="166" t="inlineStr">
        <is>
          <t>ความดันเป้าหมายในผู้ป่วยรายนี เท่ากับเท่าไรตาม JNC II</t>
        </is>
      </c>
      <c r="C81" s="166" t="inlineStr"/>
      <c r="D81" s="166" t="inlineStr">
        <is>
          <t>130/80 mmHg</t>
        </is>
      </c>
      <c r="E81" s="166" t="inlineStr">
        <is>
          <t>140/90 mmHg</t>
        </is>
      </c>
      <c r="F81" s="166" t="inlineStr">
        <is>
          <t>120/80 mmHg</t>
        </is>
      </c>
      <c r="G81" s="166" t="inlineStr">
        <is>
          <t>130/90 mmHg</t>
        </is>
      </c>
      <c r="H81" s="166" t="inlineStr">
        <is>
          <t>130/85 mmHg</t>
        </is>
      </c>
      <c r="I81" s="167" t="inlineStr">
        <is>
          <t>1</t>
        </is>
      </c>
      <c r="J81" s="166"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81" s="166" t="inlineStr"/>
      <c r="L81" s="166" t="inlineStr">
        <is>
          <t>Hypertension</t>
        </is>
      </c>
      <c r="M81" s="166" t="inlineStr"/>
      <c r="N81" s="165" t="inlineStr">
        <is>
          <t>Clinic</t>
        </is>
      </c>
      <c r="O81" s="166" t="inlineStr">
        <is>
          <t>ข้อ 77 (PLE_CC1_2559.md)</t>
        </is>
      </c>
      <c r="P81" s="165" t="inlineStr">
        <is>
          <t>ข้อสอบเก่า</t>
        </is>
      </c>
      <c r="Q81" s="165" t="inlineStr">
        <is>
          <t>2560</t>
        </is>
      </c>
      <c r="R81" s="165" t="inlineStr"/>
    </row>
    <row r="82" ht="24" customHeight="1" s="49">
      <c r="A82" s="167" t="n">
        <v>80</v>
      </c>
      <c r="B82" s="166" t="inlineStr">
        <is>
          <t>หากคนไข้ได้รับยา enalapril ควรต้องมีการติดตามค่าใด</t>
        </is>
      </c>
      <c r="C82" s="166" t="inlineStr"/>
      <c r="D82" s="166" t="inlineStr">
        <is>
          <t>Electrolyte</t>
        </is>
      </c>
      <c r="E82" s="166" t="inlineStr">
        <is>
          <t>Complete blood count</t>
        </is>
      </c>
      <c r="F82" s="166" t="inlineStr">
        <is>
          <t>Liver function test</t>
        </is>
      </c>
      <c r="G82" s="166" t="inlineStr">
        <is>
          <t>Fasting blood glucose</t>
        </is>
      </c>
      <c r="H82" s="166" t="inlineStr">
        <is>
          <t>Electrocardiogram</t>
        </is>
      </c>
      <c r="I82" s="167" t="inlineStr">
        <is>
          <t>1</t>
        </is>
      </c>
      <c r="J82" s="166"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82" s="166" t="inlineStr"/>
      <c r="L82" s="166" t="inlineStr">
        <is>
          <t>Hypertension</t>
        </is>
      </c>
      <c r="M82" s="166" t="inlineStr"/>
      <c r="N82" s="165" t="inlineStr">
        <is>
          <t>Clinic</t>
        </is>
      </c>
      <c r="O82" s="166" t="inlineStr">
        <is>
          <t>ข้อ 79 (PLE_CC1_2559.md)</t>
        </is>
      </c>
      <c r="P82" s="165" t="inlineStr">
        <is>
          <t>ข้อสอบเก่า</t>
        </is>
      </c>
      <c r="Q82" s="165" t="inlineStr">
        <is>
          <t>2560</t>
        </is>
      </c>
      <c r="R82" s="165" t="inlineStr"/>
    </row>
    <row r="83" ht="24" customHeight="1" s="49">
      <c r="A83" s="167" t="n">
        <v>81</v>
      </c>
      <c r="B83" s="166" t="inlineStr">
        <is>
          <t>ยาตัวใดปลอดภัยกับหัวใจที่สุด</t>
        </is>
      </c>
      <c r="C83" s="166" t="inlineStr"/>
      <c r="D83" s="166" t="inlineStr">
        <is>
          <t>Ibuprofen</t>
        </is>
      </c>
      <c r="E83" s="166" t="inlineStr">
        <is>
          <t>Diclofenac</t>
        </is>
      </c>
      <c r="F83" s="166" t="inlineStr">
        <is>
          <t>Naproxen</t>
        </is>
      </c>
      <c r="G83" s="166" t="inlineStr">
        <is>
          <t>Celecoxib</t>
        </is>
      </c>
      <c r="H83" s="166" t="inlineStr">
        <is>
          <t>Piroxicam</t>
        </is>
      </c>
      <c r="I83" s="167" t="inlineStr">
        <is>
          <t>1</t>
        </is>
      </c>
      <c r="J83" s="166"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83" s="166" t="inlineStr"/>
      <c r="L83" s="166" t="inlineStr">
        <is>
          <t>Hypertension</t>
        </is>
      </c>
      <c r="M83" s="166" t="inlineStr"/>
      <c r="N83" s="165" t="inlineStr">
        <is>
          <t>Clinic</t>
        </is>
      </c>
      <c r="O83" s="166" t="inlineStr">
        <is>
          <t>ข้อ 88 (PLE_CC1_2559.md)</t>
        </is>
      </c>
      <c r="P83" s="165" t="inlineStr">
        <is>
          <t>ข้อสอบเก่า</t>
        </is>
      </c>
      <c r="Q83" s="165" t="inlineStr">
        <is>
          <t>2560</t>
        </is>
      </c>
      <c r="R83" s="165" t="inlineStr"/>
    </row>
    <row r="84" ht="24" customHeight="1" s="49">
      <c r="A84" s="167" t="n">
        <v>82</v>
      </c>
      <c r="B84" s="166" t="inlineStr">
        <is>
          <t>ผู้ป่วยหญิง อายุ 60 ปี มีความดัน 130/100 จัดอยู่ใน Stage ใดตาม ACC/AHA 2017</t>
        </is>
      </c>
      <c r="C84" s="166" t="inlineStr"/>
      <c r="D84" s="166" t="inlineStr">
        <is>
          <t>High normal</t>
        </is>
      </c>
      <c r="E84" s="166" t="inlineStr">
        <is>
          <t>Hypertension Stage 1</t>
        </is>
      </c>
      <c r="F84" s="166" t="inlineStr">
        <is>
          <t>Hypertension Stage 2</t>
        </is>
      </c>
      <c r="G84" s="166" t="inlineStr">
        <is>
          <t>Hypertension Stage 3</t>
        </is>
      </c>
      <c r="H84" s="166" t="inlineStr">
        <is>
          <t>Isolated systolic hypertension</t>
        </is>
      </c>
      <c r="I84" s="167" t="inlineStr">
        <is>
          <t>1</t>
        </is>
      </c>
      <c r="J84" s="166"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84" s="166" t="inlineStr"/>
      <c r="L84" s="166" t="inlineStr">
        <is>
          <t>Hypertension</t>
        </is>
      </c>
      <c r="M84" s="166" t="inlineStr"/>
      <c r="N84" s="165" t="inlineStr">
        <is>
          <t>Clinic</t>
        </is>
      </c>
      <c r="O84" s="166" t="inlineStr">
        <is>
          <t>ข้อ 3 (Pharmtutor_2024_Set1.md)</t>
        </is>
      </c>
      <c r="P84" s="165" t="inlineStr">
        <is>
          <t>ข้อสอบจำลอง</t>
        </is>
      </c>
      <c r="Q84" s="165" t="inlineStr">
        <is>
          <t>Mock Pharmtutor 2024</t>
        </is>
      </c>
      <c r="R84" s="165" t="inlineStr"/>
    </row>
    <row r="85" ht="24" customHeight="1" s="49">
      <c r="A85" s="167" t="n">
        <v>83</v>
      </c>
      <c r="B85" s="166" t="inlineStr">
        <is>
          <t>ยาใดไม่สามารถลดอัตราการเสียชีวิตจากโรคที่เกี่ยวข้องกับโรคระบบหัวใจและหลอดเลือด</t>
        </is>
      </c>
      <c r="C85" s="166" t="inlineStr"/>
      <c r="D85" s="166" t="inlineStr">
        <is>
          <t>ACE inhibitor</t>
        </is>
      </c>
      <c r="E85" s="166" t="inlineStr">
        <is>
          <t>Beta-blocker</t>
        </is>
      </c>
      <c r="F85" s="166" t="inlineStr">
        <is>
          <t>Calcium channel blocker</t>
        </is>
      </c>
      <c r="G85" s="166" t="inlineStr">
        <is>
          <t>Statin</t>
        </is>
      </c>
      <c r="H85" s="166" t="inlineStr">
        <is>
          <t>Aldosterone antagonist</t>
        </is>
      </c>
      <c r="I85" s="167" t="inlineStr">
        <is>
          <t>1</t>
        </is>
      </c>
      <c r="J85" s="166"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85" s="166" t="inlineStr"/>
      <c r="L85" s="166" t="inlineStr">
        <is>
          <t>Hypertension</t>
        </is>
      </c>
      <c r="M85" s="166" t="inlineStr"/>
      <c r="N85" s="165" t="inlineStr">
        <is>
          <t>Clinic</t>
        </is>
      </c>
      <c r="O85" s="166" t="inlineStr">
        <is>
          <t>ข้อ 7 (Pharmtutor_2024_Set1.md)</t>
        </is>
      </c>
      <c r="P85" s="165" t="inlineStr">
        <is>
          <t>ข้อสอบจำลอง</t>
        </is>
      </c>
      <c r="Q85" s="165" t="inlineStr">
        <is>
          <t>Mock Pharmtutor 2024</t>
        </is>
      </c>
      <c r="R85" s="165" t="inlineStr"/>
    </row>
    <row r="86" ht="24" customHeight="1" s="49">
      <c r="A86" s="167" t="n">
        <v>84</v>
      </c>
      <c r="B86" s="166" t="inlineStr">
        <is>
          <t>ผู้ป่วย TG 250 HDL 30 Total cholesterol 280 ผู้ป่วยรายนี้ มี LDL เท่าใด</t>
        </is>
      </c>
      <c r="C86" s="166" t="inlineStr"/>
      <c r="D86" s="166" t="inlineStr">
        <is>
          <t>160 mg/dL</t>
        </is>
      </c>
      <c r="E86" s="166" t="inlineStr">
        <is>
          <t>170 mg/dL</t>
        </is>
      </c>
      <c r="F86" s="166" t="inlineStr">
        <is>
          <t>180 mg/dL</t>
        </is>
      </c>
      <c r="G86" s="166" t="inlineStr">
        <is>
          <t>190 mg/dL</t>
        </is>
      </c>
      <c r="H86" s="166" t="inlineStr">
        <is>
          <t>200 mg/dL</t>
        </is>
      </c>
      <c r="I86" s="167" t="inlineStr">
        <is>
          <t>1</t>
        </is>
      </c>
      <c r="J86" s="166"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86" s="166" t="inlineStr"/>
      <c r="L86" s="166" t="inlineStr">
        <is>
          <t>Hypertension</t>
        </is>
      </c>
      <c r="M86" s="166" t="inlineStr"/>
      <c r="N86" s="165" t="inlineStr">
        <is>
          <t>Clinic</t>
        </is>
      </c>
      <c r="O86" s="166" t="inlineStr">
        <is>
          <t>ข้อ 8 (Pharmtutor_2024_Set1.md)</t>
        </is>
      </c>
      <c r="P86" s="165" t="inlineStr">
        <is>
          <t>ข้อสอบจำลอง</t>
        </is>
      </c>
      <c r="Q86" s="165" t="inlineStr">
        <is>
          <t>Mock Pharmtutor 2024</t>
        </is>
      </c>
      <c r="R86" s="165" t="inlineStr"/>
    </row>
    <row r="87" ht="24" customHeight="1" s="49">
      <c r="A87" s="167" t="n">
        <v>85</v>
      </c>
      <c r="B87" s="166"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87" s="166" t="inlineStr"/>
      <c r="D87" s="166" t="inlineStr">
        <is>
          <t>62.5 mL/min</t>
        </is>
      </c>
      <c r="E87" s="166" t="inlineStr">
        <is>
          <t>65.8 mL/min</t>
        </is>
      </c>
      <c r="F87" s="166" t="inlineStr">
        <is>
          <t>66.7 mL/min</t>
        </is>
      </c>
      <c r="G87" s="166" t="inlineStr">
        <is>
          <t>72.7 mL/min</t>
        </is>
      </c>
      <c r="H87" s="166" t="inlineStr">
        <is>
          <t>75.4 mL/min</t>
        </is>
      </c>
      <c r="I87" s="167" t="inlineStr">
        <is>
          <t>1</t>
        </is>
      </c>
      <c r="J87" s="166"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87" s="166" t="inlineStr"/>
      <c r="L87" s="166" t="inlineStr">
        <is>
          <t>Hypertension</t>
        </is>
      </c>
      <c r="M87" s="166" t="inlineStr"/>
      <c r="N87" s="165" t="inlineStr">
        <is>
          <t>Clinic</t>
        </is>
      </c>
      <c r="O87" s="166" t="inlineStr">
        <is>
          <t>ข้อ 88 (Pharmtutor_2024_Set1.md)</t>
        </is>
      </c>
      <c r="P87" s="165" t="inlineStr">
        <is>
          <t>ข้อสอบจำลอง</t>
        </is>
      </c>
      <c r="Q87" s="165" t="inlineStr">
        <is>
          <t>Mock Pharmtutor 2024</t>
        </is>
      </c>
      <c r="R87" s="165" t="inlineStr"/>
    </row>
    <row r="88" ht="24" customHeight="1" s="49">
      <c r="A88" s="167" t="n">
        <v>86</v>
      </c>
      <c r="B88" s="166"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88" s="166" t="inlineStr"/>
      <c r="D88" s="166" t="inlineStr">
        <is>
          <t>Stage 1</t>
        </is>
      </c>
      <c r="E88" s="166" t="inlineStr">
        <is>
          <t>Stage 2</t>
        </is>
      </c>
      <c r="F88" s="166" t="inlineStr">
        <is>
          <t>Stage 3</t>
        </is>
      </c>
      <c r="G88" s="166" t="inlineStr">
        <is>
          <t>Stage 4</t>
        </is>
      </c>
      <c r="H88" s="166" t="inlineStr">
        <is>
          <t>Stage 5</t>
        </is>
      </c>
      <c r="I88" s="167" t="inlineStr">
        <is>
          <t>1</t>
        </is>
      </c>
      <c r="J88" s="166" t="inlineStr">
        <is>
          <t>✅ คำตอบที่ถูกต้อง: ข้อ ก. Stage 3
💡 Background:
โรคไตเรื้อรัง (Chronic Kidney Disease: CKD) จำแนกระยะความรุนแรงตามแนวทางจากล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88" s="166" t="inlineStr"/>
      <c r="L88" s="166" t="inlineStr">
        <is>
          <t>Hypertension</t>
        </is>
      </c>
      <c r="M88" s="166" t="inlineStr"/>
      <c r="N88" s="165" t="inlineStr">
        <is>
          <t>Clinic</t>
        </is>
      </c>
      <c r="O88" s="166" t="inlineStr">
        <is>
          <t>ข้อ 89 (Pharmtutor_2024_Set1.md)</t>
        </is>
      </c>
      <c r="P88" s="165" t="inlineStr">
        <is>
          <t>ข้อสอบจำลอง</t>
        </is>
      </c>
      <c r="Q88" s="165" t="inlineStr">
        <is>
          <t>Mock Pharmtutor 2024</t>
        </is>
      </c>
      <c r="R88" s="165" t="inlineStr"/>
    </row>
    <row r="89" ht="24" customHeight="1" s="49">
      <c r="A89" s="167" t="n">
        <v>87</v>
      </c>
      <c r="B89" s="166" t="inlineStr">
        <is>
          <t>ผู้ป่วยหญิงไทย วัดความดันได้ 158/96 mmHg ผู้ป่วยรายนี้ จัดอยู่ใน Stage ใด ตาม Hypertension guideline ประเทศไทย 2019</t>
        </is>
      </c>
      <c r="C89" s="166" t="inlineStr"/>
      <c r="D89" s="166" t="inlineStr">
        <is>
          <t>High normal</t>
        </is>
      </c>
      <c r="E89" s="166" t="inlineStr">
        <is>
          <t>Hypertension stage 1</t>
        </is>
      </c>
      <c r="F89" s="166" t="inlineStr">
        <is>
          <t>Hypertension stage 2</t>
        </is>
      </c>
      <c r="G89" s="166" t="inlineStr">
        <is>
          <t>Hypertension stage 3</t>
        </is>
      </c>
      <c r="H89" s="166" t="inlineStr">
        <is>
          <t>Isolated systolic hypertension</t>
        </is>
      </c>
      <c r="I89" s="167" t="inlineStr">
        <is>
          <t>1</t>
        </is>
      </c>
      <c r="J89" s="166"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89" s="166" t="inlineStr"/>
      <c r="L89" s="166" t="inlineStr">
        <is>
          <t>Hypertension</t>
        </is>
      </c>
      <c r="M89" s="166" t="inlineStr"/>
      <c r="N89" s="165" t="inlineStr">
        <is>
          <t>Clinic</t>
        </is>
      </c>
      <c r="O89" s="166" t="inlineStr">
        <is>
          <t>ข้อ 5 (Pharmtutor_2024_Set2.md)</t>
        </is>
      </c>
      <c r="P89" s="165" t="inlineStr">
        <is>
          <t>ข้อสอบจำลอง</t>
        </is>
      </c>
      <c r="Q89" s="165" t="inlineStr">
        <is>
          <t>Mock Pharmtutor 2024</t>
        </is>
      </c>
      <c r="R89" s="165" t="inlineStr"/>
    </row>
    <row r="90" ht="24" customHeight="1" s="49">
      <c r="A90" s="167" t="n">
        <v>88</v>
      </c>
      <c r="B90" s="166" t="inlineStr">
        <is>
          <t>ผู้ป่วยจากข้อ 5. ควรเริ่มยาอะไร หากผู้ป่วยไม่มีโรคประจำตัวอื่น ไม่มีประวัติแพ้ยา ระดับค่า potassium ปกติ, Albumin +3</t>
        </is>
      </c>
      <c r="C90" s="166" t="inlineStr"/>
      <c r="D90" s="166" t="inlineStr">
        <is>
          <t>Enalapril</t>
        </is>
      </c>
      <c r="E90" s="166" t="inlineStr">
        <is>
          <t>Amlodipine</t>
        </is>
      </c>
      <c r="F90" s="166" t="inlineStr">
        <is>
          <t>Hydralazine</t>
        </is>
      </c>
      <c r="G90" s="166" t="inlineStr">
        <is>
          <t>Propranolol</t>
        </is>
      </c>
      <c r="H90" s="166" t="inlineStr">
        <is>
          <t>Verapamil</t>
        </is>
      </c>
      <c r="I90" s="167" t="inlineStr">
        <is>
          <t>1</t>
        </is>
      </c>
      <c r="J90" s="166"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90" s="166" t="inlineStr"/>
      <c r="L90" s="166" t="inlineStr">
        <is>
          <t>Hypertension</t>
        </is>
      </c>
      <c r="M90" s="166" t="inlineStr"/>
      <c r="N90" s="165" t="inlineStr">
        <is>
          <t>Clinic</t>
        </is>
      </c>
      <c r="O90" s="166" t="inlineStr">
        <is>
          <t>ข้อ 6 (Pharmtutor_2024_Set2.md)</t>
        </is>
      </c>
      <c r="P90" s="165" t="inlineStr">
        <is>
          <t>ข้อสอบจำลอง</t>
        </is>
      </c>
      <c r="Q90" s="165" t="inlineStr">
        <is>
          <t>Mock Pharmtutor 2024</t>
        </is>
      </c>
      <c r="R90" s="165" t="inlineStr"/>
    </row>
    <row r="91" ht="24" customHeight="1" s="49">
      <c r="A91" s="167" t="n">
        <v>89</v>
      </c>
      <c r="B91" s="166" t="inlineStr">
        <is>
          <t>ข้อใดไม่เกี่ยวข้องกับยากลุ่ม Statin</t>
        </is>
      </c>
      <c r="C91" s="166" t="inlineStr"/>
      <c r="D91" s="166" t="inlineStr">
        <is>
          <t>Hepatotoxicity</t>
        </is>
      </c>
      <c r="E91" s="166" t="inlineStr">
        <is>
          <t>Myopathy</t>
        </is>
      </c>
      <c r="F91" s="166" t="inlineStr">
        <is>
          <t>Nephropathy</t>
        </is>
      </c>
      <c r="G91" s="166" t="inlineStr">
        <is>
          <t>Induce Anemia</t>
        </is>
      </c>
      <c r="H91" s="166" t="inlineStr">
        <is>
          <t>New onset Diabetes mellitus</t>
        </is>
      </c>
      <c r="I91" s="167" t="inlineStr">
        <is>
          <t>1</t>
        </is>
      </c>
      <c r="J91" s="166"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91" s="166" t="inlineStr"/>
      <c r="L91" s="166" t="inlineStr">
        <is>
          <t>Hypertension</t>
        </is>
      </c>
      <c r="M91" s="166" t="inlineStr"/>
      <c r="N91" s="165" t="inlineStr">
        <is>
          <t>Clinic</t>
        </is>
      </c>
      <c r="O91" s="166" t="inlineStr">
        <is>
          <t>ข้อ 9 (Pharmtutor_2024_Set2.md)</t>
        </is>
      </c>
      <c r="P91" s="165" t="inlineStr">
        <is>
          <t>ข้อสอบจำลอง</t>
        </is>
      </c>
      <c r="Q91" s="165" t="inlineStr">
        <is>
          <t>Mock Pharmtutor 2024</t>
        </is>
      </c>
      <c r="R91" s="165" t="inlineStr"/>
    </row>
    <row r="92" ht="24" customHeight="1" s="49">
      <c r="A92" s="167" t="n">
        <v>90</v>
      </c>
      <c r="B92" s="166"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92" s="166" t="inlineStr"/>
      <c r="D92" s="166" t="inlineStr">
        <is>
          <t>Fenofibrate</t>
        </is>
      </c>
      <c r="E92" s="166" t="inlineStr">
        <is>
          <t>Niacin</t>
        </is>
      </c>
      <c r="F92" s="166" t="inlineStr">
        <is>
          <t>Gemfibrozil</t>
        </is>
      </c>
      <c r="G92" s="166" t="inlineStr">
        <is>
          <t>Cholestyramine</t>
        </is>
      </c>
      <c r="H92" s="166" t="inlineStr">
        <is>
          <t>Ezetimibe</t>
        </is>
      </c>
      <c r="I92" s="167" t="inlineStr">
        <is>
          <t>1</t>
        </is>
      </c>
      <c r="J92" s="166"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92" s="166" t="inlineStr"/>
      <c r="L92" s="166" t="inlineStr">
        <is>
          <t>Hypertension</t>
        </is>
      </c>
      <c r="M92" s="166" t="inlineStr"/>
      <c r="N92" s="165" t="inlineStr">
        <is>
          <t>Clinic</t>
        </is>
      </c>
      <c r="O92" s="166" t="inlineStr">
        <is>
          <t>ข้อ 10 (Pharmtutor_2024_Set2.md)</t>
        </is>
      </c>
      <c r="P92" s="165" t="inlineStr">
        <is>
          <t>ข้อสอบจำลอง</t>
        </is>
      </c>
      <c r="Q92" s="165" t="inlineStr">
        <is>
          <t>Mock Pharmtutor 2024</t>
        </is>
      </c>
      <c r="R92" s="165" t="inlineStr"/>
    </row>
    <row r="93" ht="24" customHeight="1" s="49">
      <c r="A93" s="167" t="n">
        <v>91</v>
      </c>
      <c r="B93" s="166" t="inlineStr">
        <is>
          <t>ปัจจัยใดส่งผลต่อการเกิดภาวะ Rhabdomyolysis จากการรับประทานยากลุ่ม Statins</t>
        </is>
      </c>
      <c r="C93" s="166" t="inlineStr"/>
      <c r="D93" s="166" t="inlineStr">
        <is>
          <t>โครงสร้างของยาของ Statins ที่รับประทาน</t>
        </is>
      </c>
      <c r="E93" s="166" t="inlineStr">
        <is>
          <t>อายุของผู้ป่วย</t>
        </is>
      </c>
      <c r="F93" s="166" t="inlineStr">
        <is>
          <t>ภาวะบกพร่องของตับและไต</t>
        </is>
      </c>
      <c r="G93" s="166" t="inlineStr">
        <is>
          <t>อันตรกิริยาระหว่างยา ที่ผ่านตัวนำส่งยาชนิด OATP1B1</t>
        </is>
      </c>
      <c r="H93" s="166" t="inlineStr">
        <is>
          <t>ถูกทุกข้อ</t>
        </is>
      </c>
      <c r="I93" s="167" t="inlineStr">
        <is>
          <t>1</t>
        </is>
      </c>
      <c r="J93" s="166"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93" s="166" t="inlineStr"/>
      <c r="L93" s="166" t="inlineStr">
        <is>
          <t>Hypertension</t>
        </is>
      </c>
      <c r="M93" s="166" t="inlineStr"/>
      <c r="N93" s="165" t="inlineStr">
        <is>
          <t>Clinic</t>
        </is>
      </c>
      <c r="O93" s="166" t="inlineStr">
        <is>
          <t>ข้อ 11 (Pharmtutor_2024_Set2.md)</t>
        </is>
      </c>
      <c r="P93" s="165" t="inlineStr">
        <is>
          <t>ข้อสอบจำลอง</t>
        </is>
      </c>
      <c r="Q93" s="165" t="inlineStr">
        <is>
          <t>Mock Pharmtutor 2024</t>
        </is>
      </c>
      <c r="R93" s="165" t="inlineStr"/>
    </row>
    <row r="94" ht="24" customHeight="1" s="49">
      <c r="A94" s="167" t="n">
        <v>92</v>
      </c>
      <c r="B94" s="166"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94" s="166" t="inlineStr"/>
      <c r="D94" s="166" t="inlineStr">
        <is>
          <t>ผลข้างเคียงของยาลดความดัน Enalapril</t>
        </is>
      </c>
      <c r="E94" s="166" t="inlineStr">
        <is>
          <t>ผลข้างเคียงของการใช้ยาร่วมกันระหว่าง Enalapril + Simvastatin</t>
        </is>
      </c>
      <c r="F94" s="166" t="inlineStr">
        <is>
          <t>อาการของ Atypical GERD</t>
        </is>
      </c>
      <c r="G94" s="166" t="inlineStr">
        <is>
          <t>อาการของ Acute Gastrointestinal disease</t>
        </is>
      </c>
      <c r="H94" s="166" t="inlineStr">
        <is>
          <t>ไม่สามารถสรุปได้</t>
        </is>
      </c>
      <c r="I94" s="167" t="inlineStr">
        <is>
          <t>1</t>
        </is>
      </c>
      <c r="J94" s="166"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94" s="166" t="inlineStr"/>
      <c r="L94" s="166" t="inlineStr">
        <is>
          <t>Hypertension</t>
        </is>
      </c>
      <c r="M94" s="166" t="inlineStr"/>
      <c r="N94" s="165" t="inlineStr">
        <is>
          <t>Clinic</t>
        </is>
      </c>
      <c r="O94" s="166" t="inlineStr">
        <is>
          <t>ข้อ 21 (Pharmtutor_2024_Set2.md)</t>
        </is>
      </c>
      <c r="P94" s="165" t="inlineStr">
        <is>
          <t>ข้อสอบจำลอง</t>
        </is>
      </c>
      <c r="Q94" s="165" t="inlineStr">
        <is>
          <t>Mock Pharmtutor 2024</t>
        </is>
      </c>
      <c r="R94" s="165" t="inlineStr"/>
    </row>
    <row r="95" ht="24" customHeight="1" s="49">
      <c r="A95" s="167" t="n">
        <v>93</v>
      </c>
      <c r="B95" s="166" t="inlineStr">
        <is>
          <t>ผู้ป่วยโรคหลอดเลือดหัวใจควรได้รับ Clopidogrel 75 mg OD สำหรับการรักษาหรือป้องกันในข้อใด</t>
        </is>
      </c>
      <c r="C95" s="166" t="inlineStr"/>
      <c r="D95" s="166" t="inlineStr">
        <is>
          <t>ยาตัวใดที่ออกฤทธิ์ไม่เกี่ยวกับการหลั่ง insulin หรือ insulin resistance</t>
        </is>
      </c>
      <c r="E95" s="166" t="inlineStr">
        <is>
          <t>Losartan 50 mg OD</t>
        </is>
      </c>
      <c r="F95" s="166" t="inlineStr">
        <is>
          <t>Enalapril 10 mg BID</t>
        </is>
      </c>
      <c r="G95" s="166" t="inlineStr">
        <is>
          <t>Hydrochlorothiazide 25 mg OD</t>
        </is>
      </c>
      <c r="H95" s="166" t="inlineStr">
        <is>
          <t>Atorvastatin 20 mg OD</t>
        </is>
      </c>
      <c r="I95" s="167" t="inlineStr">
        <is>
          <t>1</t>
        </is>
      </c>
      <c r="J95" s="166"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95" s="166" t="inlineStr"/>
      <c r="L95" s="166" t="inlineStr">
        <is>
          <t>Hypertension</t>
        </is>
      </c>
      <c r="M95" s="166" t="inlineStr"/>
      <c r="N95" s="165" t="inlineStr">
        <is>
          <t>Clinic</t>
        </is>
      </c>
      <c r="O95" s="166" t="inlineStr">
        <is>
          <t>ข้อ 4 (PLE_CC1_2556.md)</t>
        </is>
      </c>
      <c r="P95" s="165" t="inlineStr">
        <is>
          <t>ข้อสอบเก่า</t>
        </is>
      </c>
      <c r="Q95" s="165" t="inlineStr">
        <is>
          <t>2559</t>
        </is>
      </c>
      <c r="R95" s="165" t="inlineStr"/>
    </row>
    <row r="96" ht="24" customHeight="1" s="49">
      <c r="A96" s="167" t="n">
        <v>94</v>
      </c>
      <c r="B96" s="166" t="inlineStr">
        <is>
          <t>ข้อใดคือข้อควรแนะนำสำหรับผู้ป่วยที่ได้รับยา warfarin ครั้งแรก</t>
        </is>
      </c>
      <c r="C96" s="166" t="inlineStr"/>
      <c r="D96" s="166" t="inlineStr">
        <is>
          <t>ลดปริมาณการทานผักใบเขียว</t>
        </is>
      </c>
      <c r="E96" s="166" t="inlineStr">
        <is>
          <t>ให้ผู้ป่วยสังเกตอาการลิ่มเลือดอุดตัน เช่น มีจ ้าเลือด ฟกช ้า</t>
        </is>
      </c>
      <c r="F96" s="166" t="inlineStr">
        <is>
          <t>เมื่อมีอาการเลือดออกตามไรฟันให้รีบไปพบแพทย์์</t>
        </is>
      </c>
      <c r="G96" s="166" t="inlineStr">
        <is>
          <t>................</t>
        </is>
      </c>
      <c r="H96" s="166" t="inlineStr">
        <is>
          <t>................</t>
        </is>
      </c>
      <c r="I96" s="167" t="inlineStr">
        <is>
          <t>1</t>
        </is>
      </c>
      <c r="J96" s="166"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96" s="166" t="inlineStr"/>
      <c r="L96" s="166" t="inlineStr">
        <is>
          <t>Hypertension</t>
        </is>
      </c>
      <c r="M96" s="166" t="inlineStr"/>
      <c r="N96" s="165" t="inlineStr">
        <is>
          <t>Clinic</t>
        </is>
      </c>
      <c r="O96" s="166" t="inlineStr">
        <is>
          <t>ข้อ 2 (PLE_CC1_2555 Day 1.md)</t>
        </is>
      </c>
      <c r="P96" s="165" t="inlineStr">
        <is>
          <t>ข้อสอบเก่า</t>
        </is>
      </c>
      <c r="Q96" s="165" t="inlineStr">
        <is>
          <t>2559</t>
        </is>
      </c>
      <c r="R96" s="165" t="inlineStr"/>
    </row>
    <row r="97" ht="24" customHeight="1" s="49">
      <c r="A97" s="167" t="n">
        <v>95</v>
      </c>
      <c r="B97" s="166" t="inlineStr">
        <is>
          <t>ข้อใดถูกต้องเกี่ยวกับยา warfarin</t>
        </is>
      </c>
      <c r="C97" s="166" t="inlineStr"/>
      <c r="D97" s="166" t="inlineStr">
        <is>
          <t>Warfarin ออกฤทธิ์ภายใน 1 วัน</t>
        </is>
      </c>
      <c r="E97" s="166" t="inlineStr">
        <is>
          <t>สามารถบรรเทาอาการปวดได้โดยใช้ยา paracetamol เป็นประจำโดยไม่มีผลต่อ warfarin</t>
        </is>
      </c>
      <c r="F97" s="166" t="inlineStr">
        <is>
          <t>ผู้ป่วยที่เป็นภาวะ Mital stenosis มี target INR คือ 2-3</t>
        </is>
      </c>
      <c r="G97" s="166" t="inlineStr">
        <is>
          <t>สามารถใช้ค่า aPTT ในการตรวจติดตามผลการรักษา</t>
        </is>
      </c>
      <c r="H97" s="166" t="inlineStr">
        <is>
          <t>สามารถใช้ค่าระดับ Platelet ในการตรวจติดตามผลการรักษา</t>
        </is>
      </c>
      <c r="I97" s="167" t="inlineStr">
        <is>
          <t>1</t>
        </is>
      </c>
      <c r="J97" s="166"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97" s="166" t="inlineStr"/>
      <c r="L97" s="166" t="inlineStr">
        <is>
          <t>Hypertension</t>
        </is>
      </c>
      <c r="M97" s="166" t="inlineStr"/>
      <c r="N97" s="165" t="inlineStr">
        <is>
          <t>Clinic</t>
        </is>
      </c>
      <c r="O97" s="166" t="inlineStr">
        <is>
          <t>ข้อ 4 (PLE_CC1_2555 Day 1.md)</t>
        </is>
      </c>
      <c r="P97" s="165" t="inlineStr">
        <is>
          <t>ข้อสอบเก่า</t>
        </is>
      </c>
      <c r="Q97" s="165" t="inlineStr">
        <is>
          <t>2559</t>
        </is>
      </c>
      <c r="R97" s="165" t="inlineStr"/>
    </row>
    <row r="98" ht="24" customHeight="1" s="49">
      <c r="A98" s="167" t="n">
        <v>96</v>
      </c>
      <c r="B98" s="166" t="inlineStr">
        <is>
          <t>ข้อใดต่อไปนี้ที่ทำให้เกิดภาวะ thrombosis ในผู้ป่วยที่ใช้ยา warfarin</t>
        </is>
      </c>
      <c r="C98" s="166" t="inlineStr"/>
      <c r="D98" s="166" t="inlineStr">
        <is>
          <t>CYP 2C9 poor metabolizer</t>
        </is>
      </c>
      <c r="E98" s="166" t="inlineStr">
        <is>
          <t>การใช้วิตามิน E ร่วมด้วย</t>
        </is>
      </c>
      <c r="F98" s="166" t="inlineStr">
        <is>
          <t>ใช้ Phenobarbital ร่วมด้วย</t>
        </is>
      </c>
      <c r="G98" s="166" t="inlineStr">
        <is>
          <t>ใช้ etoricoxib ร่วมด้วย</t>
        </is>
      </c>
      <c r="H98" s="166" t="inlineStr">
        <is>
          <t>…..</t>
        </is>
      </c>
      <c r="I98" s="167" t="inlineStr">
        <is>
          <t>1</t>
        </is>
      </c>
      <c r="J98" s="166"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98" s="166" t="inlineStr"/>
      <c r="L98" s="166" t="inlineStr">
        <is>
          <t>Hypertension</t>
        </is>
      </c>
      <c r="M98" s="166" t="inlineStr"/>
      <c r="N98" s="165" t="inlineStr">
        <is>
          <t>Clinic</t>
        </is>
      </c>
      <c r="O98" s="166" t="inlineStr">
        <is>
          <t>ข้อ 6 (PLE_CC1_2555 Day 1.md)</t>
        </is>
      </c>
      <c r="P98" s="165" t="inlineStr">
        <is>
          <t>ข้อสอบเก่า</t>
        </is>
      </c>
      <c r="Q98" s="165" t="inlineStr">
        <is>
          <t>2559</t>
        </is>
      </c>
      <c r="R98" s="165" t="inlineStr"/>
    </row>
    <row r="99" ht="24" customHeight="1" s="49">
      <c r="A99" s="167" t="n">
        <v>97</v>
      </c>
      <c r="B99"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99" s="166" t="inlineStr"/>
      <c r="D99" s="166" t="inlineStr">
        <is>
          <t>ขนาด 3 mg…เม็ด</t>
        </is>
      </c>
      <c r="E99" s="166" t="inlineStr">
        <is>
          <t>ขนาด 3 mg…เม็ดและขนาด 5mg...เม็ด</t>
        </is>
      </c>
      <c r="F99" s="166" t="inlineStr">
        <is>
          <t>ขนาด 3 mg…เม็ดและขนาด 5mg...เม็ด</t>
        </is>
      </c>
      <c r="G99" s="166" t="inlineStr">
        <is>
          <t>ขนาด 5 mg 14 เม็ด</t>
        </is>
      </c>
      <c r="H99" s="166" t="inlineStr">
        <is>
          <t>ขนาด 5 mg 28 เม็ด</t>
        </is>
      </c>
      <c r="I99" s="167" t="inlineStr">
        <is>
          <t>1</t>
        </is>
      </c>
      <c r="J99" s="166"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99" s="166" t="inlineStr"/>
      <c r="L99" s="166" t="inlineStr">
        <is>
          <t>Hypertension</t>
        </is>
      </c>
      <c r="M99" s="166" t="inlineStr"/>
      <c r="N99" s="165" t="inlineStr">
        <is>
          <t>Clinic</t>
        </is>
      </c>
      <c r="O99" s="166" t="inlineStr">
        <is>
          <t>ข้อ 7 (PLE_CC1_2555 Day 1.md)</t>
        </is>
      </c>
      <c r="P99" s="165" t="inlineStr">
        <is>
          <t>ข้อสอบเก่า</t>
        </is>
      </c>
      <c r="Q99" s="165" t="inlineStr">
        <is>
          <t>2558</t>
        </is>
      </c>
      <c r="R99" s="165" t="inlineStr"/>
    </row>
    <row r="100" ht="24" customHeight="1" s="49">
      <c r="A100" s="167" t="n">
        <v>98</v>
      </c>
      <c r="B100"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00" s="166" t="inlineStr"/>
      <c r="D100" s="166" t="inlineStr">
        <is>
          <t>Cardiac enzyme (Troponin T/I, CK-MB)</t>
        </is>
      </c>
      <c r="E100" s="166" t="inlineStr">
        <is>
          <t>Cardiac enzyme</t>
        </is>
      </c>
      <c r="F100" s="166" t="inlineStr">
        <is>
          <t>คลื่นไฟฟ้าหัวใจ</t>
        </is>
      </c>
      <c r="G100" s="166" t="inlineStr">
        <is>
          <t>ตรวจตับ</t>
        </is>
      </c>
      <c r="H100" s="166" t="inlineStr">
        <is>
          <t>ดูอาการเจ็บหน้าอก</t>
        </is>
      </c>
      <c r="I100" s="167" t="n">
        <v>1</v>
      </c>
      <c r="J100" s="166"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00" s="166" t="inlineStr"/>
      <c r="L100" s="166" t="inlineStr">
        <is>
          <t>Hypertension</t>
        </is>
      </c>
      <c r="M100" s="166" t="inlineStr"/>
      <c r="N100" s="165" t="inlineStr">
        <is>
          <t>Clinic</t>
        </is>
      </c>
      <c r="O100" s="166" t="inlineStr">
        <is>
          <t>ข้อ 8 (PLE_CC1_2554 SET2.md)</t>
        </is>
      </c>
      <c r="P100" s="165" t="inlineStr">
        <is>
          <t>ข้อสอบเก่า</t>
        </is>
      </c>
      <c r="Q100" s="165" t="inlineStr">
        <is>
          <t>2558</t>
        </is>
      </c>
      <c r="R100" s="165" t="inlineStr"/>
    </row>
    <row r="101" ht="24" customHeight="1" s="49">
      <c r="A101" s="167" t="n">
        <v>99</v>
      </c>
      <c r="B101" s="166" t="inlineStr">
        <is>
          <t>105.ข้อใดไม่ใช่ฤทธิ์ pleiotropic effect ของยากลุ่ม statins</t>
        </is>
      </c>
      <c r="C101" s="166" t="inlineStr"/>
      <c r="D101" s="166" t="inlineStr">
        <is>
          <t>anti-inflammatory</t>
        </is>
      </c>
      <c r="E101" s="166" t="inlineStr">
        <is>
          <t>ยับยั้งการเกาะกลุ่มของเกร็ดเลือด</t>
        </is>
      </c>
      <c r="F101" s="166" t="inlineStr">
        <is>
          <t>ป้องกันการเกิด oxidized LDL</t>
        </is>
      </c>
      <c r="G101" s="166" t="inlineStr">
        <is>
          <t>ยับยั้งการนากลูโคสเข้าเซลล์</t>
        </is>
      </c>
      <c r="H101"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01" s="167" t="inlineStr">
        <is>
          <t>3</t>
        </is>
      </c>
      <c r="J101" s="166"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01" s="166" t="inlineStr"/>
      <c r="L101" s="166" t="inlineStr">
        <is>
          <t>Hypertension</t>
        </is>
      </c>
      <c r="M101" s="166" t="inlineStr"/>
      <c r="N101" s="165" t="inlineStr">
        <is>
          <t>Clinic</t>
        </is>
      </c>
      <c r="O101" s="166" t="inlineStr">
        <is>
          <t>ข้อ 2002 (PLE_CC1_2554 SET2.md)</t>
        </is>
      </c>
      <c r="P101" s="165" t="inlineStr">
        <is>
          <t>ข้อสอบเก่า</t>
        </is>
      </c>
      <c r="Q101" s="165" t="inlineStr">
        <is>
          <t>2558</t>
        </is>
      </c>
      <c r="R101" s="165" t="inlineStr"/>
    </row>
    <row r="102" ht="24" customHeight="1" s="49">
      <c r="A102" s="167" t="n">
        <v>100</v>
      </c>
      <c r="B102" s="166" t="inlineStr">
        <is>
          <t>ข้อใดคือป็จจัยเสี่ยงในการเกิดโรคความดันโลหิตสูงของผู้ป่วยรายนี้</t>
        </is>
      </c>
      <c r="C102" s="166" t="inlineStr"/>
      <c r="D102" s="166" t="inlineStr">
        <is>
          <t>โรคประจำตัว</t>
        </is>
      </c>
      <c r="E102" s="166" t="inlineStr">
        <is>
          <t>ยาที่ใช้ประจำ</t>
        </is>
      </c>
      <c r="F102" s="166" t="inlineStr">
        <is>
          <t>สูบบุหรี่</t>
        </is>
      </c>
      <c r="G102" s="166" t="inlineStr">
        <is>
          <t>อายุ</t>
        </is>
      </c>
      <c r="H102" s="166" t="inlineStr">
        <is>
          <t>ทุกข้อที่กล่าวมาล้วนเป็นป็จจัยเสี่ยง</t>
        </is>
      </c>
      <c r="I102" s="167" t="inlineStr">
        <is>
          <t>1</t>
        </is>
      </c>
      <c r="J102" s="166"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02" s="166" t="inlineStr"/>
      <c r="L102" s="166" t="inlineStr">
        <is>
          <t>Hypertension</t>
        </is>
      </c>
      <c r="M102" s="166" t="inlineStr"/>
      <c r="N102" s="165" t="inlineStr">
        <is>
          <t>Clinic</t>
        </is>
      </c>
      <c r="O102" s="166" t="inlineStr">
        <is>
          <t>ข้อ 1 (PLE_CC1_Practice_Exam.md)</t>
        </is>
      </c>
      <c r="P102" s="165" t="inlineStr">
        <is>
          <t>ข้อสอบเก่า</t>
        </is>
      </c>
      <c r="Q102" s="165" t="inlineStr">
        <is>
          <t>2558</t>
        </is>
      </c>
      <c r="R102" s="165" t="inlineStr"/>
    </row>
    <row r="103" ht="24" customHeight="1" s="49">
      <c r="A103" s="167" t="n">
        <v>101</v>
      </c>
      <c r="B103" s="166" t="inlineStr">
        <is>
          <t>ระดับความดันโลหิตเป้าหมายของผู้ป่วยรายนี้คือเท่าไหร่</t>
        </is>
      </c>
      <c r="C103" s="166" t="inlineStr"/>
      <c r="D103" s="166" t="inlineStr">
        <is>
          <t>120/80 mmHg</t>
        </is>
      </c>
      <c r="E103" s="166" t="inlineStr">
        <is>
          <t>130/80 mmHg</t>
        </is>
      </c>
      <c r="F103" s="166" t="inlineStr">
        <is>
          <t>130/90 mmHg</t>
        </is>
      </c>
      <c r="G103" s="166" t="inlineStr">
        <is>
          <t>140/80 mmHg</t>
        </is>
      </c>
      <c r="H103" s="166" t="inlineStr">
        <is>
          <t>140/90 mmHg</t>
        </is>
      </c>
      <c r="I103" s="167" t="inlineStr">
        <is>
          <t>1</t>
        </is>
      </c>
      <c r="J103" s="166"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03" s="166" t="inlineStr"/>
      <c r="L103" s="166" t="inlineStr">
        <is>
          <t>Hypertension</t>
        </is>
      </c>
      <c r="M103" s="166" t="inlineStr"/>
      <c r="N103" s="165" t="inlineStr">
        <is>
          <t>Clinic</t>
        </is>
      </c>
      <c r="O103" s="166" t="inlineStr">
        <is>
          <t>ข้อ 5 (PLE_CC1_Practice_Exam.md)</t>
        </is>
      </c>
      <c r="P103" s="165" t="inlineStr">
        <is>
          <t>ข้อสอบเก่า</t>
        </is>
      </c>
      <c r="Q103" s="165" t="inlineStr">
        <is>
          <t>2558</t>
        </is>
      </c>
      <c r="R103" s="165" t="inlineStr"/>
    </row>
    <row r="104" ht="24" customHeight="1" s="49">
      <c r="A104" s="167" t="n">
        <v>102</v>
      </c>
      <c r="B104" s="166" t="inlineStr">
        <is>
          <t>จากโครงสร้างทางเคมีต่อไปนี้ จัดเป็นยาลดความดันโลหิตในกลุ่มใด</t>
        </is>
      </c>
      <c r="C104" s="166" t="inlineStr"/>
      <c r="D104" s="166" t="inlineStr">
        <is>
          <t>Calcium channel blockers</t>
        </is>
      </c>
      <c r="E104" s="166" t="inlineStr">
        <is>
          <t>ACEIs</t>
        </is>
      </c>
      <c r="F104" s="166" t="inlineStr">
        <is>
          <t>Alpha-adrenergic antagonists</t>
        </is>
      </c>
      <c r="G104" s="166" t="inlineStr">
        <is>
          <t>Beta-adrenergic antagonists</t>
        </is>
      </c>
      <c r="H104" s="166" t="inlineStr">
        <is>
          <t>Direct vasodilators</t>
        </is>
      </c>
      <c r="I104" s="167" t="inlineStr">
        <is>
          <t>1</t>
        </is>
      </c>
      <c r="J104" s="166"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04" s="166" t="inlineStr"/>
      <c r="L104" s="166" t="inlineStr">
        <is>
          <t>Hypertension</t>
        </is>
      </c>
      <c r="M104" s="166" t="inlineStr"/>
      <c r="N104" s="165" t="inlineStr">
        <is>
          <t>Clinic</t>
        </is>
      </c>
      <c r="O104" s="166" t="inlineStr">
        <is>
          <t>ข้อ 7 (PLE_CC1_Practice_Exam.md)</t>
        </is>
      </c>
      <c r="P104" s="165" t="inlineStr">
        <is>
          <t>ข้อสอบเก่า</t>
        </is>
      </c>
      <c r="Q104" s="165" t="inlineStr">
        <is>
          <t>2558</t>
        </is>
      </c>
      <c r="R104" s="165" t="inlineStr"/>
    </row>
    <row r="105" ht="24" customHeight="1" s="49">
      <c r="A105" s="167" t="n">
        <v>103</v>
      </c>
      <c r="B105" s="166" t="inlineStr">
        <is>
          <t>การปรับเปลี่ยนพฤติกรรมในการรักษาโรคความดันโลหิตสูงในข้อใดสามารถช่วยลด SBP ได้มากที่สุด</t>
        </is>
      </c>
      <c r="C105" s="166" t="inlineStr"/>
      <c r="D105" s="166" t="inlineStr">
        <is>
          <t>การจำกัดปริมาณโซเดียมในอาหารให้น้อยกว่า 2,300 มก. ต่อวัน</t>
        </is>
      </c>
      <c r="E105" s="166" t="inlineStr">
        <is>
          <t>การรับประทานอาหารแบบ DASH (Dietary Approaches to Stop Hypertension)</t>
        </is>
      </c>
      <c r="F105" s="166" t="inlineStr">
        <is>
          <t>การออกกำลังกายอย่างสม่ำเสมอ</t>
        </is>
      </c>
      <c r="G105" s="166" t="inlineStr">
        <is>
          <t>การจำกัดปริมาณแอลกอัอล์ (ผู้หญิงไม่เกิน 1 ดื่มมาตรฐาน/วัน ผู้ชายไม่เกิน 2 ดื่มมาตรฐาน/วัน)</t>
        </is>
      </c>
      <c r="H105" s="166" t="inlineStr">
        <is>
          <t>การหยุดบุหรี่</t>
        </is>
      </c>
      <c r="I105" s="167" t="inlineStr">
        <is>
          <t>1</t>
        </is>
      </c>
      <c r="J105" s="166"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05" s="166" t="inlineStr"/>
      <c r="L105" s="166" t="inlineStr">
        <is>
          <t>Hypertension</t>
        </is>
      </c>
      <c r="M105" s="166" t="inlineStr"/>
      <c r="N105" s="165" t="inlineStr">
        <is>
          <t>Clinic</t>
        </is>
      </c>
      <c r="O105" s="166" t="inlineStr">
        <is>
          <t>ข้อ 9 (PLE_CC1_Practice_Exam.md)</t>
        </is>
      </c>
      <c r="P105" s="165" t="inlineStr">
        <is>
          <t>ข้อสอบเก่า</t>
        </is>
      </c>
      <c r="Q105" s="165" t="inlineStr">
        <is>
          <t>2558</t>
        </is>
      </c>
      <c r="R105" s="165" t="inlineStr"/>
    </row>
    <row r="106" ht="24" customHeight="1" s="49">
      <c r="A106" s="167" t="n">
        <v>104</v>
      </c>
      <c r="B106" s="166" t="inlineStr">
        <is>
          <t>ยาลดความดันโลหิตในกลุ่มใดมีข้อห้ามใช้ในคนไข้ที่มีภาวะหัวใจล้มเหลว</t>
        </is>
      </c>
      <c r="C106" s="166" t="inlineStr"/>
      <c r="D106" s="166" t="inlineStr">
        <is>
          <t>ACEIs</t>
        </is>
      </c>
      <c r="E106" s="166" t="inlineStr">
        <is>
          <t>ARBs</t>
        </is>
      </c>
      <c r="F106" s="166" t="inlineStr">
        <is>
          <t>Diuretics</t>
        </is>
      </c>
      <c r="G106" s="166" t="inlineStr">
        <is>
          <t>non-DHP CCBs</t>
        </is>
      </c>
      <c r="H106" s="166" t="inlineStr">
        <is>
          <t>Beta-blockers</t>
        </is>
      </c>
      <c r="I106" s="167" t="inlineStr">
        <is>
          <t>1</t>
        </is>
      </c>
      <c r="J106" s="166"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06" s="166" t="inlineStr"/>
      <c r="L106" s="166" t="inlineStr">
        <is>
          <t>Hypertension</t>
        </is>
      </c>
      <c r="M106" s="166" t="inlineStr"/>
      <c r="N106" s="165" t="inlineStr">
        <is>
          <t>Clinic</t>
        </is>
      </c>
      <c r="O106" s="166" t="inlineStr">
        <is>
          <t>ข้อ 10 (PLE_CC1_Practice_Exam.md)</t>
        </is>
      </c>
      <c r="P106" s="165" t="inlineStr">
        <is>
          <t>ข้อสอบเก่า</t>
        </is>
      </c>
      <c r="Q106" s="165" t="inlineStr">
        <is>
          <t>2558</t>
        </is>
      </c>
      <c r="R106" s="165" t="inlineStr"/>
    </row>
    <row r="107" ht="24" customHeight="1" s="49">
      <c r="A107" s="167" t="n">
        <v>105</v>
      </c>
      <c r="B107" s="166" t="inlineStr">
        <is>
          <t>ระดับ LDL-C ของผู้ป่วยรายนี้มีค่าเท่าไหร่</t>
        </is>
      </c>
      <c r="C107" s="166" t="inlineStr"/>
      <c r="D107" s="166" t="inlineStr">
        <is>
          <t>140 mg/dL</t>
        </is>
      </c>
      <c r="E107" s="166" t="inlineStr">
        <is>
          <t>160 mg/dL</t>
        </is>
      </c>
      <c r="F107" s="166" t="inlineStr">
        <is>
          <t>180 mg/dL</t>
        </is>
      </c>
      <c r="G107" s="166" t="inlineStr">
        <is>
          <t>200 mg/dL</t>
        </is>
      </c>
      <c r="H107" s="166" t="inlineStr">
        <is>
          <t>220 mg/dL</t>
        </is>
      </c>
      <c r="I107" s="167" t="inlineStr">
        <is>
          <t>1</t>
        </is>
      </c>
      <c r="J107" s="166"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07" s="166" t="inlineStr"/>
      <c r="L107" s="166" t="inlineStr">
        <is>
          <t>Hypertension</t>
        </is>
      </c>
      <c r="M107" s="166" t="inlineStr"/>
      <c r="N107" s="165" t="inlineStr">
        <is>
          <t>Clinic</t>
        </is>
      </c>
      <c r="O107" s="166" t="inlineStr">
        <is>
          <t>ข้อ 1 (PLE_CC1_Practice_Exam.md)</t>
        </is>
      </c>
      <c r="P107" s="165" t="inlineStr">
        <is>
          <t>ข้อสอบเก่า</t>
        </is>
      </c>
      <c r="Q107" s="165" t="inlineStr">
        <is>
          <t>2558</t>
        </is>
      </c>
      <c r="R107" s="165" t="inlineStr"/>
    </row>
    <row r="108" ht="24" customHeight="1" s="49">
      <c r="A108" s="167" t="n">
        <v>106</v>
      </c>
      <c r="B108" s="166" t="inlineStr">
        <is>
          <t>ยา Simvastatin สามารถลดระดับไขมันในเลือดได้อย่างไร</t>
        </is>
      </c>
      <c r="C108" s="166" t="inlineStr"/>
      <c r="D108" s="166" t="inlineStr">
        <is>
          <t>ยับยั้งการดูดซึม cholesterol จากทางเดินอาหาร</t>
        </is>
      </c>
      <c r="E108" s="166" t="inlineStr">
        <is>
          <t>กระตุ้นการทำงานของเอนไซม์ lipolipase</t>
        </is>
      </c>
      <c r="F108" s="166" t="inlineStr">
        <is>
          <t>เพิ่มการสร้าง LDL receptor ที่ตับ</t>
        </is>
      </c>
      <c r="G108" s="166" t="inlineStr">
        <is>
          <t>ยับยั้งกระบวนการ gluconeogenesis ที่ตับ</t>
        </is>
      </c>
      <c r="H108" s="166" t="inlineStr">
        <is>
          <t>เพิ่มการสร้าง VLDL-C จากตับ</t>
        </is>
      </c>
      <c r="I108" s="167" t="inlineStr">
        <is>
          <t>1</t>
        </is>
      </c>
      <c r="J108" s="166"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08" s="166" t="inlineStr"/>
      <c r="L108" s="166" t="inlineStr">
        <is>
          <t>Hypertension</t>
        </is>
      </c>
      <c r="M108" s="166" t="inlineStr"/>
      <c r="N108" s="165" t="inlineStr">
        <is>
          <t>Clinic</t>
        </is>
      </c>
      <c r="O108" s="166" t="inlineStr">
        <is>
          <t>ข้อ 3 (PLE_CC1_Practice_Exam.md)</t>
        </is>
      </c>
      <c r="P108" s="165" t="inlineStr">
        <is>
          <t>ข้อสอบเก่า</t>
        </is>
      </c>
      <c r="Q108" s="165" t="inlineStr">
        <is>
          <t>2558</t>
        </is>
      </c>
      <c r="R108" s="165" t="inlineStr"/>
    </row>
    <row r="109" ht="24" customHeight="1" s="49">
      <c r="A109" s="167" t="n">
        <v>107</v>
      </c>
      <c r="B109" s="166" t="inlineStr">
        <is>
          <t>การรักษาผู้ป่วยรายนี้ต้องจะลดระดับ LDL-C ให้ได้เท่าไหร่ เพื่อป้องกัน Atherosclerosis</t>
        </is>
      </c>
      <c r="C109" s="166" t="inlineStr"/>
      <c r="D109" s="166" t="inlineStr">
        <is>
          <t>น้อยกว่า 70 mg/dL</t>
        </is>
      </c>
      <c r="E109" s="166" t="inlineStr">
        <is>
          <t>น้อยกว่า 100 mg/dL</t>
        </is>
      </c>
      <c r="F109" s="166" t="inlineStr">
        <is>
          <t>น้อยกว่า 130 mg/dL</t>
        </is>
      </c>
      <c r="G109" s="166" t="inlineStr">
        <is>
          <t>น้อยกว่า 160 mg/dL</t>
        </is>
      </c>
      <c r="H109" s="166" t="inlineStr">
        <is>
          <t>น้อยกว่า 190 mg/dL</t>
        </is>
      </c>
      <c r="I109" s="167" t="inlineStr">
        <is>
          <t>1</t>
        </is>
      </c>
      <c r="J109" s="166"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09" s="166" t="inlineStr"/>
      <c r="L109" s="166" t="inlineStr">
        <is>
          <t>Hypertension</t>
        </is>
      </c>
      <c r="M109" s="166" t="inlineStr"/>
      <c r="N109" s="165" t="inlineStr">
        <is>
          <t>Clinic</t>
        </is>
      </c>
      <c r="O109" s="166" t="inlineStr">
        <is>
          <t>ข้อ 5 (PLE_CC1_Practice_Exam.md)</t>
        </is>
      </c>
      <c r="P109" s="165" t="inlineStr">
        <is>
          <t>ข้อสอบเก่า</t>
        </is>
      </c>
      <c r="Q109" s="165" t="inlineStr">
        <is>
          <t>2558</t>
        </is>
      </c>
      <c r="R109" s="165" t="inlineStr"/>
    </row>
    <row r="110" ht="24" customHeight="1" s="49">
      <c r="A110" s="167" t="n">
        <v>108</v>
      </c>
      <c r="B110"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10" s="166" t="inlineStr"/>
      <c r="D110" s="166" t="inlineStr">
        <is>
          <t>ปรับเพิ่มขนาดยา Simvastatin เป็น 40 mg ต่อวัน</t>
        </is>
      </c>
      <c r="E110" s="166" t="inlineStr">
        <is>
          <t>ปรับลดขนาดยา Simvastatin เป็น 10 mg ต่อวัน และเพิ่มยา Niacin</t>
        </is>
      </c>
      <c r="F110" s="166" t="inlineStr">
        <is>
          <t>ปรับลดขนาดยา Simvastatin เป็น 10 mg ต่อวัน และเพิ่มยา Ezetimibe</t>
        </is>
      </c>
      <c r="G110" s="166" t="inlineStr">
        <is>
          <t>ปรับลดขนาดยา Simvastatin เป็น 10 mg ต่อวัน และเพิ่ม Fish oil 1 g ต่อวัน</t>
        </is>
      </c>
      <c r="H110" s="166" t="inlineStr">
        <is>
          <t>เปลี่ยนยา Simvastatin เป็น Atorvastatin 40 mg ต่อวัน</t>
        </is>
      </c>
      <c r="I110" s="167" t="inlineStr">
        <is>
          <t>1</t>
        </is>
      </c>
      <c r="J110" s="166"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10" s="166" t="inlineStr"/>
      <c r="L110" s="166" t="inlineStr">
        <is>
          <t>Hypertension</t>
        </is>
      </c>
      <c r="M110" s="166" t="inlineStr"/>
      <c r="N110" s="165" t="inlineStr">
        <is>
          <t>Clinic</t>
        </is>
      </c>
      <c r="O110" s="166" t="inlineStr">
        <is>
          <t>ข้อ 6 (PLE_CC1_Practice_Exam.md)</t>
        </is>
      </c>
      <c r="P110" s="165" t="inlineStr">
        <is>
          <t>ข้อสอบเก่า</t>
        </is>
      </c>
      <c r="Q110" s="165" t="inlineStr">
        <is>
          <t>2558</t>
        </is>
      </c>
      <c r="R110" s="165" t="inlineStr"/>
    </row>
    <row r="111" ht="24" customHeight="1" s="49">
      <c r="A111" s="167" t="n">
        <v>109</v>
      </c>
      <c r="B111" s="166" t="inlineStr">
        <is>
          <t>หากผู้ป่วยมักลืมรับประทาน Simvastatin ตอนก่อนนอน การแก้ไขป็ญหาในข้อใดเหมาะสมที่สุด</t>
        </is>
      </c>
      <c r="C111" s="166" t="inlineStr"/>
      <c r="D111" s="166" t="inlineStr">
        <is>
          <t>รับประทานทันทีที่นึกขึ้นได้</t>
        </is>
      </c>
      <c r="E111" s="166" t="inlineStr">
        <is>
          <t>เปลี่ยนไปรับประทานตอนเช้า</t>
        </is>
      </c>
      <c r="F111" s="166" t="inlineStr">
        <is>
          <t>เปลี่ยนไปรับประทานตอนกลางวัน</t>
        </is>
      </c>
      <c r="G111" s="166" t="inlineStr">
        <is>
          <t>เปลี่ยนไปรับประทานตอนเย็น</t>
        </is>
      </c>
      <c r="H111" s="166" t="inlineStr">
        <is>
          <t>กำชับผู้ป่วยว่าไม่ควรลืม เนื่องจาก simvastatin ต้องรับประทานก่อนนอนเท่านั้น</t>
        </is>
      </c>
      <c r="I111" s="167" t="inlineStr">
        <is>
          <t>1</t>
        </is>
      </c>
      <c r="J111" s="166"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11" s="166" t="inlineStr"/>
      <c r="L111" s="166" t="inlineStr">
        <is>
          <t>Hypertension</t>
        </is>
      </c>
      <c r="M111" s="166" t="inlineStr"/>
      <c r="N111" s="165" t="inlineStr">
        <is>
          <t>Clinic</t>
        </is>
      </c>
      <c r="O111" s="166" t="inlineStr">
        <is>
          <t>ข้อ 9 (PLE_CC1_Practice_Exam.md)</t>
        </is>
      </c>
      <c r="P111" s="165" t="inlineStr">
        <is>
          <t>ข้อสอบเก่า</t>
        </is>
      </c>
      <c r="Q111" s="165" t="inlineStr">
        <is>
          <t>2558</t>
        </is>
      </c>
      <c r="R111" s="165" t="inlineStr"/>
    </row>
    <row r="112" ht="24" customHeight="1" s="49">
      <c r="A112" s="167" t="n">
        <v>110</v>
      </c>
      <c r="B112" s="166" t="inlineStr">
        <is>
          <t>ข้อใดกล่าวถึง Furosemide ได้อย่างถูกต้องในผู้ป่วยรายนี้</t>
        </is>
      </c>
      <c r="C112" s="166" t="inlineStr"/>
      <c r="D112" s="166" t="inlineStr">
        <is>
          <t>ช่วยลดอัตราการเสียชีวิต</t>
        </is>
      </c>
      <c r="E112" s="166" t="inlineStr">
        <is>
          <t>ไม่ควรใช้ร่วมกับ Enalapril</t>
        </is>
      </c>
      <c r="F112" s="166" t="inlineStr">
        <is>
          <t>การใช้ร่วมกับ HCTZ อาจทำให้เกิด Diuretic resistance</t>
        </is>
      </c>
      <c r="G112" s="166" t="inlineStr">
        <is>
          <t>มีประสิทธิภาพในการบรรเทาอาการโรคหัวใจล้มเหลวดีกว่า HCTZ</t>
        </is>
      </c>
      <c r="H112" s="166" t="inlineStr">
        <is>
          <t>ออกฤทธิ์ยับยั้งการดูดกลับ NaCl ที่ distal tubule</t>
        </is>
      </c>
      <c r="I112" s="167" t="inlineStr">
        <is>
          <t>1</t>
        </is>
      </c>
      <c r="J112" s="166"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12" s="166" t="inlineStr"/>
      <c r="L112" s="166" t="inlineStr">
        <is>
          <t>Hypertension</t>
        </is>
      </c>
      <c r="M112" s="166" t="inlineStr"/>
      <c r="N112" s="165" t="inlineStr">
        <is>
          <t>Clinic</t>
        </is>
      </c>
      <c r="O112" s="166" t="inlineStr">
        <is>
          <t>ข้อ 3 (PLE_CC1_Practice_Exam.md)</t>
        </is>
      </c>
      <c r="P112" s="165" t="inlineStr">
        <is>
          <t>ข้อสอบเก่า</t>
        </is>
      </c>
      <c r="Q112" s="165" t="inlineStr">
        <is>
          <t>2558</t>
        </is>
      </c>
      <c r="R112" s="165" t="inlineStr"/>
    </row>
    <row r="113" ht="24" customHeight="1" s="49">
      <c r="A113" s="167" t="n">
        <v>111</v>
      </c>
      <c r="B113" s="166" t="inlineStr">
        <is>
          <t>ยา Enalapril มี half-life เท่ากับ 11 ชั่วโมง ค่า Ke ของยานี้เท่ากับเท่าไหร่ (hr-1)</t>
        </is>
      </c>
      <c r="C113" s="166" t="inlineStr"/>
      <c r="D113" s="166" t="inlineStr">
        <is>
          <t>0.06</t>
        </is>
      </c>
      <c r="E113" s="166" t="inlineStr">
        <is>
          <t>0.063</t>
        </is>
      </c>
      <c r="F113" s="166" t="inlineStr">
        <is>
          <t>0.067</t>
        </is>
      </c>
      <c r="G113" s="166" t="inlineStr">
        <is>
          <t>0.07</t>
        </is>
      </c>
      <c r="H113" s="166" t="inlineStr">
        <is>
          <t>0.075</t>
        </is>
      </c>
      <c r="I113" s="167" t="inlineStr">
        <is>
          <t>1</t>
        </is>
      </c>
      <c r="J113" s="166"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13" s="166" t="inlineStr"/>
      <c r="L113" s="166" t="inlineStr">
        <is>
          <t>Hypertension</t>
        </is>
      </c>
      <c r="M113" s="166" t="inlineStr"/>
      <c r="N113" s="165" t="inlineStr">
        <is>
          <t>Clinic</t>
        </is>
      </c>
      <c r="O113" s="166" t="inlineStr">
        <is>
          <t>ข้อ 5 (PLE_CC1_Practice_Exam.md)</t>
        </is>
      </c>
      <c r="P113" s="165" t="inlineStr">
        <is>
          <t>ข้อสอบเก่า</t>
        </is>
      </c>
      <c r="Q113" s="165" t="inlineStr">
        <is>
          <t>2558</t>
        </is>
      </c>
      <c r="R113" s="165" t="inlineStr"/>
    </row>
    <row r="114" ht="24" customHeight="1" s="49">
      <c r="A114" s="167" t="n">
        <v>112</v>
      </c>
      <c r="B114" s="166" t="inlineStr">
        <is>
          <t>ยาใดที่ไม่มีผลลดอัตราการตายสำหรับผู้ป่วยหัวใจขาดเลือด</t>
        </is>
      </c>
      <c r="C114" s="166" t="inlineStr"/>
      <c r="D114" s="166" t="inlineStr">
        <is>
          <t>Simvastatin</t>
        </is>
      </c>
      <c r="E114" s="166" t="inlineStr">
        <is>
          <t>Enalapril</t>
        </is>
      </c>
      <c r="F114" s="166" t="inlineStr">
        <is>
          <t>Aspirin</t>
        </is>
      </c>
      <c r="G114" s="166" t="inlineStr">
        <is>
          <t>Clopidogrel</t>
        </is>
      </c>
      <c r="H114" s="166" t="inlineStr">
        <is>
          <t>Amlodipine</t>
        </is>
      </c>
      <c r="I114" s="167" t="inlineStr">
        <is>
          <t>1</t>
        </is>
      </c>
      <c r="J114" s="166"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14" s="166" t="inlineStr"/>
      <c r="L114" s="166" t="inlineStr">
        <is>
          <t>Hypertension</t>
        </is>
      </c>
      <c r="M114" s="166" t="inlineStr"/>
      <c r="N114" s="165" t="inlineStr">
        <is>
          <t>Clinic</t>
        </is>
      </c>
      <c r="O114" s="166" t="inlineStr">
        <is>
          <t>ข้อ 1 (PLE_CC1_Practice_Exam.md)</t>
        </is>
      </c>
      <c r="P114" s="165" t="inlineStr">
        <is>
          <t>ข้อสอบเก่า</t>
        </is>
      </c>
      <c r="Q114" s="165" t="inlineStr">
        <is>
          <t>2558</t>
        </is>
      </c>
      <c r="R114" s="165" t="inlineStr"/>
    </row>
    <row r="115" ht="24" customHeight="1" s="49">
      <c r="A115" s="167" t="n">
        <v>113</v>
      </c>
      <c r="B115" s="166" t="inlineStr">
        <is>
          <t>Aspirin และ Clopidogrel แตกต่างกันอย่างไร</t>
        </is>
      </c>
      <c r="C115" s="166" t="inlineStr"/>
      <c r="D115" s="166" t="inlineStr">
        <is>
          <t>มี site of action ที่แตกต่างกัน</t>
        </is>
      </c>
      <c r="E115" s="166" t="inlineStr">
        <is>
          <t>Aspirin เป็น Antiplatelets ส่วน Clopidogrel เป็น anticoagulants</t>
        </is>
      </c>
      <c r="F115" s="166" t="inlineStr">
        <is>
          <t>Aspirin เป็น Anticoagulants ส่วน Clopidogrel เป็น antiplatelet</t>
        </is>
      </c>
      <c r="G115" s="166" t="inlineStr">
        <is>
          <t>หวังผลการรักษาที่แตกต่างกัน</t>
        </is>
      </c>
      <c r="H115" s="166" t="inlineStr">
        <is>
          <t>ยาทั้งคู่ไม่แตกต่างกัน</t>
        </is>
      </c>
      <c r="I115" s="167" t="inlineStr">
        <is>
          <t>1</t>
        </is>
      </c>
      <c r="J115" s="166"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15" s="166" t="inlineStr"/>
      <c r="L115" s="166" t="inlineStr">
        <is>
          <t>Hypertension</t>
        </is>
      </c>
      <c r="M115" s="166" t="inlineStr"/>
      <c r="N115" s="165" t="inlineStr">
        <is>
          <t>Clinic</t>
        </is>
      </c>
      <c r="O115" s="166" t="inlineStr">
        <is>
          <t>ข้อ 5 (PLE_CC1_Practice_Exam.md)</t>
        </is>
      </c>
      <c r="P115" s="165" t="inlineStr">
        <is>
          <t>ข้อสอบเก่า</t>
        </is>
      </c>
      <c r="Q115" s="165" t="inlineStr">
        <is>
          <t>2558</t>
        </is>
      </c>
      <c r="R115" s="165" t="inlineStr"/>
    </row>
    <row r="116" ht="24" customHeight="1" s="49">
      <c r="A116" s="167" t="n">
        <v>114</v>
      </c>
      <c r="B116" s="166" t="inlineStr">
        <is>
          <t>ข้อใดผิดเกี่ยวกับยา Beta-blockers กับโรคหัวใจขาดเลือด</t>
        </is>
      </c>
      <c r="C116" s="166" t="inlineStr"/>
      <c r="D116" s="166" t="inlineStr">
        <is>
          <t>สำหรับผู้ป่วยภาวะหัวใจขาดเลือดเฉียบพลันทุกรายที่ไม่มีข้อห้ามใช้</t>
        </is>
      </c>
      <c r="E116" s="166" t="inlineStr">
        <is>
          <t>เป้าหมายการรักษาคือ HR ขณะพักอยู่ในช่วง 60-80 beats/min</t>
        </is>
      </c>
      <c r="F116" s="166" t="inlineStr">
        <is>
          <t>เพื่อควบคุมอาการเจ็บเค้นหน้าอก</t>
        </is>
      </c>
      <c r="G116" s="166" t="inlineStr">
        <is>
          <t>สามารถใช้ Propranolol ได้</t>
        </is>
      </c>
      <c r="H116" s="166" t="inlineStr">
        <is>
          <t>มีข้อห้ามใช้ในผู้ป่วยที่มีโรคหอบหืด หรือภาวะปอดอุดกั้นเรื้อรัง</t>
        </is>
      </c>
      <c r="I116" s="167" t="inlineStr">
        <is>
          <t>1</t>
        </is>
      </c>
      <c r="J116" s="166"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16" s="166" t="inlineStr"/>
      <c r="L116" s="166" t="inlineStr">
        <is>
          <t>Hypertension</t>
        </is>
      </c>
      <c r="M116" s="166" t="inlineStr"/>
      <c r="N116" s="165" t="inlineStr">
        <is>
          <t>Clinic</t>
        </is>
      </c>
      <c r="O116" s="166" t="inlineStr">
        <is>
          <t>ข้อ 9 (PLE_CC1_Practice_Exam.md)</t>
        </is>
      </c>
      <c r="P116" s="165" t="inlineStr">
        <is>
          <t>ข้อสอบจำลอง</t>
        </is>
      </c>
      <c r="Q116" s="165" t="inlineStr">
        <is>
          <t>Mock Pharmtutor 2024</t>
        </is>
      </c>
      <c r="R116" s="165" t="inlineStr"/>
    </row>
    <row r="117" ht="24" customHeight="1" s="49">
      <c r="A117" s="167" t="n">
        <v>115</v>
      </c>
      <c r="B117" s="166" t="inlineStr">
        <is>
          <t>โรคใดไม่ใช่ป็จจัยเสี่ยงในการเกิดโรคหัวใจขาดเลือด</t>
        </is>
      </c>
      <c r="C117" s="166" t="inlineStr"/>
      <c r="D117" s="166" t="inlineStr">
        <is>
          <t>โรคไต</t>
        </is>
      </c>
      <c r="E117" s="166" t="inlineStr">
        <is>
          <t>โรคความดันโลหิตสูง</t>
        </is>
      </c>
      <c r="F117" s="166" t="inlineStr">
        <is>
          <t>โรคเบาหวาน</t>
        </is>
      </c>
      <c r="G117" s="166" t="inlineStr">
        <is>
          <t>โรคอ้วน</t>
        </is>
      </c>
      <c r="H117" s="166" t="inlineStr">
        <is>
          <t>โรคไขมันในเลือดผิดปกติ</t>
        </is>
      </c>
      <c r="I117" s="167" t="inlineStr">
        <is>
          <t>3</t>
        </is>
      </c>
      <c r="J117" s="166"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17" s="166" t="inlineStr"/>
      <c r="L117" s="166" t="inlineStr">
        <is>
          <t>Hypertension</t>
        </is>
      </c>
      <c r="M117" s="166" t="inlineStr"/>
      <c r="N117" s="165" t="inlineStr">
        <is>
          <t>Clinic</t>
        </is>
      </c>
      <c r="O117" s="166" t="inlineStr">
        <is>
          <t>ข้อ 10 (PLE_CC1_Practice_Exam.md)</t>
        </is>
      </c>
      <c r="P117" s="165" t="inlineStr">
        <is>
          <t>ข้อสอบจำลอง</t>
        </is>
      </c>
      <c r="Q117" s="165" t="inlineStr">
        <is>
          <t>Mock Pharmtutor 2024</t>
        </is>
      </c>
      <c r="R117" s="165" t="inlineStr"/>
    </row>
    <row r="118" ht="24" customHeight="1" s="49">
      <c r="A118" s="167" t="n">
        <v>116</v>
      </c>
      <c r="B118" s="166" t="inlineStr">
        <is>
          <t>ยาตัวใดที่ใช้ร่วมกับ simvastatin แล้วทำให้เกิด rhabdomyolysis มากที่สุด</t>
        </is>
      </c>
      <c r="C118" s="166" t="inlineStr"/>
      <c r="D118" s="166" t="inlineStr">
        <is>
          <t>Fenofibrate</t>
        </is>
      </c>
      <c r="E118" s="166" t="inlineStr">
        <is>
          <t>Rifampin</t>
        </is>
      </c>
      <c r="F118" s="166" t="inlineStr">
        <is>
          <t>Gemfibrozil</t>
        </is>
      </c>
      <c r="G118" s="166" t="inlineStr">
        <is>
          <t>Captopril</t>
        </is>
      </c>
      <c r="H118" s="166" t="inlineStr">
        <is>
          <t>Ezetimibe</t>
        </is>
      </c>
      <c r="I118" s="167" t="inlineStr">
        <is>
          <t>1</t>
        </is>
      </c>
      <c r="J118" s="166"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18" s="166" t="inlineStr"/>
      <c r="L118" s="166" t="inlineStr">
        <is>
          <t>Hypertension</t>
        </is>
      </c>
      <c r="M118" s="166" t="inlineStr"/>
      <c r="N118" s="165" t="inlineStr">
        <is>
          <t>Clinic</t>
        </is>
      </c>
      <c r="O118" s="166" t="inlineStr">
        <is>
          <t>ข้อ 1 (PLE_CC1_Practice_Exam.md)</t>
        </is>
      </c>
      <c r="P118" s="165" t="inlineStr">
        <is>
          <t>ข้อสอบจำลอง</t>
        </is>
      </c>
      <c r="Q118" s="165" t="inlineStr">
        <is>
          <t>Mock Pharmtutor 2024</t>
        </is>
      </c>
      <c r="R118" s="165" t="inlineStr"/>
    </row>
    <row r="119" ht="24" customHeight="1" s="49">
      <c r="A119" s="167" t="n">
        <v>117</v>
      </c>
      <c r="B119" s="166"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19" s="166" t="inlineStr"/>
      <c r="D119" s="166" t="inlineStr">
        <is>
          <t>Furosemide ร่วมกับ Amlodipine</t>
        </is>
      </c>
      <c r="E119" s="166" t="inlineStr">
        <is>
          <t>Losartan 50 mg OD</t>
        </is>
      </c>
      <c r="F119" s="166" t="inlineStr">
        <is>
          <t>Enalapril 10 mg BID</t>
        </is>
      </c>
      <c r="G119" s="166" t="inlineStr">
        <is>
          <t>Hydrochlorothiazide 25 mg OD</t>
        </is>
      </c>
      <c r="H119" s="166" t="inlineStr">
        <is>
          <t>Atorvastatin 20 mg OD</t>
        </is>
      </c>
      <c r="I119" s="167" t="n">
        <v>1</v>
      </c>
      <c r="J119" s="166"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19" s="166" t="inlineStr"/>
      <c r="L119" s="166" t="inlineStr">
        <is>
          <t>Hypertension</t>
        </is>
      </c>
      <c r="M119" s="166" t="inlineStr"/>
      <c r="N119" s="165" t="inlineStr">
        <is>
          <t>Clinic</t>
        </is>
      </c>
      <c r="O119" s="166" t="inlineStr">
        <is>
          <t>ข้อ 5 (PLE_CC1_Key_Rx20_UBU.md)</t>
        </is>
      </c>
      <c r="P119" s="165" t="inlineStr">
        <is>
          <t>ข้อสอบจำลอง</t>
        </is>
      </c>
      <c r="Q119" s="165" t="inlineStr">
        <is>
          <t>Mock Pharmtutor 2024</t>
        </is>
      </c>
      <c r="R119" s="165" t="inlineStr"/>
    </row>
    <row r="120" ht="24" customHeight="1" s="49">
      <c r="A120" s="167" t="n">
        <v>118</v>
      </c>
      <c r="B120" s="166" t="inlineStr">
        <is>
          <t>หากระดับไขมันของผู้ป่วยเปญนดังนี้ LDL 102 mg/dL, HDL 45 mg/dL, TG 500 mg/dL, Total cholesterol 220 mg/dL ผู้ป่วยควรได$รับยาในข้อใดเพื่อเสริมฤทธิ์ในการลดไขมันกับยา simvastatin</t>
        </is>
      </c>
      <c r="C120" s="166" t="inlineStr"/>
      <c r="D120" s="166" t="inlineStr">
        <is>
          <t>Gemﬁbrozil</t>
        </is>
      </c>
      <c r="E120" s="166" t="inlineStr">
        <is>
          <t>Nicotinic acid</t>
        </is>
      </c>
      <c r="F120" s="166" t="inlineStr">
        <is>
          <t>Fish oil</t>
        </is>
      </c>
      <c r="G120" s="166" t="inlineStr">
        <is>
          <t>Cholestyramin</t>
        </is>
      </c>
      <c r="H120" s="166" t="inlineStr">
        <is>
          <t>Ezetimibe ตาม 2016 ACC guideline แนะนำให$เพิ่ม Ezetimibe ในผู้ป่วยที่ได$รับ Statins แตGยังไมGสามารถควบคุม LDL ให$อยูGในชGวงเปนาหมายได$</t>
        </is>
      </c>
      <c r="I120" s="167" t="inlineStr">
        <is>
          <t>5</t>
        </is>
      </c>
      <c r="J120" s="166" t="inlineStr">
        <is>
          <t>✅ คำตอบที่ถูกต้อง: ข้อ จ. Ezetimibe ตาม 2016 ACC guideline แนะนำให$เพิ่ม Ezetimibe ในผู้ป่วยที่ได$รับ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ตามแนวทางเวชปฏิบัติจากล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20" s="166" t="inlineStr"/>
      <c r="L120" s="166" t="inlineStr">
        <is>
          <t>Hypertension</t>
        </is>
      </c>
      <c r="M120" s="166" t="inlineStr"/>
      <c r="N120" s="165" t="inlineStr">
        <is>
          <t>Clinic</t>
        </is>
      </c>
      <c r="O120" s="166" t="inlineStr">
        <is>
          <t>ข้อ 30 (PLE_CC1_Key_Rx20_UBU.md)</t>
        </is>
      </c>
      <c r="P120" s="165" t="inlineStr">
        <is>
          <t>ข้อสอบจำลอง</t>
        </is>
      </c>
      <c r="Q120" s="165" t="inlineStr">
        <is>
          <t>Mock Pharmtutor 2024</t>
        </is>
      </c>
      <c r="R120" s="165" t="inlineStr"/>
    </row>
    <row r="121" ht="24" customHeight="1" s="49">
      <c r="A121" s="167" t="n">
        <v>119</v>
      </c>
      <c r="B121" s="166" t="inlineStr">
        <is>
          <t>NSAIDs อะไรที่สงผลเสียต่อหัวใจน้อยที่สุด</t>
        </is>
      </c>
      <c r="C121" s="166" t="inlineStr"/>
      <c r="D121" s="166" t="inlineStr">
        <is>
          <t>Indomethacin</t>
        </is>
      </c>
      <c r="E121" s="166" t="inlineStr">
        <is>
          <t>Diclofanac</t>
        </is>
      </c>
      <c r="F121" s="166" t="inlineStr">
        <is>
          <t>Ibuprofen</t>
        </is>
      </c>
      <c r="G121" s="166" t="inlineStr">
        <is>
          <t>Celecoxib</t>
        </is>
      </c>
      <c r="H121" s="166" t="inlineStr">
        <is>
          <t>Naproxen</t>
        </is>
      </c>
      <c r="I121" s="167" t="inlineStr">
        <is>
          <t>5</t>
        </is>
      </c>
      <c r="J121" s="166"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21" s="166" t="inlineStr"/>
      <c r="L121" s="166" t="inlineStr">
        <is>
          <t>Hypertension</t>
        </is>
      </c>
      <c r="M121" s="166" t="inlineStr"/>
      <c r="N121" s="165" t="inlineStr">
        <is>
          <t>Clinic</t>
        </is>
      </c>
      <c r="O121" s="166" t="inlineStr">
        <is>
          <t>ข้อ 3 (PLE_CC1_Key_Rx20_UBU.md)</t>
        </is>
      </c>
      <c r="P121" s="165" t="inlineStr">
        <is>
          <t>ข้อสอบจำลอง</t>
        </is>
      </c>
      <c r="Q121" s="165" t="inlineStr">
        <is>
          <t>Mock Pharmtutor 2024</t>
        </is>
      </c>
      <c r="R121" s="165" t="inlineStr"/>
    </row>
    <row r="122" ht="24" customHeight="1" s="49">
      <c r="A122" s="167" t="n">
        <v>120</v>
      </c>
      <c r="B122" s="166" t="inlineStr">
        <is>
          <t>หากเกิด Angioedema จาก Enalapril ควรทำอย่างไร</t>
        </is>
      </c>
      <c r="C122" s="166" t="inlineStr"/>
      <c r="D122" s="166" t="inlineStr">
        <is>
          <t>เปลี่ยนเป็น Lisinopril</t>
        </is>
      </c>
      <c r="E122" s="166" t="inlineStr">
        <is>
          <t>เปลี่ยนเป็น Candesartan</t>
        </is>
      </c>
      <c r="F122" s="166" t="inlineStr">
        <is>
          <t>ใช้ Enalapril ต่อไป อาการจะเริ่มดีขึ้น พร้อมติดตามอย่างใกล้ชิด</t>
        </is>
      </c>
      <c r="G122" s="166" t="inlineStr">
        <is>
          <t>ลดขนาดยา Enalapril</t>
        </is>
      </c>
      <c r="H122" s="166" t="inlineStr">
        <is>
          <t>หยุดยาจนหาย แล้วลองใช้อีกครั้ง ร่วมกับต้องติดตามอย่างใกล้ชิด</t>
        </is>
      </c>
      <c r="I122" s="167" t="inlineStr">
        <is>
          <t>2</t>
        </is>
      </c>
      <c r="J122" s="166"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22" s="166" t="inlineStr"/>
      <c r="L122" s="166" t="inlineStr">
        <is>
          <t>Hypertension</t>
        </is>
      </c>
      <c r="M122" s="166" t="inlineStr"/>
      <c r="N122" s="165" t="inlineStr">
        <is>
          <t>Clinic</t>
        </is>
      </c>
      <c r="O122" s="166" t="inlineStr">
        <is>
          <t>ข้อ 40 (PLE_CC1_Key_Rx20_UBU.md)</t>
        </is>
      </c>
      <c r="P122" s="165" t="inlineStr">
        <is>
          <t>ข้อสอบจำลอง</t>
        </is>
      </c>
      <c r="Q122" s="165" t="inlineStr">
        <is>
          <t>Mock Pharmtutor 2024</t>
        </is>
      </c>
      <c r="R122" s="165" t="inlineStr"/>
    </row>
    <row r="123" ht="24" customHeight="1" s="49">
      <c r="A123" s="167" t="n">
        <v>121</v>
      </c>
      <c r="B123" s="166" t="inlineStr">
        <is>
          <t>ข้อใด คืออาการไม่พึงประสงค์ของ Enalapril</t>
        </is>
      </c>
      <c r="C123" s="166" t="inlineStr"/>
      <c r="D123" s="166" t="inlineStr">
        <is>
          <t>Hyperkalemia</t>
        </is>
      </c>
      <c r="E123" s="166" t="inlineStr">
        <is>
          <t>Hepatotoxicity</t>
        </is>
      </c>
      <c r="F123" s="166" t="inlineStr">
        <is>
          <t>Pakinsonism</t>
        </is>
      </c>
      <c r="G123" s="166" t="inlineStr">
        <is>
          <t>Hypokalemia</t>
        </is>
      </c>
      <c r="H123" s="166" t="inlineStr">
        <is>
          <t>Hypertension</t>
        </is>
      </c>
      <c r="I123" s="167" t="inlineStr">
        <is>
          <t>1</t>
        </is>
      </c>
      <c r="J123" s="166"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23" s="166" t="inlineStr"/>
      <c r="L123" s="166" t="inlineStr">
        <is>
          <t>Hypertension</t>
        </is>
      </c>
      <c r="M123" s="166" t="inlineStr"/>
      <c r="N123" s="165" t="inlineStr">
        <is>
          <t>Clinic</t>
        </is>
      </c>
      <c r="O123" s="166" t="inlineStr">
        <is>
          <t>ข้อ 41 (PLE_CC1_Key_Rx20_UBU.md)</t>
        </is>
      </c>
      <c r="P123" s="165" t="inlineStr">
        <is>
          <t>ข้อสอบจำลอง</t>
        </is>
      </c>
      <c r="Q123" s="165" t="inlineStr">
        <is>
          <t>Mock Pharmtutor 2024</t>
        </is>
      </c>
      <c r="R123" s="165" t="inlineStr"/>
    </row>
    <row r="124" ht="24" customHeight="1" s="49">
      <c r="A124" s="167" t="n">
        <v>122</v>
      </c>
      <c r="B124" s="166" t="inlineStr">
        <is>
          <t>ยาใดทำให้เกิด Hyperkalemia</t>
        </is>
      </c>
      <c r="C124" s="166" t="inlineStr"/>
      <c r="D124" s="166" t="inlineStr">
        <is>
          <t>Aspirin</t>
        </is>
      </c>
      <c r="E124" s="166" t="inlineStr">
        <is>
          <t>Moduretic</t>
        </is>
      </c>
      <c r="F124" s="166" t="inlineStr">
        <is>
          <t>Glipizide</t>
        </is>
      </c>
      <c r="G124" s="166" t="inlineStr">
        <is>
          <t>Amlodipine</t>
        </is>
      </c>
      <c r="H124" s="166" t="inlineStr">
        <is>
          <t>Omeprazole</t>
        </is>
      </c>
      <c r="I124" s="167" t="inlineStr">
        <is>
          <t>2</t>
        </is>
      </c>
      <c r="J124" s="166"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24" s="166" t="inlineStr"/>
      <c r="L124" s="166" t="inlineStr">
        <is>
          <t>Hypertension</t>
        </is>
      </c>
      <c r="M124" s="166" t="inlineStr"/>
      <c r="N124" s="165" t="inlineStr">
        <is>
          <t>Clinic</t>
        </is>
      </c>
      <c r="O124" s="166" t="inlineStr">
        <is>
          <t>ข้อ 56 (PLE_CC1_Key_Rx20_UBU.md)</t>
        </is>
      </c>
      <c r="P124" s="165" t="inlineStr">
        <is>
          <t>ข้อสอบจำลอง</t>
        </is>
      </c>
      <c r="Q124" s="165" t="inlineStr">
        <is>
          <t>Mock Pharmtutor 2024</t>
        </is>
      </c>
      <c r="R124" s="165" t="inlineStr"/>
    </row>
    <row r="125" ht="24" customHeight="1" s="49">
      <c r="A125" s="167" t="n">
        <v>123</v>
      </c>
      <c r="B125" s="166" t="inlineStr">
        <is>
          <t>ผู้ป่วยรายนี้ควรรักษา hyperkalemia ด้วยวิธีใด</t>
        </is>
      </c>
      <c r="C125" s="166" t="inlineStr"/>
      <c r="D125" s="166" t="inlineStr">
        <is>
          <t>ฉีด Insulin+glucose</t>
        </is>
      </c>
      <c r="E125" s="166" t="inlineStr">
        <is>
          <t>พ่น Salbutamol</t>
        </is>
      </c>
      <c r="F125" s="166" t="inlineStr">
        <is>
          <t>ฉีด Calcium gluconate</t>
        </is>
      </c>
      <c r="G125" s="166" t="inlineStr">
        <is>
          <t>ฟอกไต</t>
        </is>
      </c>
      <c r="H125" s="166" t="inlineStr">
        <is>
          <t>ไม่ต้องให้การรักษา</t>
        </is>
      </c>
      <c r="I125" s="167" t="inlineStr">
        <is>
          <t>5</t>
        </is>
      </c>
      <c r="J125" s="166"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25" s="166" t="inlineStr"/>
      <c r="L125" s="166" t="inlineStr">
        <is>
          <t>Hypertension</t>
        </is>
      </c>
      <c r="M125" s="166" t="inlineStr"/>
      <c r="N125" s="165" t="inlineStr">
        <is>
          <t>Clinic</t>
        </is>
      </c>
      <c r="O125" s="166" t="inlineStr">
        <is>
          <t>ข้อ 58 (PLE_CC1_Key_Rx20_UBU.md)</t>
        </is>
      </c>
      <c r="P125" s="165" t="inlineStr">
        <is>
          <t>ข้อสอบจำลอง</t>
        </is>
      </c>
      <c r="Q125" s="165" t="inlineStr">
        <is>
          <t>Mock Pharmtutor 2024</t>
        </is>
      </c>
      <c r="R125" s="165" t="inlineStr"/>
    </row>
    <row r="126" ht="24" customHeight="1" s="49">
      <c r="A126" s="167" t="n">
        <v>124</v>
      </c>
      <c r="B126" s="166" t="inlineStr">
        <is>
          <t>อีก 3 เดือนต่อมาผู้ป่วยเป็น Acute kidney injury on top CKD และมีภาวะ Hyperkalemia ยาใดที่เป็น Ion exchange ในการรักษาภาวะ hyperkalemia นี้</t>
        </is>
      </c>
      <c r="C126" s="166" t="inlineStr"/>
      <c r="D126" s="166" t="inlineStr">
        <is>
          <t>Calcium polystyrene sulfonate</t>
        </is>
      </c>
      <c r="E126" s="166" t="inlineStr">
        <is>
          <t>Insulin</t>
        </is>
      </c>
      <c r="F126" s="166" t="inlineStr">
        <is>
          <t>Calcium gluconate</t>
        </is>
      </c>
      <c r="G126" s="166" t="inlineStr">
        <is>
          <t>Beta 2 agonist</t>
        </is>
      </c>
      <c r="H126" s="166" t="inlineStr">
        <is>
          <t>Sodium bicarbonate</t>
        </is>
      </c>
      <c r="I126" s="167" t="inlineStr">
        <is>
          <t>1</t>
        </is>
      </c>
      <c r="J126" s="166"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26" s="166" t="inlineStr"/>
      <c r="L126" s="166" t="inlineStr">
        <is>
          <t>Hypertension</t>
        </is>
      </c>
      <c r="M126" s="166" t="inlineStr"/>
      <c r="N126" s="165" t="inlineStr">
        <is>
          <t>Clinic</t>
        </is>
      </c>
      <c r="O126" s="166" t="inlineStr">
        <is>
          <t>ข้อ 61 (PLE_CC1_Key_Rx20_UBU.md)</t>
        </is>
      </c>
      <c r="P126" s="165" t="inlineStr">
        <is>
          <t>ข้อสอบจำลอง</t>
        </is>
      </c>
      <c r="Q126" s="165" t="inlineStr">
        <is>
          <t>Mock Pharmtutor 2024</t>
        </is>
      </c>
      <c r="R126" s="165" t="inlineStr"/>
    </row>
    <row r="127" ht="24" customHeight="1" s="49">
      <c r="A127" s="167" t="n">
        <v>125</v>
      </c>
      <c r="B127" s="166" t="inlineStr">
        <is>
          <t>ปัจจัยใดทำให้ผู้ป่วยได้รับ Aspirin</t>
        </is>
      </c>
      <c r="C127" s="166" t="inlineStr"/>
      <c r="D127" s="166" t="inlineStr">
        <is>
          <t>อายุ</t>
        </is>
      </c>
      <c r="E127" s="166" t="inlineStr">
        <is>
          <t>อ้วน</t>
        </is>
      </c>
      <c r="F127" s="166" t="inlineStr">
        <is>
          <t>แอลกอฮอล์</t>
        </is>
      </c>
      <c r="G127" s="166" t="inlineStr">
        <is>
          <t>ไม่ออกกาลังกาย</t>
        </is>
      </c>
      <c r="H127" s="166" t="inlineStr">
        <is>
          <t>เพศ</t>
        </is>
      </c>
      <c r="I127" s="167" t="inlineStr">
        <is>
          <t>1</t>
        </is>
      </c>
      <c r="J127" s="166"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27" s="166" t="inlineStr"/>
      <c r="L127" s="166" t="inlineStr">
        <is>
          <t>Hypertension</t>
        </is>
      </c>
      <c r="M127" s="166" t="inlineStr"/>
      <c r="N127" s="165" t="inlineStr">
        <is>
          <t>Clinic</t>
        </is>
      </c>
      <c r="O127" s="166" t="inlineStr">
        <is>
          <t>ข้อ 76 (PLE_CC1_Key_Rx20_UBU.md)</t>
        </is>
      </c>
      <c r="P127" s="165" t="inlineStr">
        <is>
          <t>ข้อสอบจำลอง</t>
        </is>
      </c>
      <c r="Q127" s="165" t="inlineStr">
        <is>
          <t>Mock Pharmtutor 2024</t>
        </is>
      </c>
      <c r="R127" s="165" t="inlineStr"/>
    </row>
    <row r="128" ht="24" customHeight="1" s="49">
      <c r="A128" s="167" t="n">
        <v>126</v>
      </c>
      <c r="B128" s="166" t="inlineStr">
        <is>
          <t>ต่อมาผู้ป่วยเป็น CKD, eGFR 28 ml/min, BP 150/90 ควรให้ยาลดความดันใด</t>
        </is>
      </c>
      <c r="C128" s="166" t="inlineStr"/>
      <c r="D128" s="166" t="inlineStr">
        <is>
          <t>Losartan</t>
        </is>
      </c>
      <c r="E128" s="166" t="inlineStr">
        <is>
          <t>HCTZ</t>
        </is>
      </c>
      <c r="F128" s="166" t="inlineStr">
        <is>
          <t>Furosemide</t>
        </is>
      </c>
      <c r="G128" s="166" t="inlineStr">
        <is>
          <t>Hydralazine</t>
        </is>
      </c>
      <c r="H128" s="166" t="inlineStr">
        <is>
          <t>Carvedilol หรือมีประวัติแพ้ยา(angioedema) Furosemide Hydralazine Carvedilol ไมไ่ด้เป็นทางเลือกแรกในการเลือกใช้ , HCTZ ไม่มี eff ใน pt. CrCL &lt; 30 ml/min</t>
        </is>
      </c>
      <c r="I128" s="167" t="inlineStr">
        <is>
          <t>1</t>
        </is>
      </c>
      <c r="J128" s="166"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28" s="166" t="inlineStr"/>
      <c r="L128" s="166" t="inlineStr">
        <is>
          <t>Hypertension</t>
        </is>
      </c>
      <c r="M128" s="166" t="inlineStr"/>
      <c r="N128" s="165" t="inlineStr">
        <is>
          <t>Clinic</t>
        </is>
      </c>
      <c r="O128" s="166" t="inlineStr">
        <is>
          <t>ข้อ 22 (PLE_CC1_Key_Rx20_UBU.md)</t>
        </is>
      </c>
      <c r="P128" s="165" t="inlineStr">
        <is>
          <t>ข้อสอบจำลอง</t>
        </is>
      </c>
      <c r="Q128" s="165" t="inlineStr">
        <is>
          <t>Mock Pharmtutor 2024</t>
        </is>
      </c>
      <c r="R128" s="165" t="inlineStr"/>
    </row>
    <row r="129" ht="24" customHeight="1" s="49">
      <c r="A129" s="167" t="n">
        <v>127</v>
      </c>
      <c r="B129" s="166" t="inlineStr">
        <is>
          <t>โครงสร้าง Simvastatin โครงสร้างส่วนใด เปลี่ยนเป็น Active form แล้วจับกับ Target</t>
        </is>
      </c>
      <c r="C129" s="166" t="inlineStr"/>
      <c r="D129" s="166" t="inlineStr">
        <is>
          <t>Six-membered lactone ring</t>
        </is>
      </c>
      <c r="E129" s="166" t="inlineStr">
        <is>
          <t>naphthalenyl ester</t>
        </is>
      </c>
      <c r="F129" s="166" t="inlineStr">
        <is>
          <t>3’</t>
        </is>
      </c>
      <c r="G129" s="166" t="inlineStr">
        <is>
          <t>8’</t>
        </is>
      </c>
      <c r="H129" s="166" t="inlineStr">
        <is>
          <t>2’-methyl group</t>
        </is>
      </c>
      <c r="I129" s="167" t="inlineStr">
        <is>
          <t>1</t>
        </is>
      </c>
      <c r="J129" s="166"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29" s="166" t="inlineStr"/>
      <c r="L129" s="166" t="inlineStr">
        <is>
          <t>Hypertension</t>
        </is>
      </c>
      <c r="M129" s="166" t="inlineStr"/>
      <c r="N129" s="165" t="inlineStr">
        <is>
          <t>Clinic</t>
        </is>
      </c>
      <c r="O129" s="166" t="inlineStr">
        <is>
          <t>ข้อ 95 (PLE_CC1_Key_Rx20_UBU.md)</t>
        </is>
      </c>
      <c r="P129" s="165" t="inlineStr">
        <is>
          <t>ข้อสอบจำลอง</t>
        </is>
      </c>
      <c r="Q129" s="165" t="inlineStr">
        <is>
          <t>Mock Pharmtutor 2024</t>
        </is>
      </c>
      <c r="R129" s="165" t="inlineStr"/>
    </row>
    <row r="130" ht="24" customHeight="1" s="49">
      <c r="A130" s="167" t="n">
        <v>128</v>
      </c>
      <c r="B130" s="166" t="inlineStr">
        <is>
          <t>โครงสร้าง Amlodipine ข้อใดผิด</t>
        </is>
      </c>
      <c r="C130" s="166" t="inlineStr"/>
      <c r="D130" s="166" t="inlineStr">
        <is>
          <t>เป็น amphoteric compount</t>
        </is>
      </c>
      <c r="E130" s="166" t="inlineStr">
        <is>
          <t>มีตำแหน่งที่ 4 เป็น chiral carbon</t>
        </is>
      </c>
      <c r="F130" s="166" t="inlineStr">
        <is>
          <t>ทำเป็น sodium salt เพื่อความคงตัว</t>
        </is>
      </c>
      <c r="G130" s="166" t="inlineStr">
        <is>
          <t>เป็น 1,4-Dihydropyridine calcium channel blocker</t>
        </is>
      </c>
      <c r="H130" s="166" t="inlineStr">
        <is>
          <t>pKa เท่ากับ 7.4</t>
        </is>
      </c>
      <c r="I130" s="167" t="inlineStr">
        <is>
          <t>5</t>
        </is>
      </c>
      <c r="J130" s="166"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30" s="166" t="inlineStr"/>
      <c r="L130" s="166" t="inlineStr">
        <is>
          <t>Hypertension</t>
        </is>
      </c>
      <c r="M130" s="166" t="inlineStr"/>
      <c r="N130" s="165" t="inlineStr">
        <is>
          <t>Clinic</t>
        </is>
      </c>
      <c r="O130" s="166" t="inlineStr">
        <is>
          <t>ข้อ 96 (PLE_CC1_Key_Rx20_UBU.md)</t>
        </is>
      </c>
      <c r="P130" s="165" t="inlineStr">
        <is>
          <t>ข้อสอบจำลอง</t>
        </is>
      </c>
      <c r="Q130" s="165" t="inlineStr">
        <is>
          <t>Mock Pharmtutor 2024</t>
        </is>
      </c>
      <c r="R130" s="165" t="inlineStr"/>
    </row>
    <row r="131" ht="24" customHeight="1" s="49">
      <c r="A131" s="167" t="n">
        <v>129</v>
      </c>
      <c r="B131" s="166" t="inlineStr">
        <is>
          <t>ยาตัวใดต่อไปนี้มีฤทธิ์ยับยั้งผลของ Angiotensin II ได้ดีและตรงจุดที่สุดที่ระดับตัวรับ (Receptor)</t>
        </is>
      </c>
      <c r="C131" s="166" t="inlineStr"/>
      <c r="D131" s="166" t="inlineStr">
        <is>
          <t>Aliskiren</t>
        </is>
      </c>
      <c r="E131" s="166" t="inlineStr">
        <is>
          <t>Enalapril</t>
        </is>
      </c>
      <c r="F131" s="166" t="inlineStr">
        <is>
          <t>Losartan</t>
        </is>
      </c>
      <c r="G131" s="166" t="inlineStr">
        <is>
          <t>Carvedilol</t>
        </is>
      </c>
      <c r="H131" s="166" t="inlineStr">
        <is>
          <t>Furosemide</t>
        </is>
      </c>
      <c r="I131" s="167" t="inlineStr">
        <is>
          <t>3</t>
        </is>
      </c>
      <c r="J131" s="166"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31" s="166" t="inlineStr"/>
      <c r="L131" s="166" t="inlineStr">
        <is>
          <t>Hypertension</t>
        </is>
      </c>
      <c r="M131" s="166" t="inlineStr"/>
      <c r="N131" s="165" t="inlineStr">
        <is>
          <t>Clinic</t>
        </is>
      </c>
      <c r="O131" s="166" t="inlineStr">
        <is>
          <t>PLE_CC1_2567_Key ข้อ 1</t>
        </is>
      </c>
      <c r="P131" s="165" t="inlineStr">
        <is>
          <t>ข้อสอบจำลอง</t>
        </is>
      </c>
      <c r="Q131" s="165" t="inlineStr">
        <is>
          <t>Mock Pharmtutor 2024</t>
        </is>
      </c>
      <c r="R131" s="165" t="inlineStr"/>
    </row>
    <row r="132" ht="24" customHeight="1" s="49">
      <c r="A132" s="167" t="n">
        <v>130</v>
      </c>
      <c r="B132"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132" s="166" t="inlineStr"/>
      <c r="D132" s="166" t="inlineStr">
        <is>
          <t>150/90 mmHg</t>
        </is>
      </c>
      <c r="E132" s="166" t="inlineStr">
        <is>
          <t>140/90 mmHg</t>
        </is>
      </c>
      <c r="F132" s="166" t="inlineStr">
        <is>
          <t>130/80 mmHg</t>
        </is>
      </c>
      <c r="G132" s="166" t="inlineStr">
        <is>
          <t>140/80 mmHg</t>
        </is>
      </c>
      <c r="H132" s="166" t="inlineStr">
        <is>
          <t>125/90 mmHg</t>
        </is>
      </c>
      <c r="I132" s="167" t="inlineStr">
        <is>
          <t>1</t>
        </is>
      </c>
      <c r="J132" s="166" t="inlineStr">
        <is>
          <t xml:space="preserve">✅ คำตอบที่ถูกต้อง: ข้อ ก. 150/90 mmHg
🎯 ทำไมข้อนี้ถึงถูก:
🔍 ข้ออื่นผิดเพราะอะไร:
</t>
        </is>
      </c>
      <c r="K132" s="166" t="inlineStr"/>
      <c r="L132" s="166" t="inlineStr">
        <is>
          <t>Hypertension</t>
        </is>
      </c>
      <c r="M132" s="166" t="inlineStr"/>
      <c r="N132" s="165" t="inlineStr">
        <is>
          <t>Clinic</t>
        </is>
      </c>
      <c r="O132" s="166" t="inlineStr">
        <is>
          <t>[SOURCE: Pharma Plus เล่มม่วง 2 - ข้อสอบย้อนหลังปี 2558 วันที่ 1 ข้อ 1]</t>
        </is>
      </c>
      <c r="P132" s="165" t="inlineStr">
        <is>
          <t>ข้อสอบเก่า</t>
        </is>
      </c>
      <c r="Q132" s="165" t="inlineStr">
        <is>
          <t>2558</t>
        </is>
      </c>
      <c r="R132" s="165" t="inlineStr"/>
    </row>
    <row r="133" ht="24" customHeight="1" s="49">
      <c r="A133" s="167" t="n">
        <v>131</v>
      </c>
      <c r="B133"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133" s="166" t="inlineStr"/>
      <c r="D133" s="166" t="inlineStr">
        <is>
          <t>Hyperkalemia</t>
        </is>
      </c>
      <c r="E133" s="166" t="inlineStr">
        <is>
          <t>Hyperuricemia</t>
        </is>
      </c>
      <c r="F133" s="166" t="inlineStr">
        <is>
          <t>Hypernatremia</t>
        </is>
      </c>
      <c r="G133" s="166" t="inlineStr">
        <is>
          <t>Hyperphosphatemia</t>
        </is>
      </c>
      <c r="H133" s="166" t="inlineStr">
        <is>
          <t>Hypercalcemia</t>
        </is>
      </c>
      <c r="I133" s="167" t="inlineStr">
        <is>
          <t>1</t>
        </is>
      </c>
      <c r="J133" s="166" t="inlineStr">
        <is>
          <t xml:space="preserve">✅ คำตอบที่ถูกต้อง: ข้อ ก. Hyperkalemia
🎯 ทำไมข้อนี้ถึงถูก:
🔍 ข้ออื่นผิดเพราะอะไร:
</t>
        </is>
      </c>
      <c r="K133" s="166" t="inlineStr"/>
      <c r="L133" s="166" t="inlineStr">
        <is>
          <t>Hypertension</t>
        </is>
      </c>
      <c r="M133" s="166" t="inlineStr"/>
      <c r="N133" s="165" t="inlineStr">
        <is>
          <t>Clinic</t>
        </is>
      </c>
      <c r="O133" s="166" t="inlineStr">
        <is>
          <t>[SOURCE: Pharma Plus เล่มม่วง 2 - ข้อสอบย้อนหลังปี 2558 วันที่ 1 ข้อ 2]</t>
        </is>
      </c>
      <c r="P133" s="165" t="inlineStr">
        <is>
          <t>ข้อสอบเก่า</t>
        </is>
      </c>
      <c r="Q133" s="165" t="inlineStr">
        <is>
          <t>2558</t>
        </is>
      </c>
      <c r="R133" s="165" t="inlineStr"/>
    </row>
    <row r="134" ht="24" customHeight="1" s="49">
      <c r="A134" s="167" t="n">
        <v>132</v>
      </c>
      <c r="B134"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134" s="166" t="inlineStr"/>
      <c r="D134" s="166" t="inlineStr">
        <is>
          <t>Atenolol</t>
        </is>
      </c>
      <c r="E134" s="166" t="inlineStr">
        <is>
          <t>Amlodipine</t>
        </is>
      </c>
      <c r="F134" s="166" t="inlineStr">
        <is>
          <t>เพิ่มขนาดยา enalapril</t>
        </is>
      </c>
      <c r="G134" s="166" t="inlineStr">
        <is>
          <t>Indapamide</t>
        </is>
      </c>
      <c r="H134" s="166" t="inlineStr">
        <is>
          <t>HCTZ</t>
        </is>
      </c>
      <c r="I134" s="167" t="inlineStr">
        <is>
          <t>2</t>
        </is>
      </c>
      <c r="J134" s="166" t="inlineStr">
        <is>
          <t xml:space="preserve">✅ คำตอบที่ถูกต้อง: ข้อ ข. Amlodipine
🎯 ทำไมข้อนี้ถึงถูก:
🔍 ข้ออื่นผิดเพราะอะไร:
</t>
        </is>
      </c>
      <c r="K134" s="166" t="inlineStr"/>
      <c r="L134" s="166" t="inlineStr">
        <is>
          <t>Hypertension</t>
        </is>
      </c>
      <c r="M134" s="166" t="inlineStr"/>
      <c r="N134" s="165" t="inlineStr">
        <is>
          <t>Clinic</t>
        </is>
      </c>
      <c r="O134" s="166" t="inlineStr">
        <is>
          <t>[SOURCE: Pharma Plus เล่มม่วง 2 - ข้อสอบย้อนหลังปี 2558 วันที่ 1 ข้อ 3]</t>
        </is>
      </c>
      <c r="P134" s="165" t="inlineStr">
        <is>
          <t>ข้อสอบเก่า</t>
        </is>
      </c>
      <c r="Q134" s="165" t="inlineStr">
        <is>
          <t>2558</t>
        </is>
      </c>
      <c r="R134" s="165" t="inlineStr"/>
    </row>
    <row r="135" ht="24" customHeight="1" s="49">
      <c r="A135" s="167" t="n">
        <v>133</v>
      </c>
      <c r="B135"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135" s="166" t="inlineStr"/>
      <c r="D135" s="166" t="inlineStr">
        <is>
          <t>ผื่นผิวหนัง</t>
        </is>
      </c>
      <c r="E135" s="166" t="inlineStr">
        <is>
          <t>ตับอักเสบ</t>
        </is>
      </c>
      <c r="F135" s="166" t="inlineStr">
        <is>
          <t>กล้ามเนื้ออักเสบ</t>
        </is>
      </c>
      <c r="G135" s="166" t="inlineStr">
        <is>
          <t>การทำงานของไตลดลง</t>
        </is>
      </c>
      <c r="H135" s="166" t="inlineStr">
        <is>
          <t>เลือดจาง</t>
        </is>
      </c>
      <c r="I135" s="167" t="inlineStr">
        <is>
          <t>3</t>
        </is>
      </c>
      <c r="J135" s="166" t="inlineStr">
        <is>
          <t xml:space="preserve">✅ คำตอบที่ถูกต้อง: ข้อ ค. กล้ามเนื้ออักเสบ
🎯 ทำไมข้อนี้ถึงถูก:
🔍 ข้ออื่นผิดเพราะอะไร:
</t>
        </is>
      </c>
      <c r="K135" s="166" t="inlineStr"/>
      <c r="L135" s="166" t="inlineStr">
        <is>
          <t>Dyslipidemia</t>
        </is>
      </c>
      <c r="M135" s="166" t="inlineStr"/>
      <c r="N135" s="165" t="inlineStr">
        <is>
          <t>Clinic</t>
        </is>
      </c>
      <c r="O135" s="166" t="inlineStr">
        <is>
          <t>[SOURCE: Pharma Plus เล่มม่วง 2 - ข้อสอบย้อนหลังปี 2558 วันที่ 1 ข้อ 4]</t>
        </is>
      </c>
      <c r="P135" s="165" t="inlineStr">
        <is>
          <t>ข้อสอบเก่า</t>
        </is>
      </c>
      <c r="Q135" s="165" t="inlineStr">
        <is>
          <t>2558</t>
        </is>
      </c>
      <c r="R135" s="165" t="inlineStr"/>
    </row>
    <row r="136" ht="24" customHeight="1" s="49">
      <c r="A136" s="167" t="n">
        <v>134</v>
      </c>
      <c r="B136"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136" s="166" t="inlineStr"/>
      <c r="D136" s="166" t="inlineStr">
        <is>
          <t>CYP 3A4</t>
        </is>
      </c>
      <c r="E136" s="166" t="inlineStr">
        <is>
          <t>CYP 1A2</t>
        </is>
      </c>
      <c r="F136" s="166" t="inlineStr">
        <is>
          <t>CYP 2C9</t>
        </is>
      </c>
      <c r="G136" s="166" t="inlineStr">
        <is>
          <t>Sulfation</t>
        </is>
      </c>
      <c r="H136" s="166" t="inlineStr">
        <is>
          <t>OATP 1B1</t>
        </is>
      </c>
      <c r="I136" s="167" t="inlineStr">
        <is>
          <t>5</t>
        </is>
      </c>
      <c r="J136" s="166" t="inlineStr">
        <is>
          <t xml:space="preserve">✅ คำตอบที่ถูกต้อง: ข้อ จ. OATP 1B1
🎯 ทำไมข้อนี้ถึงถูก:
🔍 ข้ออื่นผิดเพราะอะไร:
</t>
        </is>
      </c>
      <c r="K136" s="166" t="inlineStr"/>
      <c r="L136" s="166" t="inlineStr">
        <is>
          <t>Dyslipidemia</t>
        </is>
      </c>
      <c r="M136" s="166" t="inlineStr"/>
      <c r="N136" s="165" t="inlineStr">
        <is>
          <t>Clinic</t>
        </is>
      </c>
      <c r="O136" s="166" t="inlineStr">
        <is>
          <t>[SOURCE: Pharma Plus เล่มม่วง 2 - ข้อสอบย้อนหลังปี 2558 วันที่ 1 ข้อ 5]</t>
        </is>
      </c>
      <c r="P136" s="165" t="inlineStr">
        <is>
          <t>ข้อสอบเก่า</t>
        </is>
      </c>
      <c r="Q136" s="165" t="inlineStr">
        <is>
          <t>2558</t>
        </is>
      </c>
      <c r="R136" s="165" t="inlineStr"/>
    </row>
    <row r="137" ht="24" customHeight="1" s="49">
      <c r="A137" s="167" t="n">
        <v>135</v>
      </c>
      <c r="B13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137" s="166" t="inlineStr"/>
      <c r="D137" s="166" t="inlineStr">
        <is>
          <t>Manidipine</t>
        </is>
      </c>
      <c r="E137" s="166" t="inlineStr">
        <is>
          <t>Losartan</t>
        </is>
      </c>
      <c r="F137" s="166" t="inlineStr">
        <is>
          <t>Ramipril</t>
        </is>
      </c>
      <c r="G137" s="166" t="inlineStr">
        <is>
          <t>HCTZ</t>
        </is>
      </c>
      <c r="H137" s="166" t="inlineStr">
        <is>
          <t>Metoprolol</t>
        </is>
      </c>
      <c r="I137" s="167" t="inlineStr">
        <is>
          <t>1</t>
        </is>
      </c>
      <c r="J137" s="166" t="inlineStr">
        <is>
          <t xml:space="preserve">✅ คำตอบที่ถูกต้อง: ข้อ ก. Manidipine
🎯 ทำไมข้อนี้ถึงถูก:
🔍 ข้ออื่นผิดเพราะอะไร:
</t>
        </is>
      </c>
      <c r="K137" s="166" t="inlineStr"/>
      <c r="L137" s="166" t="inlineStr">
        <is>
          <t>Hypertension</t>
        </is>
      </c>
      <c r="M137" s="166" t="inlineStr"/>
      <c r="N137" s="165" t="inlineStr">
        <is>
          <t>Clinic</t>
        </is>
      </c>
      <c r="O137" s="166" t="inlineStr">
        <is>
          <t>[SOURCE: Pharma Plus เล่มม่วง 2 - ข้อสอบย้อนหลังปี 2558 วันที่ 1 ข้อ 7]</t>
        </is>
      </c>
      <c r="P137" s="165" t="inlineStr">
        <is>
          <t>ข้อสอบเก่า</t>
        </is>
      </c>
      <c r="Q137" s="165" t="inlineStr">
        <is>
          <t>2558</t>
        </is>
      </c>
      <c r="R137" s="165" t="inlineStr"/>
    </row>
    <row r="138" ht="24" customHeight="1" s="49">
      <c r="A138" s="167" t="n">
        <v>136</v>
      </c>
      <c r="B138" s="166" t="inlineStr">
        <is>
          <t>[กรณีศึกษา 4]
ผู้ป่วยชายโรคหืด
คำถาม: หากผู้ป่วยมีโรคความดันร่วมไม่ควรได้ยาใด</t>
        </is>
      </c>
      <c r="C138" s="166" t="inlineStr"/>
      <c r="D138" s="166" t="inlineStr">
        <is>
          <t>Carvedilol</t>
        </is>
      </c>
      <c r="E138" s="166" t="inlineStr">
        <is>
          <t>HCTZ</t>
        </is>
      </c>
      <c r="F138" s="166" t="inlineStr">
        <is>
          <t>Enalapril</t>
        </is>
      </c>
      <c r="G138" s="166" t="inlineStr">
        <is>
          <t>Amlodipine</t>
        </is>
      </c>
      <c r="H138" s="166" t="inlineStr">
        <is>
          <t>Valsartan</t>
        </is>
      </c>
      <c r="I138" s="167" t="inlineStr">
        <is>
          <t>1</t>
        </is>
      </c>
      <c r="J138" s="166" t="inlineStr">
        <is>
          <t xml:space="preserve">✅ คำตอบที่ถูกต้อง: ข้อ ก. Carvedilol
🎯 ทำไมข้อนี้ถึงถูก:
🔍 ข้ออื่นผิดเพราะอะไร:
</t>
        </is>
      </c>
      <c r="K138" s="166" t="inlineStr"/>
      <c r="L138" s="166" t="inlineStr">
        <is>
          <t>Hypertension</t>
        </is>
      </c>
      <c r="M138" s="166" t="inlineStr"/>
      <c r="N138" s="165" t="inlineStr">
        <is>
          <t>Clinic</t>
        </is>
      </c>
      <c r="O138" s="166" t="inlineStr">
        <is>
          <t>[SOURCE: Pharma Plus เล่มม่วง 2 - ข้อสอบย้อนหลังปี 2558 วันที่ 1 ข้อ 30]</t>
        </is>
      </c>
      <c r="P138" s="165" t="inlineStr">
        <is>
          <t>ข้อสอบเก่า</t>
        </is>
      </c>
      <c r="Q138" s="165" t="inlineStr">
        <is>
          <t>2558</t>
        </is>
      </c>
      <c r="R138" s="165" t="inlineStr"/>
    </row>
    <row r="139" ht="24" customHeight="1" s="49">
      <c r="A139" s="167" t="n">
        <v>137</v>
      </c>
      <c r="B139"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139" s="166" t="inlineStr"/>
      <c r="D139" s="166" t="inlineStr">
        <is>
          <t>เพิ่มการขับออกทางไต</t>
        </is>
      </c>
      <c r="E139" s="166" t="inlineStr">
        <is>
          <t>ลดการขับออกทางไต</t>
        </is>
      </c>
      <c r="F139" s="166" t="inlineStr">
        <is>
          <t>เพิ่มการ metabolism</t>
        </is>
      </c>
      <c r="G139" s="166" t="inlineStr">
        <is>
          <t>ลดการ metabolism</t>
        </is>
      </c>
      <c r="H139" s="166" t="inlineStr">
        <is>
          <t>กระตุ้นการทำงาน xanthine oxidase</t>
        </is>
      </c>
      <c r="I139" s="167" t="inlineStr">
        <is>
          <t>2</t>
        </is>
      </c>
      <c r="J139" s="166" t="inlineStr">
        <is>
          <t xml:space="preserve">✅ คำตอบที่ถูกต้อง: ข้อ ข. ลดการขับออกทางไต
🎯 ทำไมข้อนี้ถึงถูก:
🔍 ข้ออื่นผิดเพราะอะไร:
</t>
        </is>
      </c>
      <c r="K139" s="166" t="inlineStr"/>
      <c r="L139" s="166" t="inlineStr">
        <is>
          <t>Hypertension &amp; Diuretics</t>
        </is>
      </c>
      <c r="M139" s="166" t="inlineStr"/>
      <c r="N139" s="165" t="inlineStr">
        <is>
          <t>Clinic</t>
        </is>
      </c>
      <c r="O139" s="166" t="inlineStr">
        <is>
          <t>[SOURCE: Pharma Plus เล่มม่วง 2 - ข้อสอบย้อนหลังปี 2558 วันที่ 2 ข้อ 21]</t>
        </is>
      </c>
      <c r="P139" s="165" t="inlineStr">
        <is>
          <t>ข้อสอบเก่า</t>
        </is>
      </c>
      <c r="Q139" s="165" t="inlineStr">
        <is>
          <t>2558</t>
        </is>
      </c>
      <c r="R139" s="165" t="inlineStr"/>
    </row>
    <row r="140" ht="24" customHeight="1" s="49">
      <c r="A140" s="167" t="n">
        <v>138</v>
      </c>
      <c r="B140"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140" s="166" t="inlineStr"/>
      <c r="D140" s="166" t="inlineStr">
        <is>
          <t>Acetylcysteine</t>
        </is>
      </c>
      <c r="E140" s="166" t="inlineStr">
        <is>
          <t>Enalapril</t>
        </is>
      </c>
      <c r="F140" s="166" t="inlineStr">
        <is>
          <t>Theophylline</t>
        </is>
      </c>
      <c r="G140" s="166" t="inlineStr">
        <is>
          <t>Fluticasone</t>
        </is>
      </c>
      <c r="H140" s="166" t="inlineStr">
        <is>
          <t>Salmeterol</t>
        </is>
      </c>
      <c r="I140" s="167" t="inlineStr">
        <is>
          <t>2</t>
        </is>
      </c>
      <c r="J140" s="166" t="inlineStr">
        <is>
          <t xml:space="preserve">✅ คำตอบที่ถูกต้อง: ข้อ ข. Enalapril
🎯 ทำไมข้อนี้ถึงถูก:
🔍 ข้ออื่นผิดเพราะอะไร:
</t>
        </is>
      </c>
      <c r="K140" s="166" t="inlineStr"/>
      <c r="L140" s="166" t="inlineStr">
        <is>
          <t>Hypertension &amp; ACE inhibitors</t>
        </is>
      </c>
      <c r="M140" s="166" t="inlineStr"/>
      <c r="N140" s="165" t="inlineStr">
        <is>
          <t>Clinic</t>
        </is>
      </c>
      <c r="O140" s="166" t="inlineStr">
        <is>
          <t>[SOURCE: Pharma Plus เล่มม่วง 2 - ข้อสอบย้อนหลังปี 2558 วันที่ 2 ข้อ 43]</t>
        </is>
      </c>
      <c r="P140" s="165" t="inlineStr">
        <is>
          <t>ข้อสอบเก่า</t>
        </is>
      </c>
      <c r="Q140" s="165" t="inlineStr">
        <is>
          <t>2558</t>
        </is>
      </c>
      <c r="R140" s="165" t="inlineStr"/>
    </row>
    <row r="141" ht="24" customHeight="1" s="49">
      <c r="A141" s="167" t="n">
        <v>139</v>
      </c>
      <c r="B14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141" s="166" t="inlineStr"/>
      <c r="D141" s="166" t="inlineStr">
        <is>
          <t>ISDN SL</t>
        </is>
      </c>
      <c r="E141" s="166" t="inlineStr">
        <is>
          <t>Aspirin tablet</t>
        </is>
      </c>
      <c r="F141" s="166" t="inlineStr">
        <is>
          <t>Furosemide IV</t>
        </is>
      </c>
      <c r="G141" s="166" t="inlineStr">
        <is>
          <t>Digoxin tablet</t>
        </is>
      </c>
      <c r="H141" s="166" t="inlineStr">
        <is>
          <t>IV nitroglycerine</t>
        </is>
      </c>
      <c r="I141" s="167" t="inlineStr">
        <is>
          <t>3</t>
        </is>
      </c>
      <c r="J141" s="166" t="inlineStr">
        <is>
          <t xml:space="preserve">✅ คำตอบที่ถูกต้อง: ข้อ ค. Furosemide IV
🎯 ทำไมข้อนี้ถึงถูก:
🔍 ข้ออื่นผิดเพราะอะไร:
</t>
        </is>
      </c>
      <c r="K141" s="166" t="inlineStr"/>
      <c r="L141" s="166" t="inlineStr">
        <is>
          <t>Heart Failure (HF)</t>
        </is>
      </c>
      <c r="M141" s="166" t="inlineStr"/>
      <c r="N141" s="165" t="inlineStr">
        <is>
          <t>Clinic</t>
        </is>
      </c>
      <c r="O141" s="166" t="inlineStr">
        <is>
          <t>[SOURCE: Pharma Plus เล่มม่วง 2 - ข้อสอบย้อนหลังปี 2558 วันที่ 2 ข้อ 54]</t>
        </is>
      </c>
      <c r="P141" s="165" t="inlineStr">
        <is>
          <t>ข้อสอบเก่า</t>
        </is>
      </c>
      <c r="Q141" s="165" t="inlineStr">
        <is>
          <t>2558</t>
        </is>
      </c>
      <c r="R141" s="165" t="inlineStr"/>
    </row>
    <row r="142" ht="24" customHeight="1" s="49">
      <c r="A142" s="167" t="n">
        <v>140</v>
      </c>
      <c r="B142"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142" s="166" t="inlineStr"/>
      <c r="D142" s="166" t="inlineStr">
        <is>
          <t>เพศชาย</t>
        </is>
      </c>
      <c r="E142" s="166" t="inlineStr">
        <is>
          <t>ความดันโลหิตสูง</t>
        </is>
      </c>
      <c r="F142" s="166" t="inlineStr">
        <is>
          <t>ไขมันในเลือดสูง</t>
        </is>
      </c>
      <c r="G142" s="166" t="inlineStr">
        <is>
          <t>ดื่มสุรา</t>
        </is>
      </c>
      <c r="H142" s="166" t="inlineStr">
        <is>
          <t>อ้วน</t>
        </is>
      </c>
      <c r="I142" s="167" t="inlineStr">
        <is>
          <t>1</t>
        </is>
      </c>
      <c r="J142" s="166" t="inlineStr">
        <is>
          <t xml:space="preserve">✅ คำตอบที่ถูกต้อง: ข้อ ก. เพศชาย
🎯 ทำไมข้อนี้ถึงถูก:
🔍 ข้ออื่นผิดเพราะอะไร:
</t>
        </is>
      </c>
      <c r="K142" s="166" t="inlineStr"/>
      <c r="L142" s="166" t="inlineStr">
        <is>
          <t>Cardiovascular Risk Factors and Heart Failure</t>
        </is>
      </c>
      <c r="M142" s="166" t="inlineStr"/>
      <c r="N142" s="165" t="inlineStr">
        <is>
          <t>Clinic</t>
        </is>
      </c>
      <c r="O142" s="166" t="inlineStr">
        <is>
          <t>[SOURCE: Pharma Plus เล่มม่วง 2 - ข้อสอบย้อนหลังปี 2558 วันที่ 2 ข้อ 55]</t>
        </is>
      </c>
      <c r="P142" s="165" t="inlineStr">
        <is>
          <t>ข้อสอบเก่า</t>
        </is>
      </c>
      <c r="Q142" s="165" t="inlineStr">
        <is>
          <t>2558</t>
        </is>
      </c>
      <c r="R142" s="165" t="inlineStr"/>
    </row>
    <row r="143" ht="24" customHeight="1" s="49">
      <c r="A143" s="167" t="n">
        <v>141</v>
      </c>
      <c r="B143"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143" s="166" t="inlineStr"/>
      <c r="D143" s="166" t="inlineStr">
        <is>
          <t>Digoxin</t>
        </is>
      </c>
      <c r="E143" s="166" t="inlineStr">
        <is>
          <t>Carvedilol</t>
        </is>
      </c>
      <c r="F143" s="166" t="inlineStr">
        <is>
          <t>Amlodipine</t>
        </is>
      </c>
      <c r="G143" s="166" t="inlineStr">
        <is>
          <t>Amiodarone</t>
        </is>
      </c>
      <c r="H143" s="166" t="inlineStr">
        <is>
          <t>Verapamil</t>
        </is>
      </c>
      <c r="I143" s="167" t="inlineStr">
        <is>
          <t>2</t>
        </is>
      </c>
      <c r="J143" s="166" t="inlineStr">
        <is>
          <t xml:space="preserve">✅ คำตอบที่ถูกต้อง: ข้อ ข. Carvedilol
🎯 ทำไมข้อนี้ถึงถูก:
🔍 ข้ออื่นผิดเพราะอะไร:
</t>
        </is>
      </c>
      <c r="K143" s="166" t="inlineStr"/>
      <c r="L143" s="166" t="inlineStr">
        <is>
          <t>Heart Failure (HF)</t>
        </is>
      </c>
      <c r="M143" s="166" t="inlineStr"/>
      <c r="N143" s="165" t="inlineStr">
        <is>
          <t>Clinic</t>
        </is>
      </c>
      <c r="O143" s="166" t="inlineStr">
        <is>
          <t>[SOURCE: Pharma Plus เล่มม่วง 2 - ข้อสอบย้อนหลังปี 2558 วันที่ 2 ข้อ 56]</t>
        </is>
      </c>
      <c r="P143" s="165" t="inlineStr">
        <is>
          <t>ข้อสอบเก่า</t>
        </is>
      </c>
      <c r="Q143" s="165" t="inlineStr">
        <is>
          <t>2558</t>
        </is>
      </c>
      <c r="R143" s="165" t="inlineStr"/>
    </row>
    <row r="144" ht="24" customHeight="1" s="49">
      <c r="A144" s="167" t="n">
        <v>142</v>
      </c>
      <c r="B144"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144" s="166" t="inlineStr"/>
      <c r="D144" s="166" t="inlineStr">
        <is>
          <t>กินผักผลไม้เป็นประจำ</t>
        </is>
      </c>
      <c r="E144" s="166" t="inlineStr">
        <is>
          <t>ดื่มน้ำไม่เกินวันละ 1.5 ลิตร</t>
        </is>
      </c>
      <c r="F144" s="166" t="inlineStr">
        <is>
          <t>ควรออกกำลังกายเป็นประจำทุกวัน</t>
        </is>
      </c>
      <c r="G144" s="166" t="inlineStr">
        <is>
          <t>หลีกเลี่ยงอาหารที่มีไขมันสูง</t>
        </is>
      </c>
      <c r="H144" s="166" t="inlineStr">
        <is>
          <t>ควรระวังไม่ให้ท้องผูก</t>
        </is>
      </c>
      <c r="I144" s="167" t="inlineStr">
        <is>
          <t>2</t>
        </is>
      </c>
      <c r="J144" s="166" t="inlineStr">
        <is>
          <t xml:space="preserve">✅ คำตอบที่ถูกต้อง: ข้อ ข. ดื่มน้ำไม่เกินวันละ 1.5 ลิตร
🎯 ทำไมข้อนี้ถึงถูก:
🔍 ข้ออื่นผิดเพราะอะไร:
</t>
        </is>
      </c>
      <c r="K144" s="166" t="inlineStr"/>
      <c r="L144" s="166" t="inlineStr">
        <is>
          <t>Heart Failure (HF)</t>
        </is>
      </c>
      <c r="M144" s="166" t="inlineStr"/>
      <c r="N144" s="165" t="inlineStr">
        <is>
          <t>Clinic</t>
        </is>
      </c>
      <c r="O144" s="166" t="inlineStr">
        <is>
          <t>[SOURCE: Pharma Plus เล่มม่วง 2 - ข้อสอบย้อนหลังปี 2558 วันที่ 2 ข้อ 57]</t>
        </is>
      </c>
      <c r="P144" s="165" t="inlineStr">
        <is>
          <t>ข้อสอบเก่า</t>
        </is>
      </c>
      <c r="Q144" s="165" t="inlineStr">
        <is>
          <t>2558</t>
        </is>
      </c>
      <c r="R144" s="165" t="inlineStr"/>
    </row>
    <row r="145" ht="24" customHeight="1" s="49">
      <c r="A145" s="167" t="n">
        <v>143</v>
      </c>
      <c r="B145" s="166" t="inlineStr">
        <is>
          <t>[กรณีศึกษา]
ผู้ป่วยความดันสูง 150-160/100 mmHg มีโรคร่วมเบาหวาน มีความเสี่ยง ASCVD สูง ได้ยา enalapril 20 mg, glipizide 5 mg, amlodipine 10 mg
คำถาม: ต้องลดความดันให้อยู่ในระดับใดตาม guideline ACC 2017</t>
        </is>
      </c>
      <c r="C145" s="166" t="inlineStr"/>
      <c r="D145" s="166" t="inlineStr">
        <is>
          <t>130/80 mmHg</t>
        </is>
      </c>
      <c r="E145" s="166" t="inlineStr">
        <is>
          <t>140/90 mmHg</t>
        </is>
      </c>
      <c r="F145" s="166" t="inlineStr">
        <is>
          <t>130/90 mmHg</t>
        </is>
      </c>
      <c r="G145" s="166" t="inlineStr">
        <is>
          <t>150/90 mmHg</t>
        </is>
      </c>
      <c r="H145" s="166" t="inlineStr">
        <is>
          <t>140/80 mmHg</t>
        </is>
      </c>
      <c r="I145" s="167" t="inlineStr">
        <is>
          <t>1</t>
        </is>
      </c>
      <c r="J145"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45" s="166" t="inlineStr"/>
      <c r="L145" s="166" t="inlineStr">
        <is>
          <t>Hypertension</t>
        </is>
      </c>
      <c r="M145" s="166" t="inlineStr"/>
      <c r="N145" s="165" t="inlineStr">
        <is>
          <t>Clinic</t>
        </is>
      </c>
      <c r="O145" s="166" t="inlineStr">
        <is>
          <t>[SOURCE: Pharma Plus เล่มม่วง 2 - ข้อสอบย้อนหลัง PLE-CC1 ปี 2564 วันที่ 1 ข้อ 1]</t>
        </is>
      </c>
      <c r="P145" s="165" t="inlineStr">
        <is>
          <t>ข้อสอบเก่า</t>
        </is>
      </c>
      <c r="Q145" s="165" t="inlineStr">
        <is>
          <t>2564</t>
        </is>
      </c>
      <c r="R145" s="165" t="inlineStr"/>
    </row>
    <row r="146" ht="24" customHeight="1" s="49">
      <c r="A146" s="167" t="n">
        <v>144</v>
      </c>
      <c r="B146" s="166" t="inlineStr">
        <is>
          <t>[กรณีศึกษา]
ผู้ป่วยความดันสูง 150-160/100 mmHg มีโรคร่วมเบาหวาน มีความเสี่ยง ASCVD สูง ได้ยา enalapril 20 mg, glipizide 5 mg, amlodipine 10 mg
คำถาม: กลับมาตรวจพบว่า hyperkalemia ควรทำยังไง</t>
        </is>
      </c>
      <c r="C146" s="166" t="inlineStr"/>
      <c r="D146" s="166" t="inlineStr">
        <is>
          <t>เพิ่ม HCTZ</t>
        </is>
      </c>
      <c r="E146" s="166" t="inlineStr">
        <is>
          <t>กินแบบเดิม</t>
        </is>
      </c>
      <c r="F146" s="166" t="inlineStr">
        <is>
          <t>เพิ่ม Spironolactone</t>
        </is>
      </c>
      <c r="G146" s="166" t="inlineStr">
        <is>
          <t>หยุดยา enalapril</t>
        </is>
      </c>
      <c r="H146" s="166" t="inlineStr">
        <is>
          <t>เพิ่มขนาดยา enalapril</t>
        </is>
      </c>
      <c r="I146" s="167" t="inlineStr">
        <is>
          <t>4</t>
        </is>
      </c>
      <c r="J146"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46" s="166" t="inlineStr"/>
      <c r="L146" s="166" t="inlineStr">
        <is>
          <t>Hypertension</t>
        </is>
      </c>
      <c r="M146" s="166" t="inlineStr"/>
      <c r="N146" s="165" t="inlineStr">
        <is>
          <t>Clinic</t>
        </is>
      </c>
      <c r="O146" s="166" t="inlineStr">
        <is>
          <t>[SOURCE: Pharma Plus เล่มม่วง 2 - ข้อสอบย้อนหลัง PLE-CC1 ปี 2564 วันที่ 1 ข้อ 2]</t>
        </is>
      </c>
      <c r="P146" s="165" t="inlineStr">
        <is>
          <t>ข้อสอบเก่า</t>
        </is>
      </c>
      <c r="Q146" s="165" t="inlineStr">
        <is>
          <t>2564</t>
        </is>
      </c>
      <c r="R146" s="165" t="inlineStr"/>
    </row>
    <row r="147" ht="24" customHeight="1" s="49">
      <c r="A147" s="167" t="n">
        <v>145</v>
      </c>
      <c r="B147" s="166" t="inlineStr">
        <is>
          <t>[กรณีศึกษา]
ผู้ป่วยความดันสูง 150-160/100 mmHg มีโรคร่วมเบาหวาน มีความเสี่ยง ASCVD สูง ได้ยา enalapril 20 mg, glipizide 5 mg, amlodipine 10 mg
คำถาม: นัดครั้งถัดไป แพทย์พิจารณาให้จ่ายยา simvastatin 40 mg เพิ่ม ถามควรแนะนำอย่างไร</t>
        </is>
      </c>
      <c r="C147" s="166" t="inlineStr"/>
      <c r="D147" s="166" t="inlineStr">
        <is>
          <t>จ่ายได้ ตามขนาดที่หมอจะจ่าย</t>
        </is>
      </c>
      <c r="E147" s="166" t="inlineStr">
        <is>
          <t>จ่ายไม่ได้ เพราะไม่เข้ากับโรคของผู้ป่วย</t>
        </is>
      </c>
      <c r="F147" s="166" t="inlineStr">
        <is>
          <t>จ่ายได้ แต่ต้องเพิ่มขนาดยาเป็น simvastatin 80 mg</t>
        </is>
      </c>
      <c r="G147" s="166" t="inlineStr">
        <is>
          <t>ไม่จำเป็นต้องให้ simvastatin</t>
        </is>
      </c>
      <c r="H147" s="166" t="inlineStr">
        <is>
          <t>เปลี่ยนเป็น atorvastatin แทน</t>
        </is>
      </c>
      <c r="I147" s="167" t="inlineStr">
        <is>
          <t>5</t>
        </is>
      </c>
      <c r="J147"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47" s="166" t="inlineStr"/>
      <c r="L147" s="166" t="inlineStr">
        <is>
          <t>Dyslipidemia</t>
        </is>
      </c>
      <c r="M147" s="166" t="inlineStr"/>
      <c r="N147" s="165" t="inlineStr">
        <is>
          <t>Clinic</t>
        </is>
      </c>
      <c r="O147" s="166" t="inlineStr">
        <is>
          <t>[SOURCE: Pharma Plus เล่มม่วง 2 - ข้อสอบย้อนหลัง PLE-CC1 ปี 2564 วันที่ 1 ข้อ 3]</t>
        </is>
      </c>
      <c r="P147" s="165" t="inlineStr">
        <is>
          <t>ข้อสอบเก่า</t>
        </is>
      </c>
      <c r="Q147" s="165" t="inlineStr">
        <is>
          <t>2564</t>
        </is>
      </c>
      <c r="R147" s="165" t="inlineStr"/>
    </row>
    <row r="148" ht="24" customHeight="1" s="49">
      <c r="A148" s="167" t="n">
        <v>146</v>
      </c>
      <c r="B148"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48" s="166" t="inlineStr"/>
      <c r="D148" s="166" t="inlineStr">
        <is>
          <t>Enalapril</t>
        </is>
      </c>
      <c r="E148" s="166" t="inlineStr">
        <is>
          <t>Aspirin</t>
        </is>
      </c>
      <c r="F148" s="166" t="inlineStr">
        <is>
          <t>Glipizide</t>
        </is>
      </c>
      <c r="G148" s="166" t="inlineStr">
        <is>
          <t>Metformin</t>
        </is>
      </c>
      <c r="H148" s="166" t="inlineStr">
        <is>
          <t>Atorvastatin</t>
        </is>
      </c>
      <c r="I148" s="167" t="inlineStr">
        <is>
          <t>1</t>
        </is>
      </c>
      <c r="J148" s="16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48" s="166" t="inlineStr"/>
      <c r="L148" s="166" t="inlineStr">
        <is>
          <t>Hypertension</t>
        </is>
      </c>
      <c r="M148" s="166" t="inlineStr"/>
      <c r="N148" s="165" t="inlineStr">
        <is>
          <t>Clinic</t>
        </is>
      </c>
      <c r="O148" s="166" t="inlineStr">
        <is>
          <t>[SOURCE: Pharma Plus เล่มม่วง 2 - ข้อสอบย้อนหลัง PLE-CC1 ปี 2564 วันที่ 1 ข้อ 77]</t>
        </is>
      </c>
      <c r="P148" s="165" t="inlineStr">
        <is>
          <t>ข้อสอบเก่า</t>
        </is>
      </c>
      <c r="Q148" s="165" t="inlineStr">
        <is>
          <t>2564</t>
        </is>
      </c>
      <c r="R148" s="165" t="inlineStr"/>
    </row>
    <row r="149" ht="24" customHeight="1" s="49">
      <c r="A149" s="167" t="n">
        <v>147</v>
      </c>
      <c r="B149"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49" s="166" t="inlineStr"/>
      <c r="D149" s="166" t="inlineStr">
        <is>
          <t>Bradykinin ลด</t>
        </is>
      </c>
      <c r="E149" s="166" t="inlineStr">
        <is>
          <t>Bradykinin เพิ่ม</t>
        </is>
      </c>
      <c r="F149" s="166" t="inlineStr">
        <is>
          <t>ยับยั้ง COX-1</t>
        </is>
      </c>
      <c r="G149" s="166" t="inlineStr">
        <is>
          <t>ยับยั้ง COX-2</t>
        </is>
      </c>
      <c r="H149" s="166" t="inlineStr">
        <is>
          <t>ยับยั้ง CYP3A4</t>
        </is>
      </c>
      <c r="I149" s="167" t="inlineStr">
        <is>
          <t>2</t>
        </is>
      </c>
      <c r="J149" s="166" t="inlineStr">
        <is>
          <t>✅ คำตอบที่ถูกต้อง: ข้อ ข. Bradykinin เพิ่ม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49" s="166" t="inlineStr"/>
      <c r="L149" s="166" t="inlineStr">
        <is>
          <t>Hypertension</t>
        </is>
      </c>
      <c r="M149" s="166" t="inlineStr"/>
      <c r="N149" s="165" t="inlineStr">
        <is>
          <t>Clinic</t>
        </is>
      </c>
      <c r="O149" s="166" t="inlineStr">
        <is>
          <t>[SOURCE: Pharma Plus เล่มม่วง 2 - ข้อสอบย้อนหลัง PLE-CC1 ปี 2564 วันที่ 1 ข้อ 78]</t>
        </is>
      </c>
      <c r="P149" s="165" t="inlineStr">
        <is>
          <t>ข้อสอบเก่า</t>
        </is>
      </c>
      <c r="Q149" s="165" t="inlineStr">
        <is>
          <t>2564</t>
        </is>
      </c>
      <c r="R149" s="165" t="inlineStr"/>
    </row>
    <row r="150" ht="24" customHeight="1" s="49">
      <c r="A150" s="167" t="n">
        <v>148</v>
      </c>
      <c r="B150" s="166" t="inlineStr">
        <is>
          <t>กลไกการออกฤทธิ์ของ almondine (amlodipine) คือข้อใด</t>
        </is>
      </c>
      <c r="C150" s="166" t="inlineStr"/>
      <c r="D150" s="166" t="inlineStr">
        <is>
          <t>Angiotensin converting enzyme inhibitor</t>
        </is>
      </c>
      <c r="E150" s="166" t="inlineStr">
        <is>
          <t>Beta blocker</t>
        </is>
      </c>
      <c r="F150" s="166" t="inlineStr">
        <is>
          <t>Calcium channel blocker</t>
        </is>
      </c>
      <c r="G150" s="166" t="inlineStr">
        <is>
          <t>Diuretic</t>
        </is>
      </c>
      <c r="H150" s="166" t="inlineStr">
        <is>
          <t>Alpha blocker</t>
        </is>
      </c>
      <c r="I150" s="167" t="inlineStr">
        <is>
          <t>3</t>
        </is>
      </c>
      <c r="J150" s="166" t="inlineStr">
        <is>
          <t>✅ คำตอบที่ถูกต้อง: ข้อ ค. Calcium channel blocker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50" s="166" t="inlineStr"/>
      <c r="L150" s="166" t="inlineStr">
        <is>
          <t>Hypertension</t>
        </is>
      </c>
      <c r="M150" s="166" t="inlineStr"/>
      <c r="N150" s="165" t="inlineStr">
        <is>
          <t>Clinic</t>
        </is>
      </c>
      <c r="O150" s="166" t="inlineStr">
        <is>
          <t>[SOURCE: Pharma Plus เล่มม่วง 2 - ข้อสอบย้อนหลัง PLE-CC1 ปี 2564 วันที่ 1 ข้อ 81]</t>
        </is>
      </c>
      <c r="P150" s="165" t="inlineStr">
        <is>
          <t>ข้อสอบเก่า</t>
        </is>
      </c>
      <c r="Q150" s="165" t="inlineStr">
        <is>
          <t>2564</t>
        </is>
      </c>
      <c r="R150" s="165" t="inlineStr"/>
    </row>
    <row r="151" ht="24" customHeight="1" s="49">
      <c r="A151" s="167" t="n">
        <v>149</v>
      </c>
      <c r="B151" s="166" t="inlineStr">
        <is>
          <t>สิ่งที่ควร monitor สำหรับยา amlodipine</t>
        </is>
      </c>
      <c r="C151" s="166" t="inlineStr"/>
      <c r="D151" s="166" t="inlineStr">
        <is>
          <t>Bradycardia</t>
        </is>
      </c>
      <c r="E151" s="166" t="inlineStr">
        <is>
          <t>Hypercalcemia</t>
        </is>
      </c>
      <c r="F151" s="166" t="inlineStr">
        <is>
          <t>Hyperkalemia</t>
        </is>
      </c>
      <c r="G151" s="166" t="inlineStr">
        <is>
          <t>Peripheral edema</t>
        </is>
      </c>
      <c r="H151" s="166" t="inlineStr">
        <is>
          <t>Orthostatic hypotension</t>
        </is>
      </c>
      <c r="I151" s="167" t="inlineStr">
        <is>
          <t>4</t>
        </is>
      </c>
      <c r="J151" s="16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51" s="166" t="inlineStr"/>
      <c r="L151" s="166" t="inlineStr">
        <is>
          <t>Hypertension</t>
        </is>
      </c>
      <c r="M151" s="166" t="inlineStr"/>
      <c r="N151" s="165" t="inlineStr">
        <is>
          <t>Clinic</t>
        </is>
      </c>
      <c r="O151" s="166" t="inlineStr">
        <is>
          <t>[SOURCE: Pharma Plus เล่มม่วง 2 - ข้อสอบย้อนหลัง PLE-CC1 ปี 2564 วันที่ 1 ข้อ 83]</t>
        </is>
      </c>
      <c r="P151" s="165" t="inlineStr">
        <is>
          <t>ข้อสอบเก่า</t>
        </is>
      </c>
      <c r="Q151" s="165" t="inlineStr">
        <is>
          <t>2564</t>
        </is>
      </c>
      <c r="R151" s="165" t="inlineStr"/>
    </row>
    <row r="152" ht="24" customHeight="1" s="49">
      <c r="A152" s="167" t="n">
        <v>150</v>
      </c>
      <c r="B152"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52" s="166" t="inlineStr"/>
      <c r="D152" s="166" t="inlineStr">
        <is>
          <t>Atenolol</t>
        </is>
      </c>
      <c r="E152" s="166" t="inlineStr">
        <is>
          <t>Furosemide</t>
        </is>
      </c>
      <c r="F152" s="166" t="inlineStr">
        <is>
          <t>Enalapril</t>
        </is>
      </c>
      <c r="G152" s="166" t="inlineStr">
        <is>
          <t>Hydrochlorothiazide</t>
        </is>
      </c>
      <c r="H152" s="166" t="inlineStr">
        <is>
          <t>Spironolactone</t>
        </is>
      </c>
      <c r="I152" s="167" t="inlineStr">
        <is>
          <t>1</t>
        </is>
      </c>
      <c r="J152"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52" s="166" t="inlineStr"/>
      <c r="L152" s="166" t="inlineStr">
        <is>
          <t>Heart Failure</t>
        </is>
      </c>
      <c r="M152" s="166" t="inlineStr"/>
      <c r="N152" s="165" t="inlineStr">
        <is>
          <t>Clinic</t>
        </is>
      </c>
      <c r="O152" s="166" t="inlineStr">
        <is>
          <t>[SOURCE: Pharma Plus เล่มม่วง 2 - ข้อสอบย้อนหลัง PLE-CC1 ปี 2564 วันที่ 2 ข้อ 1]</t>
        </is>
      </c>
      <c r="P152" s="165" t="inlineStr">
        <is>
          <t>ข้อสอบเก่า</t>
        </is>
      </c>
      <c r="Q152" s="165" t="inlineStr">
        <is>
          <t>2564</t>
        </is>
      </c>
      <c r="R152" s="165" t="inlineStr"/>
    </row>
    <row r="153" ht="24" customHeight="1" s="49">
      <c r="A153" s="167" t="n">
        <v>151</v>
      </c>
      <c r="B153"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53" s="166" t="inlineStr"/>
      <c r="D153" s="166" t="inlineStr">
        <is>
          <t>Atenolol</t>
        </is>
      </c>
      <c r="E153" s="166" t="inlineStr">
        <is>
          <t>Furosemide</t>
        </is>
      </c>
      <c r="F153" s="166" t="inlineStr">
        <is>
          <t>Enalapril</t>
        </is>
      </c>
      <c r="G153" s="166" t="inlineStr">
        <is>
          <t>Hydrochlorothiazide</t>
        </is>
      </c>
      <c r="H153" s="166" t="inlineStr">
        <is>
          <t>Spironolactone</t>
        </is>
      </c>
      <c r="I153" s="167" t="inlineStr">
        <is>
          <t>2</t>
        </is>
      </c>
      <c r="J153" s="166"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53" s="166" t="inlineStr"/>
      <c r="L153" s="166" t="inlineStr">
        <is>
          <t>Heart Failure</t>
        </is>
      </c>
      <c r="M153" s="166" t="inlineStr"/>
      <c r="N153" s="165" t="inlineStr">
        <is>
          <t>Clinic</t>
        </is>
      </c>
      <c r="O153" s="166" t="inlineStr">
        <is>
          <t>[SOURCE: Pharma Plus เล่มม่วง 2 - ข้อสอบย้อนหลัง PLE-CC1 ปี 2564 วันที่ 2 ข้อ 2]</t>
        </is>
      </c>
      <c r="P153" s="165" t="inlineStr">
        <is>
          <t>ข้อสอบเก่า</t>
        </is>
      </c>
      <c r="Q153" s="165" t="inlineStr">
        <is>
          <t>2564</t>
        </is>
      </c>
      <c r="R153" s="165" t="inlineStr"/>
    </row>
    <row r="154" ht="24" customHeight="1" s="49">
      <c r="A154" s="167" t="n">
        <v>152</v>
      </c>
      <c r="B154"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54" s="166" t="inlineStr"/>
      <c r="D154" s="166" t="inlineStr">
        <is>
          <t>Proximal tubule</t>
        </is>
      </c>
      <c r="E154" s="166" t="inlineStr">
        <is>
          <t>Distal tubule</t>
        </is>
      </c>
      <c r="F154" s="166" t="inlineStr">
        <is>
          <t>Ascending limb loop of Henle</t>
        </is>
      </c>
      <c r="G154" s="166" t="inlineStr">
        <is>
          <t>Descending limb loop of Henle</t>
        </is>
      </c>
      <c r="H154" s="166" t="inlineStr">
        <is>
          <t>Collecting duct</t>
        </is>
      </c>
      <c r="I154" s="167" t="inlineStr">
        <is>
          <t>2</t>
        </is>
      </c>
      <c r="J154"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54" s="166" t="inlineStr"/>
      <c r="L154" s="166" t="inlineStr">
        <is>
          <t>Hypertension</t>
        </is>
      </c>
      <c r="M154" s="166" t="inlineStr"/>
      <c r="N154" s="165" t="inlineStr">
        <is>
          <t>Clinic</t>
        </is>
      </c>
      <c r="O154" s="166" t="inlineStr">
        <is>
          <t>[SOURCE: Pharma Plus เล่มม่วง 2 - ข้อสอบย้อนหลัง PLE-CC1 ปี 2564 วันที่ 2 ข้อ 5]</t>
        </is>
      </c>
      <c r="P154" s="165" t="inlineStr">
        <is>
          <t>ข้อสอบเก่า</t>
        </is>
      </c>
      <c r="Q154" s="165" t="inlineStr">
        <is>
          <t>2564</t>
        </is>
      </c>
      <c r="R154" s="165" t="inlineStr"/>
    </row>
    <row r="155" ht="24" customHeight="1" s="49">
      <c r="A155" s="167" t="n">
        <v>153</v>
      </c>
      <c r="B155"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55" s="166" t="inlineStr"/>
      <c r="D155" s="166" t="inlineStr">
        <is>
          <t>Hyperglycemia</t>
        </is>
      </c>
      <c r="E155" s="166" t="inlineStr">
        <is>
          <t>Hyperkalemia</t>
        </is>
      </c>
      <c r="F155" s="166" t="inlineStr">
        <is>
          <t>Hypernatremia</t>
        </is>
      </c>
      <c r="G155" s="166" t="inlineStr">
        <is>
          <t>Hypouricemia</t>
        </is>
      </c>
      <c r="H155" s="166" t="inlineStr">
        <is>
          <t>Hypocalcemia</t>
        </is>
      </c>
      <c r="I155" s="167" t="inlineStr">
        <is>
          <t>1</t>
        </is>
      </c>
      <c r="J155"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55" s="166" t="inlineStr"/>
      <c r="L155" s="166" t="inlineStr">
        <is>
          <t>Hypertension</t>
        </is>
      </c>
      <c r="M155" s="166" t="inlineStr"/>
      <c r="N155" s="165" t="inlineStr">
        <is>
          <t>Clinic</t>
        </is>
      </c>
      <c r="O155" s="166" t="inlineStr">
        <is>
          <t>[SOURCE: Pharma Plus เล่มม่วง 2 - ข้อสอบย้อนหลัง PLE-CC1 ปี 2564 วันที่ 2 ข้อ 6]</t>
        </is>
      </c>
      <c r="P155" s="165" t="inlineStr">
        <is>
          <t>ข้อสอบเก่า</t>
        </is>
      </c>
      <c r="Q155" s="165" t="inlineStr">
        <is>
          <t>2564</t>
        </is>
      </c>
      <c r="R155" s="165" t="inlineStr"/>
    </row>
    <row r="156" ht="24" customHeight="1" s="49">
      <c r="A156" s="167" t="n">
        <v>154</v>
      </c>
      <c r="B156"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56" s="166" t="inlineStr"/>
      <c r="D156" s="166" t="inlineStr">
        <is>
          <t>0.5 mg/kg/day</t>
        </is>
      </c>
      <c r="E156" s="166" t="inlineStr">
        <is>
          <t>1 mg/kg/dose</t>
        </is>
      </c>
      <c r="F156" s="166" t="inlineStr">
        <is>
          <t>1.5 mg/kg/day</t>
        </is>
      </c>
      <c r="G156" s="166" t="inlineStr">
        <is>
          <t>2 mg/kg/day</t>
        </is>
      </c>
      <c r="H156" s="166" t="inlineStr">
        <is>
          <t>2 mg/kg/dose</t>
        </is>
      </c>
      <c r="I156" s="167" t="inlineStr">
        <is>
          <t>4</t>
        </is>
      </c>
      <c r="J156"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56" s="166" t="inlineStr"/>
      <c r="L156" s="166" t="inlineStr">
        <is>
          <t>Heart Failure</t>
        </is>
      </c>
      <c r="M156" s="166" t="inlineStr"/>
      <c r="N156" s="165" t="inlineStr">
        <is>
          <t>Clinic</t>
        </is>
      </c>
      <c r="O156" s="166" t="inlineStr">
        <is>
          <t>[SOURCE: Pharma Plus เล่มม่วง 2 - ข้อสอบย้อนหลัง PLE-CC1 ปี 2564 วันที่ 2 ข้อ 10]</t>
        </is>
      </c>
      <c r="P156" s="165" t="inlineStr">
        <is>
          <t>ข้อสอบเก่า</t>
        </is>
      </c>
      <c r="Q156" s="165" t="inlineStr">
        <is>
          <t>2564</t>
        </is>
      </c>
      <c r="R156" s="165" t="inlineStr"/>
    </row>
    <row r="157" ht="24" customHeight="1" s="49">
      <c r="A157" s="167" t="n">
        <v>155</v>
      </c>
      <c r="B157"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57" s="166" t="inlineStr"/>
      <c r="D157" s="166" t="inlineStr">
        <is>
          <t>Hyponatremia</t>
        </is>
      </c>
      <c r="E157" s="166" t="inlineStr">
        <is>
          <t>Hyperglycemia</t>
        </is>
      </c>
      <c r="F157" s="166" t="inlineStr">
        <is>
          <t>Hypokalemia</t>
        </is>
      </c>
      <c r="G157" s="166" t="inlineStr">
        <is>
          <t>Hyperpnea</t>
        </is>
      </c>
      <c r="H157" s="166" t="inlineStr">
        <is>
          <t>Metabolic acidosis</t>
        </is>
      </c>
      <c r="I157" s="167" t="inlineStr">
        <is>
          <t>3</t>
        </is>
      </c>
      <c r="J157" s="166"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57" s="166" t="inlineStr"/>
      <c r="L157" s="166" t="inlineStr">
        <is>
          <t>Heart Failure</t>
        </is>
      </c>
      <c r="M157" s="166" t="inlineStr"/>
      <c r="N157" s="165" t="inlineStr">
        <is>
          <t>Clinic</t>
        </is>
      </c>
      <c r="O157" s="166" t="inlineStr">
        <is>
          <t>[SOURCE: Pharma Plus เล่มม่วง 2 - ข้อสอบย้อนหลัง PLE-CC1 ปี 2564 วันที่ 2 ข้อ 12]</t>
        </is>
      </c>
      <c r="P157" s="165" t="inlineStr">
        <is>
          <t>ข้อสอบเก่า</t>
        </is>
      </c>
      <c r="Q157" s="165" t="inlineStr">
        <is>
          <t>2564</t>
        </is>
      </c>
      <c r="R157" s="165" t="inlineStr"/>
    </row>
    <row r="158" ht="24" customHeight="1" s="49">
      <c r="A158" s="167" t="n">
        <v>156</v>
      </c>
      <c r="B158"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58" s="166" t="inlineStr"/>
      <c r="D158" s="166" t="inlineStr">
        <is>
          <t>Dosage too low</t>
        </is>
      </c>
      <c r="E158" s="166" t="inlineStr">
        <is>
          <t>Dosage too high</t>
        </is>
      </c>
      <c r="F158" s="166" t="inlineStr">
        <is>
          <t>Invalid indication</t>
        </is>
      </c>
      <c r="G158" s="166" t="inlineStr">
        <is>
          <t>Improper drug</t>
        </is>
      </c>
      <c r="H158" s="166" t="inlineStr">
        <is>
          <t>Need for addition drug therapy</t>
        </is>
      </c>
      <c r="I158" s="167" t="inlineStr">
        <is>
          <t>1</t>
        </is>
      </c>
      <c r="J158"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58" s="166" t="inlineStr"/>
      <c r="L158" s="166" t="inlineStr">
        <is>
          <t>Dyslipidemia</t>
        </is>
      </c>
      <c r="M158" s="166" t="inlineStr"/>
      <c r="N158" s="165" t="inlineStr">
        <is>
          <t>Clinic</t>
        </is>
      </c>
      <c r="O158" s="166" t="inlineStr">
        <is>
          <t>[SOURCE: Pharma Plus เล่มม่วง 2 - ข้อสอบย้อนหลัง PLE-CC1 ปี 2564 วันที่ 2 ข้อ 16]</t>
        </is>
      </c>
      <c r="P158" s="165" t="inlineStr">
        <is>
          <t>ข้อสอบเก่า</t>
        </is>
      </c>
      <c r="Q158" s="165" t="inlineStr">
        <is>
          <t>2564</t>
        </is>
      </c>
      <c r="R158" s="165" t="inlineStr"/>
    </row>
    <row r="159" ht="24" customHeight="1" s="49">
      <c r="A159" s="167" t="n">
        <v>157</v>
      </c>
      <c r="B159"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59" s="166" t="inlineStr"/>
      <c r="D159" s="166" t="inlineStr">
        <is>
          <t>Simvastatin 10 mg od hs</t>
        </is>
      </c>
      <c r="E159" s="166" t="inlineStr">
        <is>
          <t>Atorvastatin 40 mg od</t>
        </is>
      </c>
      <c r="F159" s="166" t="inlineStr">
        <is>
          <t>Fenofibrate 300 mg</t>
        </is>
      </c>
      <c r="G159" s="166" t="inlineStr">
        <is>
          <t>Simvastatin 20 mg + fenofibrate 300 mg</t>
        </is>
      </c>
      <c r="H159" s="166" t="inlineStr">
        <is>
          <t>Atorvastatin 20 mg + fenofibrate 300 mg</t>
        </is>
      </c>
      <c r="I159" s="167" t="inlineStr">
        <is>
          <t>2</t>
        </is>
      </c>
      <c r="J159"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59" s="166" t="inlineStr"/>
      <c r="L159" s="166" t="inlineStr">
        <is>
          <t>Dyslipidemia</t>
        </is>
      </c>
      <c r="M159" s="166" t="inlineStr"/>
      <c r="N159" s="165" t="inlineStr">
        <is>
          <t>Clinic</t>
        </is>
      </c>
      <c r="O159" s="166" t="inlineStr">
        <is>
          <t>[SOURCE: Pharma Plus เล่มม่วง 2 - ข้อสอบย้อนหลัง PLE-CC1 ปี 2564 วันที่ 2 ข้อ 17]</t>
        </is>
      </c>
      <c r="P159" s="165" t="inlineStr">
        <is>
          <t>ข้อสอบเก่า</t>
        </is>
      </c>
      <c r="Q159" s="165" t="inlineStr">
        <is>
          <t>2564</t>
        </is>
      </c>
      <c r="R159" s="165" t="inlineStr"/>
    </row>
    <row r="160" ht="24" customHeight="1" s="49">
      <c r="A160" s="167" t="n">
        <v>158</v>
      </c>
      <c r="B160"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60" s="166" t="inlineStr"/>
      <c r="D160" s="166" t="inlineStr">
        <is>
          <t>Alanine transaminase</t>
        </is>
      </c>
      <c r="E160" s="166" t="inlineStr">
        <is>
          <t>Troponin</t>
        </is>
      </c>
      <c r="F160" s="166" t="inlineStr">
        <is>
          <t>CBC</t>
        </is>
      </c>
      <c r="G160" s="166" t="inlineStr">
        <is>
          <t>Creatine kinase</t>
        </is>
      </c>
      <c r="H160" s="166" t="inlineStr">
        <is>
          <t>Scr</t>
        </is>
      </c>
      <c r="I160" s="167" t="inlineStr">
        <is>
          <t>1</t>
        </is>
      </c>
      <c r="J160"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60" s="166" t="inlineStr"/>
      <c r="L160" s="166" t="inlineStr">
        <is>
          <t>Dyslipidemia</t>
        </is>
      </c>
      <c r="M160" s="166" t="inlineStr"/>
      <c r="N160" s="165" t="inlineStr">
        <is>
          <t>Clinic</t>
        </is>
      </c>
      <c r="O160" s="166" t="inlineStr">
        <is>
          <t>[SOURCE: Pharma Plus เล่มม่วง 2 - ข้อสอบย้อนหลัง PLE-CC1 ปี 2564 วันที่ 2 ข้อ 18]</t>
        </is>
      </c>
      <c r="P160" s="165" t="inlineStr">
        <is>
          <t>ข้อสอบเก่า</t>
        </is>
      </c>
      <c r="Q160" s="165" t="inlineStr">
        <is>
          <t>2564</t>
        </is>
      </c>
      <c r="R160" s="165" t="inlineStr"/>
    </row>
    <row r="161" ht="24" customHeight="1" s="49">
      <c r="A161" s="167" t="n">
        <v>159</v>
      </c>
      <c r="B161"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61" s="166" t="inlineStr"/>
      <c r="D161" s="166" t="inlineStr">
        <is>
          <t>N/V</t>
        </is>
      </c>
      <c r="E161" s="166" t="inlineStr">
        <is>
          <t>Myopathy</t>
        </is>
      </c>
      <c r="F161" s="166" t="inlineStr">
        <is>
          <t>Dizziness</t>
        </is>
      </c>
      <c r="G161" s="166" t="inlineStr">
        <is>
          <t>Hyperkalemia</t>
        </is>
      </c>
      <c r="H161" s="166" t="inlineStr">
        <is>
          <t>Cardiac arrhythmia</t>
        </is>
      </c>
      <c r="I161" s="167" t="inlineStr">
        <is>
          <t>2</t>
        </is>
      </c>
      <c r="J161"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61" s="166" t="inlineStr"/>
      <c r="L161" s="166" t="inlineStr">
        <is>
          <t>Dyslipidemia</t>
        </is>
      </c>
      <c r="M161" s="166" t="inlineStr"/>
      <c r="N161" s="165" t="inlineStr">
        <is>
          <t>Clinic</t>
        </is>
      </c>
      <c r="O161" s="166" t="inlineStr">
        <is>
          <t>[SOURCE: Pharma Plus เล่มม่วง 2 - ข้อสอบย้อนหลัง PLE-CC1 ปี 2564 วันที่ 2 ข้อ 19]</t>
        </is>
      </c>
      <c r="P161" s="165" t="inlineStr">
        <is>
          <t>ข้อสอบเก่า</t>
        </is>
      </c>
      <c r="Q161" s="165" t="inlineStr">
        <is>
          <t>2564</t>
        </is>
      </c>
      <c r="R161" s="165" t="inlineStr"/>
    </row>
    <row r="162" ht="24" customHeight="1" s="49">
      <c r="A162" s="167" t="n">
        <v>160</v>
      </c>
      <c r="B162"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62" s="166" t="inlineStr"/>
      <c r="D162" s="166" t="inlineStr">
        <is>
          <t>55 mg/dL</t>
        </is>
      </c>
      <c r="E162" s="166" t="inlineStr">
        <is>
          <t>70 mg/dL</t>
        </is>
      </c>
      <c r="F162" s="166" t="inlineStr">
        <is>
          <t>100 mg/dL</t>
        </is>
      </c>
      <c r="G162" s="166" t="inlineStr">
        <is>
          <t>130 mg/dL</t>
        </is>
      </c>
      <c r="H162" s="166" t="inlineStr">
        <is>
          <t>160 mg/dL</t>
        </is>
      </c>
      <c r="I162" s="167" t="inlineStr">
        <is>
          <t>2</t>
        </is>
      </c>
      <c r="J162"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62" s="166" t="inlineStr"/>
      <c r="L162" s="166" t="inlineStr">
        <is>
          <t>Dyslipidemia</t>
        </is>
      </c>
      <c r="M162" s="166" t="inlineStr"/>
      <c r="N162" s="165" t="inlineStr">
        <is>
          <t>Clinic</t>
        </is>
      </c>
      <c r="O162" s="166" t="inlineStr">
        <is>
          <t>[SOURCE: Pharma Plus เล่มม่วง 2 - ข้อสอบย้อนหลัง PLE-CC1 ปี 2564 วันที่ 2 ข้อ 22]</t>
        </is>
      </c>
      <c r="P162" s="165" t="inlineStr">
        <is>
          <t>ข้อสอบเก่า</t>
        </is>
      </c>
      <c r="Q162" s="165" t="inlineStr">
        <is>
          <t>2564</t>
        </is>
      </c>
      <c r="R162" s="165" t="inlineStr"/>
    </row>
    <row r="163" ht="24" customHeight="1" s="49">
      <c r="A163" s="167" t="n">
        <v>161</v>
      </c>
      <c r="B163"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63" s="166" t="inlineStr"/>
      <c r="D163" s="166" t="inlineStr">
        <is>
          <t>Aspirin 81 mg 1x1 OD</t>
        </is>
      </c>
      <c r="E163" s="166" t="inlineStr">
        <is>
          <t>Clopidogrel 75 mg 1x1 OD</t>
        </is>
      </c>
      <c r="F163" s="166" t="inlineStr">
        <is>
          <t>Prasugrel 10 mg 1x1 OD</t>
        </is>
      </c>
      <c r="G163" s="166" t="inlineStr">
        <is>
          <t>Ticagrelor 90 mg 1x1 OD</t>
        </is>
      </c>
      <c r="H163" s="166" t="inlineStr">
        <is>
          <t>Ticlodipine 250 mg 1x2 pc</t>
        </is>
      </c>
      <c r="I163" s="167" t="inlineStr">
        <is>
          <t>2</t>
        </is>
      </c>
      <c r="J163"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63" s="166" t="inlineStr">
        <is>
          <t>Ischemic Heart Disease</t>
        </is>
      </c>
      <c r="L163" s="166" t="inlineStr">
        <is>
          <t>Antiplatelet selection in chronic coronary syndrome with aspirin intolerance</t>
        </is>
      </c>
      <c r="M163" s="166" t="inlineStr"/>
      <c r="N163" s="165" t="inlineStr">
        <is>
          <t>ปานกลาง</t>
        </is>
      </c>
      <c r="O163" s="166" t="inlineStr">
        <is>
          <t>ข้อสอบเก่า</t>
        </is>
      </c>
      <c r="P163" s="165" t="inlineStr">
        <is>
          <t>ข้อสอบเก่า</t>
        </is>
      </c>
      <c r="Q163" s="165" t="inlineStr">
        <is>
          <t>2565</t>
        </is>
      </c>
      <c r="R163" s="165" t="inlineStr"/>
    </row>
    <row r="164" ht="24" customHeight="1" s="49">
      <c r="A164" s="167" t="n">
        <v>162</v>
      </c>
      <c r="B164"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64" s="166" t="inlineStr"/>
      <c r="D164" s="166" t="inlineStr">
        <is>
          <t>Carvedilol</t>
        </is>
      </c>
      <c r="E164" s="166" t="inlineStr">
        <is>
          <t>Enalapril</t>
        </is>
      </c>
      <c r="F164" s="166" t="inlineStr">
        <is>
          <t>Dapagliflozin</t>
        </is>
      </c>
      <c r="G164" s="166" t="inlineStr">
        <is>
          <t>Ivabradine</t>
        </is>
      </c>
      <c r="H164" s="166" t="inlineStr">
        <is>
          <t>Spironolactone</t>
        </is>
      </c>
      <c r="I164" s="167" t="inlineStr">
        <is>
          <t>4</t>
        </is>
      </c>
      <c r="J164"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64" s="166" t="inlineStr">
        <is>
          <t>Heart Failure with Reduced Ejection Fraction (HFrEF)</t>
        </is>
      </c>
      <c r="L164" s="166" t="inlineStr">
        <is>
          <t>Ivabradine Placement vs Guideline-Directed Medical Therapy</t>
        </is>
      </c>
      <c r="M164" s="166" t="inlineStr"/>
      <c r="N164" s="165" t="inlineStr">
        <is>
          <t>ปานกลาง</t>
        </is>
      </c>
      <c r="O164" s="166" t="inlineStr">
        <is>
          <t>ข้อสอบเก่า</t>
        </is>
      </c>
      <c r="P164" s="165" t="inlineStr">
        <is>
          <t>ข้อสอบเก่า</t>
        </is>
      </c>
      <c r="Q164" s="165" t="inlineStr">
        <is>
          <t>2565</t>
        </is>
      </c>
      <c r="R164" s="165" t="inlineStr"/>
    </row>
    <row r="165" ht="24" customHeight="1" s="49">
      <c r="A165" s="167" t="n">
        <v>163</v>
      </c>
      <c r="B165" s="166" t="inlineStr">
        <is>
          <t>ข้อใดเป็นผลข้างเคียงของยา losartan</t>
        </is>
      </c>
      <c r="C165" s="166" t="inlineStr"/>
      <c r="D165" s="166" t="inlineStr">
        <is>
          <t>AKI</t>
        </is>
      </c>
      <c r="E165" s="166" t="inlineStr">
        <is>
          <t>Hyperuricemia</t>
        </is>
      </c>
      <c r="F165" s="166" t="inlineStr">
        <is>
          <t>Acute liver injury</t>
        </is>
      </c>
      <c r="G165" s="166" t="inlineStr">
        <is>
          <t>Hypokalemia</t>
        </is>
      </c>
      <c r="H165" s="166" t="inlineStr">
        <is>
          <t>Hypernatremia</t>
        </is>
      </c>
      <c r="I165" s="167" t="inlineStr">
        <is>
          <t>1</t>
        </is>
      </c>
      <c r="J165"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65" s="166" t="inlineStr">
        <is>
          <t>Antihypertensive Agents Adverse Effects</t>
        </is>
      </c>
      <c r="L165" s="166" t="inlineStr">
        <is>
          <t>Renin-Angiotensin System Blockers and Acute Kidney Injury</t>
        </is>
      </c>
      <c r="M165" s="166" t="inlineStr"/>
      <c r="N165" s="165" t="inlineStr">
        <is>
          <t>ยาก</t>
        </is>
      </c>
      <c r="O165" s="166" t="inlineStr">
        <is>
          <t>ข้อสอบเก่า</t>
        </is>
      </c>
      <c r="P165" s="165" t="inlineStr">
        <is>
          <t>ข้อสอบเก่า</t>
        </is>
      </c>
      <c r="Q165" s="165" t="inlineStr">
        <is>
          <t>2565</t>
        </is>
      </c>
      <c r="R165" s="165" t="inlineStr"/>
    </row>
    <row r="166" ht="409.6" customHeight="1" s="49">
      <c r="A166" s="119" t="n"/>
      <c r="B166" s="34" t="n"/>
      <c r="C166" s="100" t="n"/>
      <c r="D166" s="34" t="n"/>
      <c r="E166" s="34" t="n"/>
      <c r="F166" s="34" t="n"/>
      <c r="G166" s="34" t="n"/>
      <c r="H166" s="34" t="n"/>
      <c r="I166" s="119" t="n"/>
      <c r="J166" s="88" t="n"/>
      <c r="K166" s="100" t="n"/>
      <c r="L166" s="34" t="n"/>
      <c r="M166" s="100" t="n"/>
      <c r="N166" s="34" t="n"/>
      <c r="O166" s="100" t="n"/>
      <c r="P166" s="100" t="n"/>
      <c r="Q166" s="100" t="n"/>
    </row>
    <row r="167" ht="409.6" customHeight="1" s="49">
      <c r="A167" s="119" t="n"/>
      <c r="B167" s="34" t="n"/>
      <c r="C167" s="100" t="n"/>
      <c r="D167" s="34" t="n"/>
      <c r="E167" s="34" t="n"/>
      <c r="F167" s="34" t="n"/>
      <c r="G167" s="34" t="n"/>
      <c r="H167" s="34" t="n"/>
      <c r="I167" s="119" t="n"/>
      <c r="J167" s="88" t="n"/>
      <c r="K167" s="100" t="n"/>
      <c r="L167" s="34" t="n"/>
      <c r="M167" s="100" t="n"/>
      <c r="N167" s="34" t="n"/>
      <c r="O167" s="100" t="n"/>
      <c r="P167" s="100" t="n"/>
      <c r="Q167" s="100" t="n"/>
    </row>
    <row r="168" ht="409.6" customHeight="1" s="49">
      <c r="A168" s="119" t="n"/>
      <c r="B168" s="34" t="n"/>
      <c r="C168" s="100" t="n"/>
      <c r="D168" s="34" t="n"/>
      <c r="E168" s="34" t="n"/>
      <c r="F168" s="34" t="n"/>
      <c r="G168" s="34" t="n"/>
      <c r="H168" s="34" t="n"/>
      <c r="I168" s="119" t="n"/>
      <c r="J168" s="88" t="n"/>
      <c r="K168" s="100" t="n"/>
      <c r="L168" s="34" t="n"/>
      <c r="M168" s="100" t="n"/>
      <c r="N168" s="34" t="n"/>
      <c r="O168" s="100" t="n"/>
      <c r="P168" s="100" t="n"/>
      <c r="Q168" s="100" t="n"/>
    </row>
    <row r="169" ht="409.6" customHeight="1" s="49">
      <c r="A169" s="119" t="n"/>
      <c r="B169" s="34" t="n"/>
      <c r="C169" s="100" t="n"/>
      <c r="D169" s="34" t="n"/>
      <c r="E169" s="34" t="n"/>
      <c r="F169" s="34" t="n"/>
      <c r="G169" s="34" t="n"/>
      <c r="H169" s="34" t="n"/>
      <c r="I169" s="119" t="n"/>
      <c r="J169" s="88" t="n"/>
      <c r="K169" s="100" t="n"/>
      <c r="L169" s="34" t="n"/>
      <c r="M169" s="100" t="n"/>
      <c r="N169" s="34" t="n"/>
      <c r="O169" s="100" t="n"/>
      <c r="P169" s="100" t="n"/>
      <c r="Q169" s="100" t="n"/>
    </row>
    <row r="170" ht="409.6" customHeight="1" s="49">
      <c r="A170" s="119" t="n"/>
      <c r="B170" s="34" t="n"/>
      <c r="C170" s="100" t="n"/>
      <c r="D170" s="34" t="n"/>
      <c r="E170" s="34" t="n"/>
      <c r="F170" s="34" t="n"/>
      <c r="G170" s="34" t="n"/>
      <c r="H170" s="34" t="n"/>
      <c r="I170" s="119" t="n"/>
      <c r="J170" s="88" t="n"/>
      <c r="K170" s="100" t="n"/>
      <c r="L170" s="34" t="n"/>
      <c r="M170" s="100" t="n"/>
      <c r="N170" s="34" t="n"/>
      <c r="O170" s="100" t="n"/>
      <c r="P170" s="100" t="n"/>
      <c r="Q170" s="100" t="n"/>
    </row>
    <row r="171" ht="409.6" customHeight="1" s="49">
      <c r="A171" s="119" t="n"/>
      <c r="B171" s="34" t="n"/>
      <c r="C171" s="100" t="n"/>
      <c r="D171" s="34" t="n"/>
      <c r="E171" s="34" t="n"/>
      <c r="F171" s="34" t="n"/>
      <c r="G171" s="34" t="n"/>
      <c r="H171" s="34" t="n"/>
      <c r="I171" s="119" t="n"/>
      <c r="J171" s="88" t="n"/>
      <c r="K171" s="100" t="n"/>
      <c r="L171" s="34" t="n"/>
      <c r="M171" s="100" t="n"/>
      <c r="N171" s="34" t="n"/>
      <c r="O171" s="100" t="n"/>
      <c r="P171" s="100" t="n"/>
      <c r="Q171" s="100" t="n"/>
    </row>
    <row r="172" ht="409.6" customHeight="1" s="49">
      <c r="A172" s="119" t="n"/>
      <c r="B172" s="34" t="n"/>
      <c r="C172" s="100" t="n"/>
      <c r="D172" s="34" t="n"/>
      <c r="E172" s="34" t="n"/>
      <c r="F172" s="34" t="n"/>
      <c r="G172" s="34" t="n"/>
      <c r="H172" s="34" t="n"/>
      <c r="I172" s="119" t="n"/>
      <c r="J172" s="88" t="n"/>
      <c r="K172" s="100" t="n"/>
      <c r="L172" s="34" t="n"/>
      <c r="M172" s="100" t="n"/>
      <c r="N172" s="34" t="n"/>
      <c r="O172" s="100" t="n"/>
      <c r="P172" s="100" t="n"/>
      <c r="Q172" s="100" t="n"/>
    </row>
    <row r="173" ht="409.6" customHeight="1" s="49">
      <c r="A173" s="119" t="n"/>
      <c r="B173" s="34" t="n"/>
      <c r="C173" s="100" t="n"/>
      <c r="D173" s="34" t="n"/>
      <c r="E173" s="34" t="n"/>
      <c r="F173" s="34" t="n"/>
      <c r="G173" s="34" t="n"/>
      <c r="H173" s="34" t="n"/>
      <c r="I173" s="119" t="n"/>
      <c r="J173" s="88" t="n"/>
      <c r="K173" s="100" t="n"/>
      <c r="L173" s="34" t="n"/>
      <c r="M173" s="100" t="n"/>
      <c r="N173" s="34" t="n"/>
      <c r="O173" s="100" t="n"/>
      <c r="P173" s="100" t="n"/>
      <c r="Q173" s="100" t="n"/>
    </row>
    <row r="174" ht="409.6" customHeight="1" s="49">
      <c r="A174" s="119" t="n"/>
      <c r="B174" s="34" t="n"/>
      <c r="C174" s="100" t="n"/>
      <c r="D174" s="34" t="n"/>
      <c r="E174" s="34" t="n"/>
      <c r="F174" s="34" t="n"/>
      <c r="G174" s="34" t="n"/>
      <c r="H174" s="34" t="n"/>
      <c r="I174" s="119" t="n"/>
      <c r="J174" s="88" t="n"/>
      <c r="K174" s="100" t="n"/>
      <c r="L174" s="34" t="n"/>
      <c r="M174" s="100" t="n"/>
      <c r="N174" s="34" t="n"/>
      <c r="O174" s="100" t="n"/>
      <c r="P174" s="100" t="n"/>
      <c r="Q174" s="100" t="n"/>
    </row>
    <row r="175" ht="409.6" customHeight="1" s="49">
      <c r="A175" s="119" t="n"/>
      <c r="B175" s="34" t="n"/>
      <c r="C175" s="100" t="n"/>
      <c r="D175" s="34" t="n"/>
      <c r="E175" s="34" t="n"/>
      <c r="F175" s="34" t="n"/>
      <c r="G175" s="34" t="n"/>
      <c r="H175" s="34" t="n"/>
      <c r="I175" s="119" t="n"/>
      <c r="J175" s="88" t="n"/>
      <c r="K175" s="100" t="n"/>
      <c r="L175" s="34" t="n"/>
      <c r="M175" s="100" t="n"/>
      <c r="N175" s="34" t="n"/>
      <c r="O175" s="100" t="n"/>
      <c r="P175" s="100" t="n"/>
      <c r="Q175" s="100" t="n"/>
    </row>
    <row r="176" ht="409.6" customHeight="1" s="49">
      <c r="A176" s="119" t="n"/>
      <c r="B176" s="34" t="n"/>
      <c r="C176" s="100" t="n"/>
      <c r="D176" s="34" t="n"/>
      <c r="E176" s="34" t="n"/>
      <c r="F176" s="34" t="n"/>
      <c r="G176" s="34" t="n"/>
      <c r="H176" s="34" t="n"/>
      <c r="I176" s="119" t="n"/>
      <c r="J176" s="88" t="n"/>
      <c r="K176" s="100" t="n"/>
      <c r="L176" s="34" t="n"/>
      <c r="M176" s="100" t="n"/>
      <c r="N176" s="34" t="n"/>
      <c r="O176" s="100" t="n"/>
      <c r="P176" s="100" t="n"/>
      <c r="Q176" s="100" t="n"/>
    </row>
    <row r="177" ht="409.6" customHeight="1" s="49">
      <c r="A177" s="119" t="n"/>
      <c r="B177" s="34" t="n"/>
      <c r="C177" s="100" t="n"/>
      <c r="D177" s="34" t="n"/>
      <c r="E177" s="34" t="n"/>
      <c r="F177" s="34" t="n"/>
      <c r="G177" s="34" t="n"/>
      <c r="H177" s="34" t="n"/>
      <c r="I177" s="119" t="n"/>
      <c r="J177" s="88" t="n"/>
      <c r="K177" s="100" t="n"/>
      <c r="L177" s="34" t="n"/>
      <c r="M177" s="100" t="n"/>
      <c r="N177" s="34" t="n"/>
      <c r="O177" s="100" t="n"/>
      <c r="P177" s="100" t="n"/>
      <c r="Q177" s="100" t="n"/>
    </row>
    <row r="178" ht="409.6" customHeight="1" s="49">
      <c r="A178" s="119" t="n"/>
      <c r="B178" s="34" t="n"/>
      <c r="C178" s="100" t="n"/>
      <c r="D178" s="34" t="n"/>
      <c r="E178" s="34" t="n"/>
      <c r="F178" s="34" t="n"/>
      <c r="G178" s="34" t="n"/>
      <c r="H178" s="34" t="n"/>
      <c r="I178" s="119" t="n"/>
      <c r="J178" s="88" t="n"/>
      <c r="K178" s="100" t="n"/>
      <c r="L178" s="34" t="n"/>
      <c r="M178" s="100" t="n"/>
      <c r="N178" s="34" t="n"/>
      <c r="O178" s="100" t="n"/>
      <c r="P178" s="100" t="n"/>
      <c r="Q178" s="100" t="n"/>
    </row>
    <row r="179" ht="409.6" customHeight="1" s="49">
      <c r="A179" s="119" t="n"/>
      <c r="B179" s="34" t="n"/>
      <c r="C179" s="100" t="n"/>
      <c r="D179" s="34" t="n"/>
      <c r="E179" s="34" t="n"/>
      <c r="F179" s="34" t="n"/>
      <c r="G179" s="34" t="n"/>
      <c r="H179" s="34" t="n"/>
      <c r="I179" s="119" t="n"/>
      <c r="J179" s="88" t="n"/>
      <c r="K179" s="100" t="n"/>
      <c r="L179" s="34" t="n"/>
      <c r="M179" s="100" t="n"/>
      <c r="N179" s="34" t="n"/>
      <c r="O179" s="100" t="n"/>
      <c r="P179" s="100" t="n"/>
      <c r="Q179" s="100" t="n"/>
    </row>
    <row r="180" ht="409.6" customHeight="1" s="49">
      <c r="A180" s="119" t="n"/>
      <c r="B180" s="34" t="n"/>
      <c r="C180" s="100" t="n"/>
      <c r="D180" s="34" t="n"/>
      <c r="E180" s="34" t="n"/>
      <c r="F180" s="34" t="n"/>
      <c r="G180" s="34" t="n"/>
      <c r="H180" s="34" t="n"/>
      <c r="I180" s="119" t="n"/>
      <c r="J180" s="88" t="n"/>
      <c r="K180" s="100" t="n"/>
      <c r="L180" s="34" t="n"/>
      <c r="M180" s="100" t="n"/>
      <c r="N180" s="34" t="n"/>
      <c r="O180" s="100" t="n"/>
      <c r="P180" s="100" t="n"/>
      <c r="Q180" s="100" t="n"/>
    </row>
    <row r="181" ht="409.6" customHeight="1" s="49">
      <c r="A181" s="119" t="n"/>
      <c r="B181" s="34" t="n"/>
      <c r="C181" s="100" t="n"/>
      <c r="D181" s="34" t="n"/>
      <c r="E181" s="34" t="n"/>
      <c r="F181" s="34" t="n"/>
      <c r="G181" s="34" t="n"/>
      <c r="H181" s="34" t="n"/>
      <c r="I181" s="119" t="n"/>
      <c r="J181" s="88" t="n"/>
      <c r="K181" s="100" t="n"/>
      <c r="L181" s="34" t="n"/>
      <c r="M181" s="100" t="n"/>
      <c r="N181" s="34" t="n"/>
      <c r="O181" s="100" t="n"/>
      <c r="P181" s="100" t="n"/>
      <c r="Q181" s="100" t="n"/>
    </row>
    <row r="182" ht="409.6" customHeight="1" s="49">
      <c r="A182" s="119" t="n"/>
      <c r="B182" s="34" t="n"/>
      <c r="C182" s="100" t="n"/>
      <c r="D182" s="34" t="n"/>
      <c r="E182" s="34" t="n"/>
      <c r="F182" s="34" t="n"/>
      <c r="G182" s="34" t="n"/>
      <c r="H182" s="34" t="n"/>
      <c r="I182" s="119" t="n"/>
      <c r="J182" s="88" t="n"/>
      <c r="K182" s="100" t="n"/>
      <c r="L182" s="34" t="n"/>
      <c r="M182" s="100" t="n"/>
      <c r="N182" s="34" t="n"/>
      <c r="O182" s="100" t="n"/>
      <c r="P182" s="100" t="n"/>
      <c r="Q182" s="100" t="n"/>
    </row>
    <row r="183" ht="409.6" customHeight="1" s="49">
      <c r="A183" s="119" t="n"/>
      <c r="B183" s="34" t="n"/>
      <c r="C183" s="100" t="n"/>
      <c r="D183" s="34" t="n"/>
      <c r="E183" s="34" t="n"/>
      <c r="F183" s="34" t="n"/>
      <c r="G183" s="34" t="n"/>
      <c r="H183" s="34" t="n"/>
      <c r="I183" s="119" t="n"/>
      <c r="J183" s="88" t="n"/>
      <c r="K183" s="100" t="n"/>
      <c r="L183" s="34" t="n"/>
      <c r="M183" s="100" t="n"/>
      <c r="N183" s="34" t="n"/>
      <c r="O183" s="100" t="n"/>
      <c r="P183" s="100" t="n"/>
      <c r="Q183" s="100" t="n"/>
    </row>
    <row r="184" ht="409.6" customHeight="1" s="49">
      <c r="A184" s="119" t="n"/>
      <c r="B184" s="34" t="n"/>
      <c r="C184" s="100" t="n"/>
      <c r="D184" s="34" t="n"/>
      <c r="E184" s="34" t="n"/>
      <c r="F184" s="34" t="n"/>
      <c r="G184" s="34" t="n"/>
      <c r="H184" s="34" t="n"/>
      <c r="I184" s="119" t="n"/>
      <c r="J184" s="88" t="n"/>
      <c r="K184" s="100" t="n"/>
      <c r="L184" s="34" t="n"/>
      <c r="M184" s="100" t="n"/>
      <c r="N184" s="34" t="n"/>
      <c r="O184" s="100" t="n"/>
      <c r="P184" s="100" t="n"/>
      <c r="Q184" s="100" t="n"/>
    </row>
    <row r="185" ht="409.6" customHeight="1" s="49">
      <c r="A185" s="119" t="n"/>
      <c r="B185" s="34" t="n"/>
      <c r="C185" s="100" t="n"/>
      <c r="D185" s="34" t="n"/>
      <c r="E185" s="34" t="n"/>
      <c r="F185" s="34" t="n"/>
      <c r="G185" s="34" t="n"/>
      <c r="H185" s="34" t="n"/>
      <c r="I185" s="119" t="n"/>
      <c r="J185" s="88" t="n"/>
      <c r="K185" s="100" t="n"/>
      <c r="L185" s="34" t="n"/>
      <c r="M185" s="100" t="n"/>
      <c r="N185" s="34" t="n"/>
      <c r="O185" s="100" t="n"/>
      <c r="P185" s="100" t="n"/>
      <c r="Q185" s="100" t="n"/>
    </row>
    <row r="186" ht="409.6" customHeight="1" s="49">
      <c r="A186" s="119" t="n"/>
      <c r="B186" s="34" t="n"/>
      <c r="C186" s="100" t="n"/>
      <c r="D186" s="34" t="n"/>
      <c r="E186" s="34" t="n"/>
      <c r="F186" s="34" t="n"/>
      <c r="G186" s="34" t="n"/>
      <c r="H186" s="34" t="n"/>
      <c r="I186" s="119" t="n"/>
      <c r="J186" s="88" t="n"/>
      <c r="K186" s="100" t="n"/>
      <c r="L186" s="34" t="n"/>
      <c r="M186" s="100" t="n"/>
      <c r="N186" s="34" t="n"/>
      <c r="O186" s="100" t="n"/>
      <c r="P186" s="100" t="n"/>
      <c r="Q186" s="100" t="n"/>
    </row>
    <row r="187" ht="409.6" customHeight="1" s="49">
      <c r="A187" s="119" t="n"/>
      <c r="B187" s="34" t="n"/>
      <c r="C187" s="100" t="n"/>
      <c r="D187" s="34" t="n"/>
      <c r="E187" s="34" t="n"/>
      <c r="F187" s="34" t="n"/>
      <c r="G187" s="34" t="n"/>
      <c r="H187" s="34" t="n"/>
      <c r="I187" s="119" t="n"/>
      <c r="J187" s="88" t="n"/>
      <c r="K187" s="100" t="n"/>
      <c r="L187" s="34" t="n"/>
      <c r="M187" s="100" t="n"/>
      <c r="N187" s="34" t="n"/>
      <c r="O187" s="100" t="n"/>
      <c r="P187" s="100" t="n"/>
      <c r="Q187" s="100" t="n"/>
    </row>
    <row r="188" ht="409.6" customHeight="1" s="49">
      <c r="A188" s="119" t="n"/>
      <c r="B188" s="34" t="n"/>
      <c r="C188" s="100" t="n"/>
      <c r="D188" s="34" t="n"/>
      <c r="E188" s="34" t="n"/>
      <c r="F188" s="34" t="n"/>
      <c r="G188" s="34" t="n"/>
      <c r="H188" s="34" t="n"/>
      <c r="I188" s="119" t="n"/>
      <c r="J188" s="88" t="n"/>
      <c r="K188" s="100" t="n"/>
      <c r="L188" s="34" t="n"/>
      <c r="M188" s="100" t="n"/>
      <c r="N188" s="34" t="n"/>
      <c r="O188" s="100" t="n"/>
      <c r="P188" s="100" t="n"/>
      <c r="Q188" s="100" t="n"/>
    </row>
    <row r="189" ht="409.6" customHeight="1" s="49">
      <c r="A189" s="119" t="n"/>
      <c r="B189" s="34" t="n"/>
      <c r="C189" s="100" t="n"/>
      <c r="D189" s="34" t="n"/>
      <c r="E189" s="34" t="n"/>
      <c r="F189" s="34" t="n"/>
      <c r="G189" s="34" t="n"/>
      <c r="H189" s="34" t="n"/>
      <c r="I189" s="119" t="n"/>
      <c r="J189" s="88" t="n"/>
      <c r="K189" s="100" t="n"/>
      <c r="L189" s="34" t="n"/>
      <c r="M189" s="100" t="n"/>
      <c r="N189" s="34" t="n"/>
      <c r="O189" s="100" t="n"/>
      <c r="P189" s="100" t="n"/>
      <c r="Q189" s="100" t="n"/>
    </row>
    <row r="190" ht="409.6" customHeight="1" s="49">
      <c r="A190" s="119" t="n"/>
      <c r="B190" s="34" t="n"/>
      <c r="C190" s="100" t="n"/>
      <c r="D190" s="34" t="n"/>
      <c r="E190" s="34" t="n"/>
      <c r="F190" s="34" t="n"/>
      <c r="G190" s="34" t="n"/>
      <c r="H190" s="34" t="n"/>
      <c r="I190" s="119" t="n"/>
      <c r="J190" s="88" t="n"/>
      <c r="K190" s="100" t="n"/>
      <c r="L190" s="34" t="n"/>
      <c r="M190" s="100" t="n"/>
      <c r="N190" s="34" t="n"/>
      <c r="O190" s="100" t="n"/>
      <c r="P190" s="100" t="n"/>
      <c r="Q190" s="100" t="n"/>
    </row>
    <row r="191" ht="409.6" customHeight="1" s="49">
      <c r="A191" s="119" t="n"/>
      <c r="B191" s="34" t="n"/>
      <c r="C191" s="100" t="n"/>
      <c r="D191" s="34" t="n"/>
      <c r="E191" s="34" t="n"/>
      <c r="F191" s="34" t="n"/>
      <c r="G191" s="34" t="n"/>
      <c r="H191" s="34" t="n"/>
      <c r="I191" s="119" t="n"/>
      <c r="J191" s="88" t="n"/>
      <c r="K191" s="100" t="n"/>
      <c r="L191" s="34" t="n"/>
      <c r="M191" s="100" t="n"/>
      <c r="N191" s="34" t="n"/>
      <c r="O191" s="100" t="n"/>
      <c r="P191" s="100" t="n"/>
      <c r="Q191" s="100" t="n"/>
    </row>
    <row r="192" ht="409.6" customHeight="1" s="49">
      <c r="A192" s="119" t="n"/>
      <c r="B192" s="34" t="n"/>
      <c r="C192" s="100" t="n"/>
      <c r="D192" s="34" t="n"/>
      <c r="E192" s="34" t="n"/>
      <c r="F192" s="34" t="n"/>
      <c r="G192" s="34" t="n"/>
      <c r="H192" s="34" t="n"/>
      <c r="I192" s="119" t="n"/>
      <c r="J192" s="88" t="n"/>
      <c r="K192" s="100" t="n"/>
      <c r="L192" s="34" t="n"/>
      <c r="M192" s="100" t="n"/>
      <c r="N192" s="34" t="n"/>
      <c r="O192" s="100" t="n"/>
      <c r="P192" s="100" t="n"/>
      <c r="Q192" s="100" t="n"/>
    </row>
    <row r="193" ht="409.6" customHeight="1" s="49">
      <c r="A193" s="119" t="n"/>
      <c r="B193" s="34" t="n"/>
      <c r="C193" s="100" t="n"/>
      <c r="D193" s="34" t="n"/>
      <c r="E193" s="34" t="n"/>
      <c r="F193" s="34" t="n"/>
      <c r="G193" s="34" t="n"/>
      <c r="H193" s="34" t="n"/>
      <c r="I193" s="119" t="n"/>
      <c r="J193" s="88" t="n"/>
      <c r="K193" s="100" t="n"/>
      <c r="L193" s="34" t="n"/>
      <c r="M193" s="100" t="n"/>
      <c r="N193" s="34" t="n"/>
      <c r="O193" s="100" t="n"/>
      <c r="P193" s="100" t="n"/>
      <c r="Q193" s="100" t="n"/>
    </row>
    <row r="194" ht="409.6" customHeight="1" s="49">
      <c r="A194" s="119" t="n"/>
      <c r="B194" s="34" t="n"/>
      <c r="C194" s="100" t="n"/>
      <c r="D194" s="34" t="n"/>
      <c r="E194" s="34" t="n"/>
      <c r="F194" s="34" t="n"/>
      <c r="G194" s="34" t="n"/>
      <c r="H194" s="34" t="n"/>
      <c r="I194" s="119" t="n"/>
      <c r="J194" s="88" t="n"/>
      <c r="K194" s="100" t="n"/>
      <c r="L194" s="34" t="n"/>
      <c r="M194" s="100" t="n"/>
      <c r="N194" s="34" t="n"/>
      <c r="O194" s="100" t="n"/>
      <c r="P194" s="100" t="n"/>
      <c r="Q194" s="100" t="n"/>
    </row>
    <row r="195" ht="409.6" customHeight="1" s="49">
      <c r="A195" s="119" t="n"/>
      <c r="B195" s="34" t="n"/>
      <c r="C195" s="100" t="n"/>
      <c r="D195" s="34" t="n"/>
      <c r="E195" s="34" t="n"/>
      <c r="F195" s="34" t="n"/>
      <c r="G195" s="34" t="n"/>
      <c r="H195" s="34" t="n"/>
      <c r="I195" s="119" t="n"/>
      <c r="J195" s="88" t="n"/>
      <c r="K195" s="100" t="n"/>
      <c r="L195" s="34" t="n"/>
      <c r="M195" s="100" t="n"/>
      <c r="N195" s="34" t="n"/>
      <c r="O195" s="100" t="n"/>
      <c r="P195" s="100" t="n"/>
      <c r="Q195" s="100" t="n"/>
    </row>
    <row r="196" ht="409.6" customHeight="1" s="49">
      <c r="A196" s="119" t="n"/>
      <c r="B196" s="34" t="n"/>
      <c r="C196" s="100" t="n"/>
      <c r="D196" s="34" t="n"/>
      <c r="E196" s="34" t="n"/>
      <c r="F196" s="34" t="n"/>
      <c r="G196" s="34" t="n"/>
      <c r="H196" s="34" t="n"/>
      <c r="I196" s="119" t="n"/>
      <c r="J196" s="88" t="n"/>
      <c r="K196" s="100" t="n"/>
      <c r="L196" s="34" t="n"/>
      <c r="M196" s="100" t="n"/>
      <c r="N196" s="34" t="n"/>
      <c r="O196" s="100" t="n"/>
      <c r="P196" s="100" t="n"/>
      <c r="Q196" s="100" t="n"/>
    </row>
    <row r="197" ht="409.6" customHeight="1" s="49">
      <c r="A197" s="119" t="n"/>
      <c r="B197" s="34" t="n"/>
      <c r="C197" s="100" t="n"/>
      <c r="D197" s="34" t="n"/>
      <c r="E197" s="34" t="n"/>
      <c r="F197" s="34" t="n"/>
      <c r="G197" s="34" t="n"/>
      <c r="H197" s="34" t="n"/>
      <c r="I197" s="119" t="n"/>
      <c r="J197" s="88" t="n"/>
      <c r="K197" s="100" t="n"/>
      <c r="L197" s="34" t="n"/>
      <c r="M197" s="100" t="n"/>
      <c r="N197" s="34" t="n"/>
      <c r="O197" s="100" t="n"/>
      <c r="P197" s="100" t="n"/>
      <c r="Q197" s="100" t="n"/>
    </row>
    <row r="198" ht="409.6" customHeight="1" s="49">
      <c r="A198" s="119" t="n"/>
      <c r="B198" s="34" t="n"/>
      <c r="C198" s="100" t="n"/>
      <c r="D198" s="34" t="n"/>
      <c r="E198" s="34" t="n"/>
      <c r="F198" s="34" t="n"/>
      <c r="G198" s="34" t="n"/>
      <c r="H198" s="34" t="n"/>
      <c r="I198" s="119" t="n"/>
      <c r="J198" s="88" t="n"/>
      <c r="K198" s="100" t="n"/>
      <c r="L198" s="34" t="n"/>
      <c r="M198" s="100" t="n"/>
      <c r="N198" s="34" t="n"/>
      <c r="O198" s="100" t="n"/>
      <c r="P198" s="100" t="n"/>
      <c r="Q198" s="100" t="n"/>
    </row>
    <row r="199" ht="409.6" customHeight="1" s="49">
      <c r="A199" s="119" t="n"/>
      <c r="B199" s="34" t="n"/>
      <c r="C199" s="100" t="n"/>
      <c r="D199" s="34" t="n"/>
      <c r="E199" s="34" t="n"/>
      <c r="F199" s="34" t="n"/>
      <c r="G199" s="34" t="n"/>
      <c r="H199" s="34" t="n"/>
      <c r="I199" s="119" t="n"/>
      <c r="J199" s="88" t="n"/>
      <c r="K199" s="100" t="n"/>
      <c r="L199" s="34" t="n"/>
      <c r="M199" s="100" t="n"/>
      <c r="N199" s="34" t="n"/>
      <c r="O199" s="100" t="n"/>
      <c r="P199" s="100" t="n"/>
      <c r="Q199" s="100" t="n"/>
    </row>
    <row r="200" ht="409.6" customHeight="1" s="49">
      <c r="A200" s="119" t="n"/>
      <c r="B200" s="34" t="n"/>
      <c r="C200" s="100" t="n"/>
      <c r="D200" s="34" t="n"/>
      <c r="E200" s="34" t="n"/>
      <c r="F200" s="34" t="n"/>
      <c r="G200" s="34" t="n"/>
      <c r="H200" s="34" t="n"/>
      <c r="I200" s="119" t="n"/>
      <c r="J200" s="88" t="n"/>
      <c r="K200" s="100" t="n"/>
      <c r="L200" s="34" t="n"/>
      <c r="M200" s="100" t="n"/>
      <c r="N200" s="34" t="n"/>
      <c r="O200" s="100" t="n"/>
      <c r="P200" s="100" t="n"/>
      <c r="Q200" s="100" t="n"/>
    </row>
    <row r="201" ht="409.6" customHeight="1" s="49">
      <c r="A201" s="119" t="n"/>
      <c r="B201" s="34" t="n"/>
      <c r="C201" s="100" t="n"/>
      <c r="D201" s="34" t="n"/>
      <c r="E201" s="34" t="n"/>
      <c r="F201" s="34" t="n"/>
      <c r="G201" s="34" t="n"/>
      <c r="H201" s="34" t="n"/>
      <c r="I201" s="119" t="n"/>
      <c r="J201" s="88" t="n"/>
      <c r="K201" s="100" t="n"/>
      <c r="L201" s="34" t="n"/>
      <c r="M201" s="100" t="n"/>
      <c r="N201" s="34" t="n"/>
      <c r="O201" s="100" t="n"/>
      <c r="P201" s="100" t="n"/>
      <c r="Q201" s="100" t="n"/>
    </row>
    <row r="202" ht="409.6" customHeight="1" s="49">
      <c r="A202" s="119" t="n"/>
      <c r="B202" s="34" t="n"/>
      <c r="C202" s="100" t="n"/>
      <c r="D202" s="34" t="n"/>
      <c r="E202" s="34" t="n"/>
      <c r="F202" s="34" t="n"/>
      <c r="G202" s="34" t="n"/>
      <c r="H202" s="34" t="n"/>
      <c r="I202" s="119" t="n"/>
      <c r="J202" s="88" t="n"/>
      <c r="K202" s="100" t="n"/>
      <c r="L202" s="34" t="n"/>
      <c r="M202" s="100" t="n"/>
      <c r="N202" s="34" t="n"/>
      <c r="O202" s="100" t="n"/>
      <c r="P202" s="100" t="n"/>
      <c r="Q202" s="100" t="n"/>
    </row>
    <row r="203" ht="409.6" customHeight="1" s="49">
      <c r="A203" s="119" t="n"/>
      <c r="B203" s="34" t="n"/>
      <c r="C203" s="100" t="n"/>
      <c r="D203" s="34" t="n"/>
      <c r="E203" s="34" t="n"/>
      <c r="F203" s="34" t="n"/>
      <c r="G203" s="34" t="n"/>
      <c r="H203" s="34" t="n"/>
      <c r="I203" s="119" t="n"/>
      <c r="J203" s="88" t="n"/>
      <c r="K203" s="100" t="n"/>
      <c r="L203" s="34" t="n"/>
      <c r="M203" s="100" t="n"/>
      <c r="N203" s="34" t="n"/>
      <c r="O203" s="100" t="n"/>
      <c r="P203" s="100" t="n"/>
      <c r="Q203" s="100" t="n"/>
    </row>
    <row r="204" ht="409.6" customHeight="1" s="49">
      <c r="A204" s="119" t="n"/>
      <c r="B204" s="34" t="n"/>
      <c r="C204" s="100" t="n"/>
      <c r="D204" s="34" t="n"/>
      <c r="E204" s="34" t="n"/>
      <c r="F204" s="34" t="n"/>
      <c r="G204" s="34" t="n"/>
      <c r="H204" s="34" t="n"/>
      <c r="I204" s="119" t="n"/>
      <c r="J204" s="88" t="n"/>
      <c r="K204" s="100" t="n"/>
      <c r="L204" s="34" t="n"/>
      <c r="M204" s="100" t="n"/>
      <c r="N204" s="34" t="n"/>
      <c r="O204" s="100" t="n"/>
      <c r="P204" s="100" t="n"/>
      <c r="Q204" s="100" t="n"/>
    </row>
    <row r="205" ht="409.6" customHeight="1" s="49">
      <c r="A205" s="119" t="n"/>
      <c r="B205" s="34" t="n"/>
      <c r="C205" s="100" t="n"/>
      <c r="D205" s="34" t="n"/>
      <c r="E205" s="34" t="n"/>
      <c r="F205" s="34" t="n"/>
      <c r="G205" s="34" t="n"/>
      <c r="H205" s="34" t="n"/>
      <c r="I205" s="119" t="n"/>
      <c r="J205" s="88" t="n"/>
      <c r="K205" s="100" t="n"/>
      <c r="L205" s="34" t="n"/>
      <c r="M205" s="100" t="n"/>
      <c r="N205" s="34" t="n"/>
      <c r="O205" s="100" t="n"/>
      <c r="P205" s="100" t="n"/>
      <c r="Q205" s="100" t="n"/>
    </row>
    <row r="206" ht="409.6" customHeight="1" s="49">
      <c r="A206" s="119" t="n"/>
      <c r="B206" s="34" t="n"/>
      <c r="C206" s="100" t="n"/>
      <c r="D206" s="34" t="n"/>
      <c r="E206" s="34" t="n"/>
      <c r="F206" s="34" t="n"/>
      <c r="G206" s="34" t="n"/>
      <c r="H206" s="34" t="n"/>
      <c r="I206" s="119" t="n"/>
      <c r="J206" s="88" t="n"/>
      <c r="K206" s="100" t="n"/>
      <c r="L206" s="34" t="n"/>
      <c r="M206" s="100" t="n"/>
      <c r="N206" s="34" t="n"/>
      <c r="O206" s="100" t="n"/>
      <c r="P206" s="100" t="n"/>
      <c r="Q206" s="100" t="n"/>
    </row>
    <row r="207" ht="409.6" customHeight="1" s="49">
      <c r="A207" s="119" t="n"/>
      <c r="B207" s="34" t="n"/>
      <c r="C207" s="100" t="n"/>
      <c r="D207" s="34" t="n"/>
      <c r="E207" s="34" t="n"/>
      <c r="F207" s="34" t="n"/>
      <c r="G207" s="34" t="n"/>
      <c r="H207" s="34" t="n"/>
      <c r="I207" s="119" t="n"/>
      <c r="J207" s="88" t="n"/>
      <c r="K207" s="100" t="n"/>
      <c r="L207" s="34" t="n"/>
      <c r="M207" s="100" t="n"/>
      <c r="N207" s="34" t="n"/>
      <c r="O207" s="100" t="n"/>
      <c r="P207" s="100" t="n"/>
      <c r="Q207" s="100" t="n"/>
    </row>
    <row r="208" ht="409.6" customHeight="1" s="49">
      <c r="A208" s="119" t="n"/>
      <c r="B208" s="34" t="n"/>
      <c r="C208" s="100" t="n"/>
      <c r="D208" s="34" t="n"/>
      <c r="E208" s="34" t="n"/>
      <c r="F208" s="34" t="n"/>
      <c r="G208" s="34" t="n"/>
      <c r="H208" s="34" t="n"/>
      <c r="I208" s="119" t="n"/>
      <c r="J208" s="88" t="n"/>
      <c r="K208" s="100" t="n"/>
      <c r="L208" s="34" t="n"/>
      <c r="M208" s="100" t="n"/>
      <c r="N208" s="34" t="n"/>
      <c r="O208" s="100" t="n"/>
      <c r="P208" s="100" t="n"/>
      <c r="Q208" s="100" t="n"/>
    </row>
    <row r="209" ht="409.6" customHeight="1" s="49">
      <c r="A209" s="119" t="n"/>
      <c r="B209" s="34" t="n"/>
      <c r="C209" s="100" t="n"/>
      <c r="D209" s="34" t="n"/>
      <c r="E209" s="34" t="n"/>
      <c r="F209" s="34" t="n"/>
      <c r="G209" s="34" t="n"/>
      <c r="H209" s="34" t="n"/>
      <c r="I209" s="119" t="n"/>
      <c r="J209" s="88" t="n"/>
      <c r="K209" s="100" t="n"/>
      <c r="L209" s="34" t="n"/>
      <c r="M209" s="100" t="n"/>
      <c r="N209" s="34" t="n"/>
      <c r="O209" s="100" t="n"/>
      <c r="P209" s="100" t="n"/>
      <c r="Q209" s="100" t="n"/>
    </row>
    <row r="210" ht="409.6" customHeight="1" s="49">
      <c r="A210" s="119" t="n"/>
      <c r="B210" s="34" t="n"/>
      <c r="C210" s="100" t="n"/>
      <c r="D210" s="34" t="n"/>
      <c r="E210" s="34" t="n"/>
      <c r="F210" s="34" t="n"/>
      <c r="G210" s="34" t="n"/>
      <c r="H210" s="34" t="n"/>
      <c r="I210" s="119" t="n"/>
      <c r="J210" s="88" t="n"/>
      <c r="K210" s="100" t="n"/>
      <c r="L210" s="34" t="n"/>
      <c r="M210" s="100" t="n"/>
      <c r="N210" s="34" t="n"/>
      <c r="O210" s="100" t="n"/>
      <c r="P210" s="100" t="n"/>
      <c r="Q210" s="100" t="n"/>
    </row>
    <row r="211" ht="409.6" customHeight="1" s="49">
      <c r="A211" s="119" t="n"/>
      <c r="B211" s="34" t="n"/>
      <c r="C211" s="100" t="n"/>
      <c r="D211" s="34" t="n"/>
      <c r="E211" s="34" t="n"/>
      <c r="F211" s="34" t="n"/>
      <c r="G211" s="34" t="n"/>
      <c r="H211" s="34" t="n"/>
      <c r="I211" s="119" t="n"/>
      <c r="J211" s="88" t="n"/>
      <c r="K211" s="100" t="n"/>
      <c r="L211" s="34" t="n"/>
      <c r="M211" s="100" t="n"/>
      <c r="N211" s="34" t="n"/>
      <c r="O211" s="100" t="n"/>
      <c r="P211" s="100" t="n"/>
      <c r="Q211" s="100" t="n"/>
    </row>
    <row r="212" ht="409.6" customHeight="1" s="49">
      <c r="A212" s="119" t="n"/>
      <c r="B212" s="34" t="n"/>
      <c r="C212" s="100" t="n"/>
      <c r="D212" s="34" t="n"/>
      <c r="E212" s="34" t="n"/>
      <c r="F212" s="34" t="n"/>
      <c r="G212" s="34" t="n"/>
      <c r="H212" s="34" t="n"/>
      <c r="I212" s="119" t="n"/>
      <c r="J212" s="88" t="n"/>
      <c r="K212" s="100" t="n"/>
      <c r="L212" s="34" t="n"/>
      <c r="M212" s="100" t="n"/>
      <c r="N212" s="34" t="n"/>
      <c r="O212" s="100" t="n"/>
      <c r="P212" s="100" t="n"/>
      <c r="Q212" s="100" t="n"/>
    </row>
    <row r="213" ht="409.6" customHeight="1" s="49">
      <c r="A213" s="119" t="n"/>
      <c r="B213" s="34" t="n"/>
      <c r="C213" s="100" t="n"/>
      <c r="D213" s="34" t="n"/>
      <c r="E213" s="34" t="n"/>
      <c r="F213" s="34" t="n"/>
      <c r="G213" s="34" t="n"/>
      <c r="H213" s="34" t="n"/>
      <c r="I213" s="119" t="n"/>
      <c r="J213" s="88" t="n"/>
      <c r="K213" s="100" t="n"/>
      <c r="L213" s="34" t="n"/>
      <c r="M213" s="100" t="n"/>
      <c r="N213" s="34" t="n"/>
      <c r="O213" s="100" t="n"/>
      <c r="P213" s="100" t="n"/>
      <c r="Q213" s="100" t="n"/>
    </row>
    <row r="214" ht="409.6" customHeight="1" s="49">
      <c r="A214" s="119" t="n"/>
      <c r="B214" s="34" t="n"/>
      <c r="C214" s="100" t="n"/>
      <c r="D214" s="34" t="n"/>
      <c r="E214" s="34" t="n"/>
      <c r="F214" s="34" t="n"/>
      <c r="G214" s="34" t="n"/>
      <c r="H214" s="34" t="n"/>
      <c r="I214" s="119" t="n"/>
      <c r="J214" s="88" t="n"/>
      <c r="K214" s="100" t="n"/>
      <c r="L214" s="34" t="n"/>
      <c r="M214" s="100" t="n"/>
      <c r="N214" s="34" t="n"/>
      <c r="O214" s="100" t="n"/>
      <c r="P214" s="100" t="n"/>
      <c r="Q214" s="100" t="n"/>
    </row>
    <row r="215" ht="409.6" customHeight="1" s="49">
      <c r="A215" s="119" t="n"/>
      <c r="B215" s="34" t="n"/>
      <c r="C215" s="100" t="n"/>
      <c r="D215" s="34" t="n"/>
      <c r="E215" s="34" t="n"/>
      <c r="F215" s="34" t="n"/>
      <c r="G215" s="34" t="n"/>
      <c r="H215" s="34" t="n"/>
      <c r="I215" s="119" t="n"/>
      <c r="J215" s="88" t="n"/>
      <c r="K215" s="100" t="n"/>
      <c r="L215" s="34" t="n"/>
      <c r="M215" s="100" t="n"/>
      <c r="N215" s="34" t="n"/>
      <c r="O215" s="100" t="n"/>
      <c r="P215" s="100" t="n"/>
      <c r="Q215" s="100" t="n"/>
    </row>
    <row r="216" ht="409.6" customHeight="1" s="49">
      <c r="A216" s="119" t="n"/>
      <c r="B216" s="34" t="n"/>
      <c r="C216" s="100" t="n"/>
      <c r="D216" s="34" t="n"/>
      <c r="E216" s="34" t="n"/>
      <c r="F216" s="34" t="n"/>
      <c r="G216" s="34" t="n"/>
      <c r="H216" s="34" t="n"/>
      <c r="I216" s="119" t="n"/>
      <c r="J216" s="88" t="n"/>
      <c r="K216" s="100" t="n"/>
      <c r="L216" s="34" t="n"/>
      <c r="M216" s="100" t="n"/>
      <c r="N216" s="34" t="n"/>
      <c r="O216" s="100" t="n"/>
      <c r="P216" s="100" t="n"/>
      <c r="Q216" s="100" t="n"/>
    </row>
    <row r="217" ht="409.6" customHeight="1" s="49">
      <c r="A217" s="119" t="n"/>
      <c r="B217" s="34" t="n"/>
      <c r="C217" s="100" t="n"/>
      <c r="D217" s="34" t="n"/>
      <c r="E217" s="34" t="n"/>
      <c r="F217" s="34" t="n"/>
      <c r="G217" s="34" t="n"/>
      <c r="H217" s="34" t="n"/>
      <c r="I217" s="119" t="n"/>
      <c r="J217" s="88" t="n"/>
      <c r="K217" s="100" t="n"/>
      <c r="L217" s="34" t="n"/>
      <c r="M217" s="100" t="n"/>
      <c r="N217" s="34" t="n"/>
      <c r="O217" s="100" t="n"/>
      <c r="P217" s="100" t="n"/>
      <c r="Q217" s="100" t="n"/>
    </row>
    <row r="218" ht="409.6" customHeight="1" s="49">
      <c r="A218" s="119" t="n"/>
      <c r="B218" s="34" t="n"/>
      <c r="C218" s="100" t="n"/>
      <c r="D218" s="34" t="n"/>
      <c r="E218" s="34" t="n"/>
      <c r="F218" s="34" t="n"/>
      <c r="G218" s="34" t="n"/>
      <c r="H218" s="34" t="n"/>
      <c r="I218" s="119" t="n"/>
      <c r="J218" s="88" t="n"/>
      <c r="K218" s="100" t="n"/>
      <c r="L218" s="34" t="n"/>
      <c r="M218" s="100" t="n"/>
      <c r="N218" s="34" t="n"/>
      <c r="O218" s="100" t="n"/>
      <c r="P218" s="100" t="n"/>
      <c r="Q218" s="100" t="n"/>
    </row>
    <row r="219" ht="409.6" customHeight="1" s="49">
      <c r="A219" s="119" t="n"/>
      <c r="B219" s="34" t="n"/>
      <c r="C219" s="100" t="n"/>
      <c r="D219" s="34" t="n"/>
      <c r="E219" s="34" t="n"/>
      <c r="F219" s="34" t="n"/>
      <c r="G219" s="34" t="n"/>
      <c r="H219" s="34" t="n"/>
      <c r="I219" s="119" t="n"/>
      <c r="J219" s="88" t="n"/>
      <c r="K219" s="100" t="n"/>
      <c r="L219" s="34" t="n"/>
      <c r="M219" s="100" t="n"/>
      <c r="N219" s="34" t="n"/>
      <c r="O219" s="100" t="n"/>
      <c r="P219" s="100" t="n"/>
      <c r="Q219" s="100" t="n"/>
    </row>
    <row r="220" ht="409.6" customHeight="1" s="49">
      <c r="A220" s="119" t="n"/>
      <c r="B220" s="34" t="n"/>
      <c r="C220" s="100" t="n"/>
      <c r="D220" s="34" t="n"/>
      <c r="E220" s="34" t="n"/>
      <c r="F220" s="34" t="n"/>
      <c r="G220" s="34" t="n"/>
      <c r="H220" s="34" t="n"/>
      <c r="I220" s="119" t="n"/>
      <c r="J220" s="88" t="n"/>
      <c r="K220" s="100" t="n"/>
      <c r="L220" s="34" t="n"/>
      <c r="M220" s="100" t="n"/>
      <c r="N220" s="34" t="n"/>
      <c r="O220" s="100" t="n"/>
      <c r="P220" s="100" t="n"/>
      <c r="Q220" s="100" t="n"/>
    </row>
    <row r="221" ht="409.6" customHeight="1" s="49">
      <c r="A221" s="119" t="n"/>
      <c r="B221" s="34" t="n"/>
      <c r="C221" s="100" t="n"/>
      <c r="D221" s="34" t="n"/>
      <c r="E221" s="34" t="n"/>
      <c r="F221" s="34" t="n"/>
      <c r="G221" s="34" t="n"/>
      <c r="H221" s="34" t="n"/>
      <c r="I221" s="119" t="n"/>
      <c r="J221" s="88" t="n"/>
      <c r="K221" s="100" t="n"/>
      <c r="L221" s="34" t="n"/>
      <c r="M221" s="100" t="n"/>
      <c r="N221" s="34" t="n"/>
      <c r="O221" s="100" t="n"/>
      <c r="P221" s="100" t="n"/>
      <c r="Q221" s="100" t="n"/>
    </row>
    <row r="222" ht="409.6" customHeight="1" s="49">
      <c r="A222" s="119" t="n"/>
      <c r="B222" s="34" t="n"/>
      <c r="C222" s="100" t="n"/>
      <c r="D222" s="34" t="n"/>
      <c r="E222" s="34" t="n"/>
      <c r="F222" s="34" t="n"/>
      <c r="G222" s="34" t="n"/>
      <c r="H222" s="34" t="n"/>
      <c r="I222" s="119" t="n"/>
      <c r="J222" s="88" t="n"/>
      <c r="K222" s="100" t="n"/>
      <c r="L222" s="34" t="n"/>
      <c r="M222" s="100" t="n"/>
      <c r="N222" s="34" t="n"/>
      <c r="O222" s="100" t="n"/>
      <c r="P222" s="100" t="n"/>
      <c r="Q222" s="100" t="n"/>
    </row>
    <row r="223" ht="409.6" customHeight="1" s="49">
      <c r="A223" s="119" t="n"/>
      <c r="B223" s="34" t="n"/>
      <c r="C223" s="100" t="n"/>
      <c r="D223" s="34" t="n"/>
      <c r="E223" s="34" t="n"/>
      <c r="F223" s="34" t="n"/>
      <c r="G223" s="34" t="n"/>
      <c r="H223" s="34" t="n"/>
      <c r="I223" s="119" t="n"/>
      <c r="J223" s="88" t="n"/>
      <c r="K223" s="100" t="n"/>
      <c r="L223" s="34" t="n"/>
      <c r="M223" s="100" t="n"/>
      <c r="N223" s="34" t="n"/>
      <c r="O223" s="100" t="n"/>
      <c r="P223" s="100" t="n"/>
      <c r="Q223" s="100" t="n"/>
    </row>
    <row r="224" ht="409.6" customHeight="1" s="49">
      <c r="A224" s="119" t="n"/>
      <c r="B224" s="34" t="n"/>
      <c r="C224" s="100" t="n"/>
      <c r="D224" s="34" t="n"/>
      <c r="E224" s="34" t="n"/>
      <c r="F224" s="34" t="n"/>
      <c r="G224" s="34" t="n"/>
      <c r="H224" s="34" t="n"/>
      <c r="I224" s="119" t="n"/>
      <c r="J224" s="88" t="n"/>
      <c r="K224" s="100" t="n"/>
      <c r="L224" s="34" t="n"/>
      <c r="M224" s="100" t="n"/>
      <c r="N224" s="34" t="n"/>
      <c r="O224" s="100" t="n"/>
      <c r="P224" s="100" t="n"/>
      <c r="Q224" s="100" t="n"/>
    </row>
    <row r="225" ht="409.6" customHeight="1" s="49">
      <c r="A225" s="119" t="n"/>
      <c r="B225" s="34" t="n"/>
      <c r="C225" s="100" t="n"/>
      <c r="D225" s="34" t="n"/>
      <c r="E225" s="34" t="n"/>
      <c r="F225" s="34" t="n"/>
      <c r="G225" s="34" t="n"/>
      <c r="H225" s="34" t="n"/>
      <c r="I225" s="119" t="n"/>
      <c r="J225" s="88" t="n"/>
      <c r="K225" s="100" t="n"/>
      <c r="L225" s="34" t="n"/>
      <c r="M225" s="100" t="n"/>
      <c r="N225" s="34" t="n"/>
      <c r="O225" s="100" t="n"/>
      <c r="P225" s="100" t="n"/>
      <c r="Q225" s="100" t="n"/>
    </row>
    <row r="226" ht="409.6" customHeight="1" s="49">
      <c r="A226" s="119" t="n"/>
      <c r="B226" s="34" t="n"/>
      <c r="C226" s="100" t="n"/>
      <c r="D226" s="34" t="n"/>
      <c r="E226" s="34" t="n"/>
      <c r="F226" s="34" t="n"/>
      <c r="G226" s="34" t="n"/>
      <c r="H226" s="34" t="n"/>
      <c r="I226" s="119" t="n"/>
      <c r="J226" s="88" t="n"/>
      <c r="K226" s="100" t="n"/>
      <c r="L226" s="34" t="n"/>
      <c r="M226" s="100" t="n"/>
      <c r="N226" s="34" t="n"/>
      <c r="O226" s="100" t="n"/>
      <c r="P226" s="100" t="n"/>
      <c r="Q226" s="100" t="n"/>
    </row>
    <row r="227" ht="409.6" customHeight="1" s="49">
      <c r="A227" s="119" t="n"/>
      <c r="B227" s="34" t="n"/>
      <c r="C227" s="100" t="n"/>
      <c r="D227" s="34" t="n"/>
      <c r="E227" s="34" t="n"/>
      <c r="F227" s="34" t="n"/>
      <c r="G227" s="34" t="n"/>
      <c r="H227" s="34" t="n"/>
      <c r="I227" s="119" t="n"/>
      <c r="J227" s="88" t="n"/>
      <c r="K227" s="100" t="n"/>
      <c r="L227" s="34" t="n"/>
      <c r="M227" s="100" t="n"/>
      <c r="N227" s="34" t="n"/>
      <c r="O227" s="100" t="n"/>
      <c r="P227" s="100" t="n"/>
      <c r="Q227" s="100" t="n"/>
    </row>
    <row r="228" ht="409.6" customHeight="1" s="49">
      <c r="A228" s="119" t="n"/>
      <c r="B228" s="34" t="n"/>
      <c r="C228" s="100" t="n"/>
      <c r="D228" s="34" t="n"/>
      <c r="E228" s="34" t="n"/>
      <c r="F228" s="34" t="n"/>
      <c r="G228" s="34" t="n"/>
      <c r="H228" s="34" t="n"/>
      <c r="I228" s="119" t="n"/>
      <c r="J228" s="88" t="n"/>
      <c r="K228" s="100" t="n"/>
      <c r="L228" s="34" t="n"/>
      <c r="M228" s="100" t="n"/>
      <c r="N228" s="34" t="n"/>
      <c r="O228" s="100" t="n"/>
      <c r="P228" s="100" t="n"/>
      <c r="Q228" s="100" t="n"/>
    </row>
    <row r="229" ht="409.6" customHeight="1" s="49">
      <c r="A229" s="119" t="n"/>
      <c r="B229" s="34" t="n"/>
      <c r="C229" s="100" t="n"/>
      <c r="D229" s="34" t="n"/>
      <c r="E229" s="34" t="n"/>
      <c r="F229" s="34" t="n"/>
      <c r="G229" s="34" t="n"/>
      <c r="H229" s="34" t="n"/>
      <c r="I229" s="119" t="n"/>
      <c r="J229" s="88" t="n"/>
      <c r="K229" s="100" t="n"/>
      <c r="L229" s="34" t="n"/>
      <c r="M229" s="100" t="n"/>
      <c r="N229" s="34" t="n"/>
      <c r="O229" s="100" t="n"/>
      <c r="P229" s="100" t="n"/>
      <c r="Q229" s="100" t="n"/>
    </row>
    <row r="230" ht="409.6" customHeight="1" s="49">
      <c r="A230" s="62" t="n"/>
      <c r="B230" s="78" t="n"/>
      <c r="C230" s="62" t="n"/>
      <c r="D230" s="78" t="n"/>
      <c r="E230" s="78" t="n"/>
      <c r="F230" s="78" t="n"/>
      <c r="G230" s="78" t="n"/>
      <c r="H230" s="78" t="n"/>
      <c r="I230" s="62" t="n"/>
      <c r="J230" s="78" t="n"/>
      <c r="K230" s="62" t="n"/>
      <c r="L230" s="78" t="n"/>
      <c r="M230" s="62" t="n"/>
      <c r="N230" s="78" t="n"/>
      <c r="O230" s="62" t="n"/>
      <c r="P230" s="62" t="n"/>
    </row>
    <row r="231" ht="409.6" customHeight="1" s="49">
      <c r="A231" s="62" t="n"/>
      <c r="B231" s="78" t="n"/>
      <c r="C231" s="62" t="n"/>
      <c r="D231" s="78" t="n"/>
      <c r="E231" s="78" t="n"/>
      <c r="F231" s="78" t="n"/>
      <c r="G231" s="78" t="n"/>
      <c r="H231" s="78" t="n"/>
      <c r="I231" s="62" t="n"/>
      <c r="J231" s="78" t="n"/>
      <c r="K231" s="62" t="n"/>
      <c r="L231" s="78" t="n"/>
      <c r="M231" s="62" t="n"/>
      <c r="N231" s="78" t="n"/>
      <c r="O231" s="62" t="n"/>
      <c r="P231" s="62" t="n"/>
    </row>
    <row r="232" ht="409.6" customHeight="1" s="49">
      <c r="A232" s="62" t="n"/>
      <c r="B232" s="78" t="n"/>
      <c r="C232" s="62" t="n"/>
      <c r="D232" s="78" t="n"/>
      <c r="E232" s="78" t="n"/>
      <c r="F232" s="78" t="n"/>
      <c r="G232" s="78" t="n"/>
      <c r="H232" s="78" t="n"/>
      <c r="I232" s="62" t="n"/>
      <c r="J232" s="78" t="n"/>
      <c r="K232" s="62" t="n"/>
      <c r="L232" s="78" t="n"/>
      <c r="M232" s="62" t="n"/>
      <c r="N232" s="78" t="n"/>
      <c r="O232" s="62" t="n"/>
      <c r="P232" s="62" t="n"/>
    </row>
    <row r="233" ht="409.6" customHeight="1" s="49">
      <c r="A233" s="62" t="n"/>
      <c r="B233" s="78" t="n"/>
      <c r="C233" s="62" t="n"/>
      <c r="D233" s="78" t="n"/>
      <c r="E233" s="78" t="n"/>
      <c r="F233" s="78" t="n"/>
      <c r="G233" s="78" t="n"/>
      <c r="H233" s="78" t="n"/>
      <c r="I233" s="62" t="n"/>
      <c r="J233" s="78" t="n"/>
      <c r="K233" s="62" t="n"/>
      <c r="L233" s="78" t="n"/>
      <c r="M233" s="62" t="n"/>
      <c r="N233" s="78" t="n"/>
      <c r="O233" s="62" t="n"/>
      <c r="P233" s="62" t="n"/>
    </row>
    <row r="234" ht="409.6" customHeight="1" s="49">
      <c r="A234" s="62" t="n"/>
      <c r="B234" s="78" t="n"/>
      <c r="C234" s="62" t="n"/>
      <c r="D234" s="78" t="n"/>
      <c r="E234" s="78" t="n"/>
      <c r="F234" s="78" t="n"/>
      <c r="G234" s="78" t="n"/>
      <c r="H234" s="78" t="n"/>
      <c r="I234" s="62" t="n"/>
      <c r="J234" s="78" t="n"/>
      <c r="K234" s="62" t="n"/>
      <c r="L234" s="78" t="n"/>
      <c r="M234" s="62" t="n"/>
      <c r="N234" s="78" t="n"/>
      <c r="O234" s="62" t="n"/>
      <c r="P234" s="62" t="n"/>
    </row>
    <row r="235" ht="409.6" customHeight="1" s="49">
      <c r="A235" s="62" t="n"/>
      <c r="B235" s="78" t="n"/>
      <c r="C235" s="62" t="n"/>
      <c r="D235" s="78" t="n"/>
      <c r="E235" s="78" t="n"/>
      <c r="F235" s="78" t="n"/>
      <c r="G235" s="78" t="n"/>
      <c r="H235" s="78" t="n"/>
      <c r="I235" s="62" t="n"/>
      <c r="J235" s="78" t="n"/>
      <c r="K235" s="62" t="n"/>
      <c r="L235" s="78" t="n"/>
      <c r="M235" s="62" t="n"/>
      <c r="N235" s="78" t="n"/>
      <c r="O235" s="62" t="n"/>
      <c r="P235" s="62" t="n"/>
    </row>
    <row r="236" ht="409.6" customHeight="1" s="49">
      <c r="A236" s="62" t="n"/>
      <c r="B236" s="78" t="n"/>
      <c r="C236" s="62" t="n"/>
      <c r="D236" s="78" t="n"/>
      <c r="E236" s="78" t="n"/>
      <c r="F236" s="78" t="n"/>
      <c r="G236" s="78" t="n"/>
      <c r="H236" s="78" t="n"/>
      <c r="I236" s="62" t="n"/>
      <c r="J236" s="78" t="n"/>
      <c r="K236" s="62" t="n"/>
      <c r="L236" s="78" t="n"/>
      <c r="M236" s="62" t="n"/>
      <c r="N236" s="78" t="n"/>
      <c r="O236" s="62" t="n"/>
      <c r="P236" s="62" t="n"/>
    </row>
    <row r="237" ht="409.6" customHeight="1" s="49">
      <c r="A237" s="62" t="n"/>
      <c r="B237" s="78" t="n"/>
      <c r="C237" s="62" t="n"/>
      <c r="D237" s="78" t="n"/>
      <c r="E237" s="78" t="n"/>
      <c r="F237" s="78" t="n"/>
      <c r="G237" s="78" t="n"/>
      <c r="H237" s="78" t="n"/>
      <c r="I237" s="62" t="n"/>
      <c r="J237" s="78" t="n"/>
      <c r="K237" s="62" t="n"/>
      <c r="L237" s="78" t="n"/>
      <c r="M237" s="62" t="n"/>
      <c r="N237" s="78" t="n"/>
      <c r="O237" s="62" t="n"/>
      <c r="P237" s="62" t="n"/>
    </row>
    <row r="238" ht="409.6" customHeight="1" s="49">
      <c r="A238" s="62" t="n"/>
      <c r="B238" s="78" t="n"/>
      <c r="C238" s="62" t="n"/>
      <c r="D238" s="78" t="n"/>
      <c r="E238" s="78" t="n"/>
      <c r="F238" s="78" t="n"/>
      <c r="G238" s="78" t="n"/>
      <c r="H238" s="78" t="n"/>
      <c r="I238" s="62" t="n"/>
      <c r="J238" s="78" t="n"/>
      <c r="K238" s="62" t="n"/>
      <c r="L238" s="78" t="n"/>
      <c r="M238" s="62" t="n"/>
      <c r="N238" s="78" t="n"/>
      <c r="O238" s="62" t="n"/>
      <c r="P238" s="62" t="n"/>
    </row>
    <row r="239" ht="24" customHeight="1" s="49">
      <c r="A239" s="62" t="n"/>
      <c r="B239" s="78" t="n"/>
      <c r="C239" s="62" t="n"/>
      <c r="D239" s="78" t="n"/>
      <c r="E239" s="78" t="n"/>
      <c r="F239" s="78" t="n"/>
      <c r="G239" s="78" t="n"/>
      <c r="H239" s="78" t="n"/>
      <c r="I239" s="62" t="n"/>
      <c r="J239" s="78" t="n"/>
      <c r="K239" s="62" t="n"/>
      <c r="L239" s="78" t="n"/>
      <c r="M239" s="62" t="n"/>
      <c r="N239" s="78" t="n"/>
      <c r="O239" s="62" t="n"/>
      <c r="P239" s="62" t="n"/>
    </row>
    <row r="240" ht="24" customHeight="1" s="49">
      <c r="A240" s="62" t="n"/>
      <c r="B240" s="78" t="n"/>
      <c r="C240" s="62" t="n"/>
      <c r="D240" s="78" t="n"/>
      <c r="E240" s="78" t="n"/>
      <c r="F240" s="78" t="n"/>
      <c r="G240" s="78" t="n"/>
      <c r="H240" s="78" t="n"/>
      <c r="I240" s="62" t="n"/>
      <c r="J240" s="78" t="n"/>
      <c r="K240" s="62" t="n"/>
      <c r="L240" s="78" t="n"/>
      <c r="M240" s="62" t="n"/>
      <c r="N240" s="78" t="n"/>
      <c r="O240" s="62" t="n"/>
      <c r="P240" s="62" t="n"/>
    </row>
    <row r="241" ht="24" customHeight="1" s="49">
      <c r="A241" s="62" t="n"/>
      <c r="B241" s="78" t="n"/>
      <c r="C241" s="62" t="n"/>
      <c r="D241" s="78" t="n"/>
      <c r="E241" s="78" t="n"/>
      <c r="F241" s="78" t="n"/>
      <c r="G241" s="78" t="n"/>
      <c r="H241" s="78" t="n"/>
      <c r="I241" s="62" t="n"/>
      <c r="J241" s="78" t="n"/>
      <c r="K241" s="62" t="n"/>
      <c r="L241" s="78" t="n"/>
      <c r="M241" s="62" t="n"/>
      <c r="N241" s="78" t="n"/>
      <c r="O241" s="62" t="n"/>
      <c r="P241" s="62" t="n"/>
    </row>
    <row r="242" ht="24" customHeight="1" s="49">
      <c r="A242" s="62" t="n"/>
      <c r="B242" s="78" t="n"/>
      <c r="C242" s="62" t="n"/>
      <c r="D242" s="78" t="n"/>
      <c r="E242" s="78" t="n"/>
      <c r="F242" s="78" t="n"/>
      <c r="G242" s="78" t="n"/>
      <c r="H242" s="78" t="n"/>
      <c r="I242" s="62" t="n"/>
      <c r="J242" s="78" t="n"/>
      <c r="K242" s="62" t="n"/>
      <c r="L242" s="78" t="n"/>
      <c r="M242" s="62" t="n"/>
      <c r="N242" s="78" t="n"/>
      <c r="O242" s="62" t="n"/>
      <c r="P242" s="62" t="n"/>
    </row>
    <row r="243" ht="24" customHeight="1" s="49">
      <c r="A243" s="62" t="n"/>
      <c r="B243" s="78" t="n"/>
      <c r="C243" s="62" t="n"/>
      <c r="D243" s="78" t="n"/>
      <c r="E243" s="78" t="n"/>
      <c r="F243" s="78" t="n"/>
      <c r="G243" s="78" t="n"/>
      <c r="H243" s="78" t="n"/>
      <c r="I243" s="62" t="n"/>
      <c r="J243" s="78" t="n"/>
      <c r="K243" s="62" t="n"/>
      <c r="L243" s="78" t="n"/>
      <c r="M243" s="62" t="n"/>
      <c r="N243" s="78" t="n"/>
      <c r="O243" s="62" t="n"/>
      <c r="P243" s="62" t="n"/>
    </row>
    <row r="244" ht="24" customHeight="1" s="49">
      <c r="A244" s="62" t="n"/>
      <c r="B244" s="78" t="n"/>
      <c r="C244" s="62" t="n"/>
      <c r="D244" s="78" t="n"/>
      <c r="E244" s="78" t="n"/>
      <c r="F244" s="78" t="n"/>
      <c r="G244" s="78" t="n"/>
      <c r="H244" s="78" t="n"/>
      <c r="I244" s="62" t="n"/>
      <c r="J244" s="78" t="n"/>
      <c r="K244" s="62" t="n"/>
      <c r="L244" s="78" t="n"/>
      <c r="M244" s="62" t="n"/>
      <c r="N244" s="78" t="n"/>
      <c r="O244" s="62" t="n"/>
      <c r="P244" s="62" t="n"/>
    </row>
    <row r="245" ht="24" customHeight="1" s="49">
      <c r="A245" s="62" t="n"/>
      <c r="B245" s="78" t="n"/>
      <c r="C245" s="62" t="n"/>
      <c r="D245" s="78" t="n"/>
      <c r="E245" s="78" t="n"/>
      <c r="F245" s="78" t="n"/>
      <c r="G245" s="78" t="n"/>
      <c r="H245" s="78" t="n"/>
      <c r="I245" s="62" t="n"/>
      <c r="J245" s="78" t="n"/>
      <c r="K245" s="62" t="n"/>
      <c r="L245" s="78" t="n"/>
      <c r="M245" s="62" t="n"/>
      <c r="N245" s="78" t="n"/>
      <c r="O245" s="62" t="n"/>
      <c r="P245" s="62" t="n"/>
    </row>
    <row r="246" ht="24" customHeight="1" s="49">
      <c r="A246" s="62" t="n"/>
      <c r="B246" s="78" t="n"/>
      <c r="C246" s="62" t="n"/>
      <c r="D246" s="78" t="n"/>
      <c r="E246" s="78" t="n"/>
      <c r="F246" s="78" t="n"/>
      <c r="G246" s="78" t="n"/>
      <c r="H246" s="78" t="n"/>
      <c r="I246" s="62" t="n"/>
      <c r="J246" s="78" t="n"/>
      <c r="K246" s="62" t="n"/>
      <c r="L246" s="78" t="n"/>
      <c r="M246" s="62" t="n"/>
      <c r="N246" s="78" t="n"/>
      <c r="O246" s="62" t="n"/>
      <c r="P246" s="62" t="n"/>
    </row>
    <row r="247" ht="24" customHeight="1" s="49">
      <c r="A247" s="62" t="n"/>
      <c r="B247" s="78" t="n"/>
      <c r="C247" s="62" t="n"/>
      <c r="D247" s="78" t="n"/>
      <c r="E247" s="78" t="n"/>
      <c r="F247" s="78" t="n"/>
      <c r="G247" s="78" t="n"/>
      <c r="H247" s="78" t="n"/>
      <c r="I247" s="62" t="n"/>
      <c r="J247" s="78" t="n"/>
      <c r="K247" s="62" t="n"/>
      <c r="L247" s="78" t="n"/>
      <c r="M247" s="62" t="n"/>
      <c r="N247" s="78" t="n"/>
      <c r="O247" s="62" t="n"/>
      <c r="P247" s="62" t="n"/>
    </row>
    <row r="248" ht="24" customHeight="1" s="49">
      <c r="A248" s="62" t="n"/>
      <c r="B248" s="78" t="n"/>
      <c r="C248" s="62" t="n"/>
      <c r="D248" s="78" t="n"/>
      <c r="E248" s="78" t="n"/>
      <c r="F248" s="78" t="n"/>
      <c r="G248" s="78" t="n"/>
      <c r="H248" s="78" t="n"/>
      <c r="I248" s="62" t="n"/>
      <c r="J248" s="78" t="n"/>
      <c r="K248" s="62" t="n"/>
      <c r="L248" s="78" t="n"/>
      <c r="M248" s="62" t="n"/>
      <c r="N248" s="78" t="n"/>
      <c r="O248" s="62" t="n"/>
      <c r="P248" s="62" t="n"/>
    </row>
    <row r="249" ht="24" customHeight="1" s="49">
      <c r="A249" s="62" t="n"/>
      <c r="B249" s="78" t="n"/>
      <c r="C249" s="62" t="n"/>
      <c r="D249" s="78" t="n"/>
      <c r="E249" s="78" t="n"/>
      <c r="F249" s="78" t="n"/>
      <c r="G249" s="78" t="n"/>
      <c r="H249" s="78" t="n"/>
      <c r="I249" s="62" t="n"/>
      <c r="J249" s="78" t="n"/>
      <c r="K249" s="62" t="n"/>
      <c r="L249" s="78" t="n"/>
      <c r="M249" s="62" t="n"/>
      <c r="N249" s="78" t="n"/>
      <c r="O249" s="62" t="n"/>
      <c r="P249" s="62" t="n"/>
    </row>
    <row r="250" ht="24" customHeight="1" s="49">
      <c r="A250" s="62" t="n"/>
      <c r="B250" s="78" t="n"/>
      <c r="C250" s="62" t="n"/>
      <c r="D250" s="78" t="n"/>
      <c r="E250" s="78" t="n"/>
      <c r="F250" s="78" t="n"/>
      <c r="G250" s="78" t="n"/>
      <c r="H250" s="78" t="n"/>
      <c r="I250" s="62" t="n"/>
      <c r="J250" s="78" t="n"/>
      <c r="K250" s="62" t="n"/>
      <c r="L250" s="78" t="n"/>
      <c r="M250" s="62" t="n"/>
      <c r="N250" s="78" t="n"/>
      <c r="O250" s="62" t="n"/>
      <c r="P250" s="62" t="n"/>
    </row>
    <row r="251" ht="24" customHeight="1" s="49">
      <c r="A251" s="62" t="n"/>
      <c r="B251" s="78" t="n"/>
      <c r="C251" s="62" t="n"/>
      <c r="D251" s="78" t="n"/>
      <c r="E251" s="78" t="n"/>
      <c r="F251" s="78" t="n"/>
      <c r="G251" s="78" t="n"/>
      <c r="H251" s="78" t="n"/>
      <c r="I251" s="62" t="n"/>
      <c r="J251" s="78" t="n"/>
      <c r="K251" s="62" t="n"/>
      <c r="L251" s="78" t="n"/>
      <c r="M251" s="62" t="n"/>
      <c r="N251" s="78" t="n"/>
      <c r="O251" s="62" t="n"/>
      <c r="P251" s="62" t="n"/>
    </row>
    <row r="252" ht="24" customHeight="1" s="49">
      <c r="A252" s="62" t="n"/>
      <c r="B252" s="78" t="n"/>
      <c r="C252" s="62" t="n"/>
      <c r="D252" s="78" t="n"/>
      <c r="E252" s="78" t="n"/>
      <c r="F252" s="78" t="n"/>
      <c r="G252" s="78" t="n"/>
      <c r="H252" s="78" t="n"/>
      <c r="I252" s="62" t="n"/>
      <c r="J252" s="78" t="n"/>
      <c r="K252" s="62" t="n"/>
      <c r="L252" s="78" t="n"/>
      <c r="M252" s="62" t="n"/>
      <c r="N252" s="78" t="n"/>
      <c r="O252" s="62" t="n"/>
      <c r="P252" s="62" t="n"/>
    </row>
    <row r="253" ht="24" customHeight="1" s="49">
      <c r="A253" s="62" t="n"/>
      <c r="B253" s="78" t="n"/>
      <c r="C253" s="62" t="n"/>
      <c r="D253" s="78" t="n"/>
      <c r="E253" s="78" t="n"/>
      <c r="F253" s="78" t="n"/>
      <c r="G253" s="78" t="n"/>
      <c r="H253" s="78" t="n"/>
      <c r="I253" s="62" t="n"/>
      <c r="J253" s="78" t="n"/>
      <c r="K253" s="62" t="n"/>
      <c r="L253" s="78" t="n"/>
      <c r="M253" s="62" t="n"/>
      <c r="N253" s="78" t="n"/>
      <c r="O253" s="62" t="n"/>
      <c r="P253" s="62" t="n"/>
    </row>
    <row r="254" ht="24" customHeight="1" s="49">
      <c r="A254" s="62" t="n"/>
      <c r="B254" s="78" t="n"/>
      <c r="C254" s="62" t="n"/>
      <c r="D254" s="78" t="n"/>
      <c r="E254" s="78" t="n"/>
      <c r="F254" s="78" t="n"/>
      <c r="G254" s="78" t="n"/>
      <c r="H254" s="78" t="n"/>
      <c r="I254" s="62" t="n"/>
      <c r="J254" s="78" t="n"/>
      <c r="K254" s="62" t="n"/>
      <c r="L254" s="78" t="n"/>
      <c r="M254" s="62" t="n"/>
      <c r="N254" s="78" t="n"/>
      <c r="O254" s="62" t="n"/>
      <c r="P254" s="62" t="n"/>
    </row>
    <row r="255" ht="24" customHeight="1" s="49">
      <c r="A255" s="62" t="n"/>
      <c r="B255" s="78" t="n"/>
      <c r="C255" s="62" t="n"/>
      <c r="D255" s="78" t="n"/>
      <c r="E255" s="78" t="n"/>
      <c r="F255" s="78" t="n"/>
      <c r="G255" s="78" t="n"/>
      <c r="H255" s="78" t="n"/>
      <c r="I255" s="62" t="n"/>
      <c r="J255" s="78" t="n"/>
      <c r="K255" s="62" t="n"/>
      <c r="L255" s="78" t="n"/>
      <c r="M255" s="62" t="n"/>
      <c r="N255" s="78" t="n"/>
      <c r="O255" s="62" t="n"/>
      <c r="P255" s="62" t="n"/>
    </row>
    <row r="256" ht="24" customHeight="1" s="49">
      <c r="A256" s="62" t="n"/>
      <c r="B256" s="78" t="n"/>
      <c r="C256" s="62" t="n"/>
      <c r="D256" s="78" t="n"/>
      <c r="E256" s="78" t="n"/>
      <c r="F256" s="78" t="n"/>
      <c r="G256" s="78" t="n"/>
      <c r="H256" s="78" t="n"/>
      <c r="I256" s="62" t="n"/>
      <c r="J256" s="78" t="n"/>
      <c r="K256" s="62" t="n"/>
      <c r="L256" s="78" t="n"/>
      <c r="M256" s="62" t="n"/>
      <c r="N256" s="78" t="n"/>
      <c r="O256" s="62" t="n"/>
      <c r="P256" s="62" t="n"/>
    </row>
    <row r="257" ht="24" customHeight="1" s="49">
      <c r="A257" s="62" t="n"/>
      <c r="B257" s="78" t="n"/>
      <c r="C257" s="62" t="n"/>
      <c r="D257" s="78" t="n"/>
      <c r="E257" s="78" t="n"/>
      <c r="F257" s="78" t="n"/>
      <c r="G257" s="78" t="n"/>
      <c r="H257" s="78" t="n"/>
      <c r="I257" s="62" t="n"/>
      <c r="J257" s="78" t="n"/>
      <c r="K257" s="62" t="n"/>
      <c r="L257" s="78" t="n"/>
      <c r="M257" s="62" t="n"/>
      <c r="N257" s="78" t="n"/>
      <c r="O257" s="62" t="n"/>
      <c r="P257" s="62" t="n"/>
    </row>
    <row r="258" ht="24" customHeight="1" s="49">
      <c r="A258" s="62" t="n"/>
      <c r="B258" s="78" t="n"/>
      <c r="C258" s="62" t="n"/>
      <c r="D258" s="78" t="n"/>
      <c r="E258" s="78" t="n"/>
      <c r="F258" s="78" t="n"/>
      <c r="G258" s="78" t="n"/>
      <c r="H258" s="78" t="n"/>
      <c r="I258" s="62" t="n"/>
      <c r="J258" s="78" t="n"/>
      <c r="K258" s="62" t="n"/>
      <c r="L258" s="78" t="n"/>
      <c r="M258" s="62" t="n"/>
      <c r="N258" s="78" t="n"/>
      <c r="O258" s="62" t="n"/>
      <c r="P258" s="62" t="n"/>
    </row>
    <row r="259" ht="24" customHeight="1" s="49">
      <c r="A259" s="62" t="n"/>
      <c r="B259" s="78" t="n"/>
      <c r="C259" s="62" t="n"/>
      <c r="D259" s="78" t="n"/>
      <c r="E259" s="78" t="n"/>
      <c r="F259" s="78" t="n"/>
      <c r="G259" s="78" t="n"/>
      <c r="H259" s="78" t="n"/>
      <c r="I259" s="62" t="n"/>
      <c r="J259" s="78" t="n"/>
      <c r="K259" s="62" t="n"/>
      <c r="L259" s="78" t="n"/>
      <c r="M259" s="62" t="n"/>
      <c r="N259" s="78" t="n"/>
      <c r="O259" s="62" t="n"/>
      <c r="P259" s="62" t="n"/>
    </row>
    <row r="260" ht="24" customHeight="1" s="49">
      <c r="A260" s="62" t="n"/>
      <c r="B260" s="78" t="n"/>
      <c r="C260" s="62" t="n"/>
      <c r="D260" s="78" t="n"/>
      <c r="E260" s="78" t="n"/>
      <c r="F260" s="78" t="n"/>
      <c r="G260" s="78" t="n"/>
      <c r="H260" s="78" t="n"/>
      <c r="I260" s="62" t="n"/>
      <c r="J260" s="78" t="n"/>
      <c r="K260" s="62" t="n"/>
      <c r="L260" s="78" t="n"/>
      <c r="M260" s="62" t="n"/>
      <c r="N260" s="78" t="n"/>
      <c r="O260" s="62" t="n"/>
      <c r="P260" s="62" t="n"/>
    </row>
    <row r="261" ht="28" customHeight="1" s="49">
      <c r="A261" s="62" t="n"/>
      <c r="B261" s="78" t="n"/>
      <c r="C261" s="78" t="n"/>
      <c r="D261" s="78" t="n"/>
      <c r="E261" s="78" t="n"/>
      <c r="F261" s="78" t="n"/>
      <c r="G261" s="78" t="n"/>
      <c r="H261" s="78" t="n"/>
      <c r="I261" s="62" t="n"/>
      <c r="J261" s="78" t="n"/>
      <c r="K261" s="78" t="n"/>
      <c r="L261" s="78" t="n"/>
      <c r="M261" s="62" t="n"/>
      <c r="N261" s="62" t="n"/>
      <c r="O261" s="78" t="n"/>
      <c r="P261" s="62" t="n"/>
    </row>
    <row r="262" ht="28" customHeight="1" s="49">
      <c r="A262" s="62" t="n"/>
      <c r="B262" s="78" t="n"/>
      <c r="C262" s="78" t="n"/>
      <c r="D262" s="78" t="n"/>
      <c r="E262" s="78" t="n"/>
      <c r="F262" s="78" t="n"/>
      <c r="G262" s="78" t="n"/>
      <c r="H262" s="78" t="n"/>
      <c r="I262" s="62" t="n"/>
      <c r="J262" s="78" t="n"/>
      <c r="K262" s="78" t="n"/>
      <c r="L262" s="78" t="n"/>
      <c r="M262" s="62" t="n"/>
      <c r="N262" s="62" t="n"/>
      <c r="O262" s="78" t="n"/>
      <c r="P262" s="62" t="n"/>
    </row>
    <row r="263" ht="28" customHeight="1" s="49">
      <c r="A263" s="62" t="n"/>
      <c r="B263" s="78" t="n"/>
      <c r="C263" s="78" t="n"/>
      <c r="D263" s="78" t="n"/>
      <c r="E263" s="78" t="n"/>
      <c r="F263" s="78" t="n"/>
      <c r="G263" s="78" t="n"/>
      <c r="H263" s="78" t="n"/>
      <c r="I263" s="62" t="n"/>
      <c r="J263" s="78" t="n"/>
      <c r="K263" s="78" t="n"/>
      <c r="L263" s="78" t="n"/>
      <c r="M263" s="62" t="n"/>
      <c r="N263" s="62" t="n"/>
      <c r="O263" s="78" t="n"/>
      <c r="P263" s="62" t="n"/>
    </row>
    <row r="264" ht="24" customHeight="1" s="49"/>
    <row r="265" ht="24"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R219"/>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inlineStr"/>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n">
        <v>5</v>
      </c>
      <c r="J3" s="166"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66" t="inlineStr"/>
      <c r="L3" s="166" t="inlineStr">
        <is>
          <t>Acne</t>
        </is>
      </c>
      <c r="M3" s="166" t="inlineStr"/>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inlineStr"/>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66" t="inlineStr"/>
      <c r="L4" s="166" t="inlineStr">
        <is>
          <t>Acne</t>
        </is>
      </c>
      <c r="M4" s="166" t="inlineStr"/>
      <c r="N4" s="165" t="inlineStr">
        <is>
          <t>Clinic</t>
        </is>
      </c>
      <c r="O4" s="166" t="inlineStr">
        <is>
          <t>ข้อ 2 Pharma Plus เล่มม่วง (เฉลยข้อ ข)</t>
        </is>
      </c>
      <c r="P4" s="165" t="inlineStr">
        <is>
          <t>แบบฝึกหัด</t>
        </is>
      </c>
      <c r="Q4" s="165" t="inlineStr">
        <is>
          <t>เล่มม่วง</t>
        </is>
      </c>
      <c r="R4" s="165" t="inlineStr"/>
    </row>
    <row r="5" ht="24" customHeight="1" s="49">
      <c r="A5" s="167" t="n">
        <v>3</v>
      </c>
      <c r="B5" s="166" t="inlineStr">
        <is>
          <t>กลไกการออกฤทธิ์ของยาในข้อ 2 เป็นอย่างไร</t>
        </is>
      </c>
      <c r="C5" s="166" t="inlineStr"/>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n">
        <v>4</v>
      </c>
      <c r="J5" s="166"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Acne</t>
        </is>
      </c>
      <c r="M5" s="166" t="inlineStr"/>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ยาทา (topical) ใดที่ไม่มีฤทธิ์ antibacterial</t>
        </is>
      </c>
      <c r="C6" s="166" t="inlineStr"/>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66" t="inlineStr"/>
      <c r="L6" s="166" t="inlineStr">
        <is>
          <t>Acne</t>
        </is>
      </c>
      <c r="M6" s="166" t="inlineStr"/>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5</v>
      </c>
      <c r="B7" s="166" t="inlineStr">
        <is>
          <t>คำแนะนำเกี่ยวกับยา ATB ชนิดกินเพื่อรักษาสิวในผู้ป่วยรายนี้ ข้อใดผิด</t>
        </is>
      </c>
      <c r="C7" s="166" t="inlineStr"/>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n">
        <v>4</v>
      </c>
      <c r="J7" s="166"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66" t="inlineStr"/>
      <c r="L7" s="166" t="inlineStr">
        <is>
          <t>Acne</t>
        </is>
      </c>
      <c r="M7" s="166" t="inlineStr"/>
      <c r="N7" s="165" t="inlineStr">
        <is>
          <t>Clinic</t>
        </is>
      </c>
      <c r="O7" s="166" t="inlineStr">
        <is>
          <t>ข้อ 5 Pharma Plus เล่มม่วง (เฉลยข้อ ง)</t>
        </is>
      </c>
      <c r="P7" s="165" t="inlineStr">
        <is>
          <t>แบบฝึกหัด</t>
        </is>
      </c>
      <c r="Q7" s="165" t="inlineStr">
        <is>
          <t>เล่มม่วง</t>
        </is>
      </c>
      <c r="R7" s="165" t="inlineStr"/>
    </row>
    <row r="8" ht="24" customHeight="1" s="49">
      <c r="A8" s="167" t="n">
        <v>6</v>
      </c>
      <c r="B8" s="166" t="inlineStr">
        <is>
          <t>เภสัชกรจ่ายยาทา isotretinoin ให้กับผู้ป่วย ข้อแนะนำใดที่ให้กับผู้ป่วยไม่ถูกต้อง</t>
        </is>
      </c>
      <c r="C8" s="166" t="inlineStr"/>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66" t="inlineStr"/>
      <c r="L8" s="166" t="inlineStr">
        <is>
          <t>Acne</t>
        </is>
      </c>
      <c r="M8" s="166" t="inlineStr"/>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ยา isotretinoin มีข้อควรระวังที่สำคัญในผู้ป่วยรายนี้คือข้อใด</t>
        </is>
      </c>
      <c r="C9" s="166" t="inlineStr"/>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66" t="inlineStr"/>
      <c r="L9" s="166" t="inlineStr">
        <is>
          <t>Acne</t>
        </is>
      </c>
      <c r="M9" s="166" t="inlineStr"/>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8</v>
      </c>
      <c r="B10" s="166" t="inlineStr">
        <is>
          <t>ผู้ป่วยหญิงไทย อายุ 28 ปี มาพบเภสัชกรที่ร้านยา เพื่อซื้อยารักษาสิว ข้อใดสัมพันธ์กับการเกิดสิวน้อยที่สุด</t>
        </is>
      </c>
      <c r="C10" s="166" t="inlineStr"/>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66" t="inlineStr"/>
      <c r="L10" s="166" t="inlineStr">
        <is>
          <t>Acne</t>
        </is>
      </c>
      <c r="M10" s="166" t="inlineStr"/>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ข้อใดผิดเกี่ยวกับวิธีการรักษาสิว</t>
        </is>
      </c>
      <c r="C11" s="166" t="inlineStr"/>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66" t="inlineStr"/>
      <c r="L11" s="166" t="inlineStr">
        <is>
          <t>Acne</t>
        </is>
      </c>
      <c r="M11" s="166" t="inlineStr"/>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ข้อใดผิดเกี่ยวกับ Isotretinoin ชนิดรับประทาน</t>
        </is>
      </c>
      <c r="C12" s="166" t="inlineStr"/>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66" t="inlineStr"/>
      <c r="L12" s="166" t="inlineStr">
        <is>
          <t>Acne</t>
        </is>
      </c>
      <c r="M12" s="166" t="inlineStr"/>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ข้อใดผิดเกี่ยวกับการใช้ฮอร์โมนรักษาสิว</t>
        </is>
      </c>
      <c r="C13" s="166" t="inlineStr"/>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n">
        <v>1</v>
      </c>
      <c r="J13" s="166"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66" t="inlineStr"/>
      <c r="L13" s="166" t="inlineStr">
        <is>
          <t>Acne</t>
        </is>
      </c>
      <c r="M13" s="166" t="inlineStr"/>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ถ้าเภสัชกรพิจารณาให้ยา tetracycline แก่ผู้ป่วยข้อใดคือคำแนะนำที่ไม่ถูกต้อง</t>
        </is>
      </c>
      <c r="C14" s="166" t="inlineStr"/>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n">
        <v>5</v>
      </c>
      <c r="J14" s="166"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Acne</t>
        </is>
      </c>
      <c r="M14" s="166" t="inlineStr"/>
      <c r="N14" s="165" t="inlineStr">
        <is>
          <t>Clinic</t>
        </is>
      </c>
      <c r="O14" s="166" t="inlineStr">
        <is>
          <t>ข้อ 12 Pharma Plus เล่มม่วง (เฉลยข้อ จ)</t>
        </is>
      </c>
      <c r="P14" s="165" t="inlineStr">
        <is>
          <t>แบบฝึกหัด</t>
        </is>
      </c>
      <c r="Q14" s="165" t="inlineStr">
        <is>
          <t>เล่มม่วง</t>
        </is>
      </c>
      <c r="R14" s="165" t="inlineStr"/>
    </row>
    <row r="15" ht="24" customHeight="1" s="49">
      <c r="A15" s="167" t="n">
        <v>13</v>
      </c>
      <c r="B15" s="166" t="inlineStr">
        <is>
          <t>ยาครีม isotretinoin 0.05% cream จัดเป็นยาประเภทใดตาม พรบ.ยา</t>
        </is>
      </c>
      <c r="C15" s="166" t="inlineStr"/>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66" t="inlineStr"/>
      <c r="L15" s="166" t="inlineStr">
        <is>
          <t>Acne</t>
        </is>
      </c>
      <c r="M15" s="166" t="inlineStr"/>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inlineStr"/>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66" t="inlineStr"/>
      <c r="L16" s="166" t="inlineStr">
        <is>
          <t>Acne</t>
        </is>
      </c>
      <c r="M16" s="166" t="inlineStr"/>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inlineStr"/>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n">
        <v>3</v>
      </c>
      <c r="J17" s="166"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66" t="inlineStr"/>
      <c r="L17" s="166" t="inlineStr">
        <is>
          <t>Acne</t>
        </is>
      </c>
      <c r="M17" s="166" t="inlineStr"/>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16</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inlineStr"/>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66" t="inlineStr"/>
      <c r="L18" s="166" t="inlineStr">
        <is>
          <t>Acne</t>
        </is>
      </c>
      <c r="M18" s="166" t="inlineStr"/>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inlineStr"/>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66" t="inlineStr"/>
      <c r="L19" s="166" t="inlineStr">
        <is>
          <t>Acne</t>
        </is>
      </c>
      <c r="M19" s="166" t="inlineStr"/>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inlineStr"/>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n">
        <v>2</v>
      </c>
      <c r="J20" s="166"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66" t="inlineStr"/>
      <c r="L20" s="166" t="inlineStr">
        <is>
          <t>Acne</t>
        </is>
      </c>
      <c r="M20" s="166" t="inlineStr"/>
      <c r="N20" s="165" t="inlineStr">
        <is>
          <t>Clinic</t>
        </is>
      </c>
      <c r="O20" s="166" t="inlineStr">
        <is>
          <t>ข้อ 18 Pharma Plus เล่มม่วง (เฉลยข้อ ข)</t>
        </is>
      </c>
      <c r="P20" s="165" t="inlineStr">
        <is>
          <t>แบบฝึกหัด</t>
        </is>
      </c>
      <c r="Q20" s="165" t="inlineStr">
        <is>
          <t>เล่มม่วง</t>
        </is>
      </c>
      <c r="R20" s="165" t="inlineStr"/>
    </row>
    <row r="21" ht="24" customHeight="1" s="49">
      <c r="A21" s="167" t="n">
        <v>19</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inlineStr"/>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66" t="inlineStr"/>
      <c r="L21" s="166" t="inlineStr">
        <is>
          <t>Acne</t>
        </is>
      </c>
      <c r="M21" s="166" t="inlineStr"/>
      <c r="N21" s="165" t="inlineStr">
        <is>
          <t>Clinic</t>
        </is>
      </c>
      <c r="O21" s="166" t="inlineStr">
        <is>
          <t>ข้อ 19 Pharma Plus เล่มม่วง (เฉลยข้อ ข)</t>
        </is>
      </c>
      <c r="P21" s="165" t="inlineStr">
        <is>
          <t>แบบฝึกหัด</t>
        </is>
      </c>
      <c r="Q21" s="165" t="inlineStr">
        <is>
          <t>เล่มม่วง</t>
        </is>
      </c>
      <c r="R21" s="165" t="inlineStr"/>
    </row>
    <row r="22" ht="24" customHeight="1" s="49">
      <c r="A22" s="167" t="n">
        <v>20</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inlineStr"/>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n">
        <v>1</v>
      </c>
      <c r="J22" s="166"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66" t="inlineStr"/>
      <c r="L22" s="166" t="inlineStr">
        <is>
          <t>Acne</t>
        </is>
      </c>
      <c r="M22" s="166" t="inlineStr"/>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inlineStr"/>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66" t="inlineStr"/>
      <c r="L23" s="166" t="inlineStr">
        <is>
          <t>Acne</t>
        </is>
      </c>
      <c r="M23" s="166" t="inlineStr"/>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ข้อใดถูกต้องเกี่ยวกับการรักษาสิว</t>
        </is>
      </c>
      <c r="C24" s="166" t="inlineStr"/>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66" t="inlineStr"/>
      <c r="L24" s="166" t="inlineStr">
        <is>
          <t>Acne</t>
        </is>
      </c>
      <c r="M24" s="166" t="inlineStr"/>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23</v>
      </c>
      <c r="B25" s="166" t="inlineStr">
        <is>
          <t>ผู้ป่วยรายนี้ควรได้รับยาใดในการรักษาสิว จึงจะเหมาะสมที่สุด</t>
        </is>
      </c>
      <c r="C25" s="166" t="inlineStr"/>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n">
        <v>2</v>
      </c>
      <c r="J25" s="166"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66" t="inlineStr"/>
      <c r="L25" s="166" t="inlineStr">
        <is>
          <t>Acne</t>
        </is>
      </c>
      <c r="M25" s="166" t="inlineStr"/>
      <c r="N25" s="165" t="inlineStr">
        <is>
          <t>Clinic</t>
        </is>
      </c>
      <c r="O25" s="166" t="inlineStr">
        <is>
          <t>ข้อ 23 Pharma Plus เล่มม่วง (เฉลยข้อ ก ข)</t>
        </is>
      </c>
      <c r="P25" s="165" t="inlineStr">
        <is>
          <t>แบบฝึกหัด</t>
        </is>
      </c>
      <c r="Q25" s="165" t="inlineStr">
        <is>
          <t>เล่มม่วง</t>
        </is>
      </c>
      <c r="R25" s="165" t="inlineStr"/>
    </row>
    <row r="26" ht="24" customHeight="1" s="49">
      <c r="A26" s="167" t="n">
        <v>24</v>
      </c>
      <c r="B26" s="166" t="inlineStr">
        <is>
          <t>ข้อใดไม่ถูกต้องเกี่ยวกับรักษาสิว</t>
        </is>
      </c>
      <c r="C26" s="166" t="inlineStr"/>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66" t="inlineStr"/>
      <c r="L26" s="166" t="inlineStr">
        <is>
          <t>Acne</t>
        </is>
      </c>
      <c r="M26" s="166" t="inlineStr"/>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คำแนะนำในการรักษาสิวที่ไม่เหมาะสมคือ</t>
        </is>
      </c>
      <c r="C27" s="166" t="inlineStr"/>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n">
        <v>3</v>
      </c>
      <c r="J27" s="166"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66" t="inlineStr"/>
      <c r="L27" s="166" t="inlineStr">
        <is>
          <t>Acne</t>
        </is>
      </c>
      <c r="M27" s="166" t="inlineStr"/>
      <c r="N27" s="165" t="inlineStr">
        <is>
          <t>Clinic</t>
        </is>
      </c>
      <c r="O27" s="166" t="inlineStr">
        <is>
          <t>ข้อ 25 Pharma Plus เล่มม่วง (เฉลยข้อ ข)</t>
        </is>
      </c>
      <c r="P27" s="165" t="inlineStr">
        <is>
          <t>แบบฝึกหัด</t>
        </is>
      </c>
      <c r="Q27" s="165" t="inlineStr">
        <is>
          <t>เล่มม่วง</t>
        </is>
      </c>
      <c r="R27" s="165" t="inlineStr"/>
    </row>
    <row r="28" ht="24" customHeight="1" s="49">
      <c r="A28" s="167" t="n">
        <v>26</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inlineStr"/>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Acne</t>
        </is>
      </c>
      <c r="M28" s="166" t="inlineStr"/>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อาหารประเภทใดที่ต้องแนะนำให้ผู้ป่วยรายนี้งดหรือบริโภคให้น้อยลง</t>
        </is>
      </c>
      <c r="C29" s="166" t="inlineStr"/>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66" t="inlineStr"/>
      <c r="L29" s="166" t="inlineStr">
        <is>
          <t>Acne</t>
        </is>
      </c>
      <c r="M29" s="166" t="inlineStr"/>
      <c r="N29" s="165" t="inlineStr">
        <is>
          <t>Clinic</t>
        </is>
      </c>
      <c r="O29" s="166" t="inlineStr">
        <is>
          <t>ข้อ 27 Pharma Plus เล่มม่วง (เฉลยข้อ ก)</t>
        </is>
      </c>
      <c r="P29" s="165" t="inlineStr">
        <is>
          <t>แบบฝึกหัด</t>
        </is>
      </c>
      <c r="Q29" s="165" t="inlineStr">
        <is>
          <t>เล่มม่วง</t>
        </is>
      </c>
      <c r="R29" s="165" t="inlineStr"/>
    </row>
    <row r="30" ht="24" customHeight="1" s="49">
      <c r="A30" s="167" t="n">
        <v>28</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inlineStr"/>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66" t="inlineStr"/>
      <c r="L30" s="166" t="inlineStr">
        <is>
          <t>Acne</t>
        </is>
      </c>
      <c r="M30" s="166" t="inlineStr"/>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29</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inlineStr"/>
      <c r="D31" s="166" t="inlineStr">
        <is>
          <t>Aloe vera gel</t>
        </is>
      </c>
      <c r="E31" s="166" t="inlineStr">
        <is>
          <t>Capsaicin gel</t>
        </is>
      </c>
      <c r="F31" s="166" t="inlineStr">
        <is>
          <t>Mupirocin ointment</t>
        </is>
      </c>
      <c r="G31" s="166" t="inlineStr">
        <is>
          <t>Gentamicin cream</t>
        </is>
      </c>
      <c r="H31" s="166" t="inlineStr">
        <is>
          <t>Silver sulfadiazine cream</t>
        </is>
      </c>
      <c r="I31" s="167" t="n">
        <v>5</v>
      </c>
      <c r="J31" s="166"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66" t="inlineStr"/>
      <c r="L31" s="166" t="inlineStr">
        <is>
          <t>Wound</t>
        </is>
      </c>
      <c r="M31" s="166" t="inlineStr"/>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Mupirocin ointment มีข้อดีกว่า gentamicin cream อย่างไร</t>
        </is>
      </c>
      <c r="C32" s="166" t="inlineStr"/>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n">
        <v>2</v>
      </c>
      <c r="J32" s="166"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Wound</t>
        </is>
      </c>
      <c r="M32" s="166" t="inlineStr"/>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31</v>
      </c>
      <c r="B33" s="166" t="inlineStr">
        <is>
          <t>สมุนไพรใดนำมาใช้รักษาแผลเป็น</t>
        </is>
      </c>
      <c r="C33" s="166" t="inlineStr"/>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Wound</t>
        </is>
      </c>
      <c r="M33" s="166" t="inlineStr"/>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สมุนไพรใดที่นำมาใช้เพื่อสมานแผล</t>
        </is>
      </c>
      <c r="C34" s="166" t="inlineStr"/>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Wound</t>
        </is>
      </c>
      <c r="M34" s="166" t="inlineStr"/>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33</v>
      </c>
      <c r="B35" s="166" t="inlineStr">
        <is>
          <t>อีก 1 สัปดาห์ต่อมา ผู้ป่วยมีภาวะแทรกซ้อน คือ cellulitis ได้เข้ารับการรักษาที่โรงพยาบาล ผู้ป่วยควรได้รับยาใด</t>
        </is>
      </c>
      <c r="C35" s="166" t="inlineStr"/>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n">
        <v>4</v>
      </c>
      <c r="J35" s="166"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Bacterial Skin Infection</t>
        </is>
      </c>
      <c r="M35" s="166" t="inlineStr"/>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34</v>
      </c>
      <c r="B36" s="166" t="inlineStr">
        <is>
          <t>ถ้าผู้ป่วย cellulitis แพ้ penicillin ควรให้ยาอะไรแทน</t>
        </is>
      </c>
      <c r="C36" s="166" t="inlineStr"/>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Superficial fungal</t>
        </is>
      </c>
      <c r="M36" s="166" t="inlineStr"/>
      <c r="N36" s="165" t="inlineStr">
        <is>
          <t>Clinic</t>
        </is>
      </c>
      <c r="O36" s="166" t="inlineStr">
        <is>
          <t>ข้อ 34 Pharma Plus เล่มม่วง (เฉลยข้อ ก ข ง)</t>
        </is>
      </c>
      <c r="P36" s="165" t="inlineStr">
        <is>
          <t>แบบฝึกหัด</t>
        </is>
      </c>
      <c r="Q36" s="165" t="inlineStr">
        <is>
          <t>เล่มม่วง</t>
        </is>
      </c>
      <c r="R36" s="165" t="inlineStr"/>
    </row>
    <row r="37" ht="24" customHeight="1" s="49">
      <c r="A37" s="167" t="n">
        <v>35</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inlineStr"/>
      <c r="D37" s="166" t="inlineStr">
        <is>
          <t>Tinea capitis</t>
        </is>
      </c>
      <c r="E37" s="166" t="inlineStr">
        <is>
          <t>Tinea corporis</t>
        </is>
      </c>
      <c r="F37" s="166" t="inlineStr">
        <is>
          <t>Tinea cruris</t>
        </is>
      </c>
      <c r="G37" s="166" t="inlineStr">
        <is>
          <t>Tinea versicolor</t>
        </is>
      </c>
      <c r="H37" s="166" t="inlineStr">
        <is>
          <t>Tinea pedis</t>
        </is>
      </c>
      <c r="I37" s="167" t="n">
        <v>1</v>
      </c>
      <c r="J37" s="166"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66" t="inlineStr"/>
      <c r="L37" s="166" t="inlineStr">
        <is>
          <t>Superficial fungal</t>
        </is>
      </c>
      <c r="M37" s="166" t="inlineStr"/>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36</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inlineStr"/>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66" t="inlineStr"/>
      <c r="L38" s="166" t="inlineStr">
        <is>
          <t>Eczema &amp; Dermatitis</t>
        </is>
      </c>
      <c r="M38" s="166" t="inlineStr"/>
      <c r="N38" s="165" t="inlineStr">
        <is>
          <t>Clinic</t>
        </is>
      </c>
      <c r="O38" s="166" t="inlineStr">
        <is>
          <t>ข้อ 36 Pharma Plus เล่มม่วง (เฉลยข้อ ข)</t>
        </is>
      </c>
      <c r="P38" s="165" t="inlineStr">
        <is>
          <t>แบบฝึกหัด</t>
        </is>
      </c>
      <c r="Q38" s="165" t="inlineStr">
        <is>
          <t>เล่มม่วง</t>
        </is>
      </c>
      <c r="R38" s="165" t="inlineStr"/>
    </row>
    <row r="39" ht="24" customHeight="1" s="49">
      <c r="A39" s="167" t="n">
        <v>37</v>
      </c>
      <c r="B39" s="166" t="inlineStr">
        <is>
          <t>ข้อใดคือ กลไกการออกฤทธิ์ของยา griseofulvin</t>
        </is>
      </c>
      <c r="C39" s="166" t="inlineStr"/>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Superficial fungal</t>
        </is>
      </c>
      <c r="M39" s="166" t="inlineStr"/>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38</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inlineStr"/>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n">
        <v>4</v>
      </c>
      <c r="J40" s="166"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Superficial fungal</t>
        </is>
      </c>
      <c r="M40" s="166" t="inlineStr"/>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inlineStr"/>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Superficial fungal</t>
        </is>
      </c>
      <c r="M41" s="166" t="inlineStr"/>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40</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inlineStr"/>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Superficial fungal</t>
        </is>
      </c>
      <c r="M42" s="166" t="inlineStr"/>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41</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inlineStr"/>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n">
        <v>3</v>
      </c>
      <c r="J43" s="166"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66" t="inlineStr"/>
      <c r="L43" s="166" t="inlineStr">
        <is>
          <t>Superficial fungal</t>
        </is>
      </c>
      <c r="M43" s="166" t="inlineStr"/>
      <c r="N43" s="165" t="inlineStr">
        <is>
          <t>Clinic</t>
        </is>
      </c>
      <c r="O43" s="166" t="inlineStr">
        <is>
          <t>ข้อ 41 Pharma Plus เล่มม่วง (เฉลยข้อ )</t>
        </is>
      </c>
      <c r="P43" s="165" t="inlineStr">
        <is>
          <t>แบบฝึกหัด</t>
        </is>
      </c>
      <c r="Q43" s="165" t="inlineStr">
        <is>
          <t>เล่มม่วง</t>
        </is>
      </c>
      <c r="R43" s="165" t="inlineStr"/>
    </row>
    <row r="44" ht="24" customHeight="1" s="49">
      <c r="A44" s="167" t="n">
        <v>42</v>
      </c>
      <c r="B44" s="166" t="inlineStr">
        <is>
          <t>ข้อใดไม่ใช่เหตุผลในการให้ยา itraconazole pulse therapy</t>
        </is>
      </c>
      <c r="C44" s="166" t="inlineStr"/>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Superficial fungal</t>
        </is>
      </c>
      <c r="M44" s="166" t="inlineStr"/>
      <c r="N44" s="165" t="inlineStr">
        <is>
          <t>Clinic</t>
        </is>
      </c>
      <c r="O44" s="166" t="inlineStr">
        <is>
          <t>ข้อ 42 Pharma Plus เล่มม่วง (เฉลยข้อ จ)</t>
        </is>
      </c>
      <c r="P44" s="165" t="inlineStr">
        <is>
          <t>แบบฝึกหัด</t>
        </is>
      </c>
      <c r="Q44" s="165" t="inlineStr">
        <is>
          <t>เล่มม่วง</t>
        </is>
      </c>
      <c r="R44" s="165" t="inlineStr"/>
    </row>
    <row r="45" ht="24" customHeight="1" s="49">
      <c r="A45" s="167" t="n">
        <v>43</v>
      </c>
      <c r="B45" s="166" t="inlineStr">
        <is>
          <t>ถ้าใช้ Itraconazole tablet แล้วการรักษาล้มเหลว จะใช้อะไรในการรักษาได้อีก</t>
        </is>
      </c>
      <c r="C45" s="166" t="inlineStr"/>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66" t="inlineStr"/>
      <c r="L45" s="166" t="inlineStr">
        <is>
          <t>Superficial fungal</t>
        </is>
      </c>
      <c r="M45" s="166" t="inlineStr"/>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44</v>
      </c>
      <c r="B46" s="166" t="inlineStr">
        <is>
          <t>กลไกการออกฤทธิ์ของยา amphotericin B</t>
        </is>
      </c>
      <c r="C46" s="166" t="inlineStr"/>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66" t="inlineStr"/>
      <c r="L46" s="166" t="inlineStr">
        <is>
          <t>Superficial fungal</t>
        </is>
      </c>
      <c r="M46" s="166" t="inlineStr"/>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45</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inlineStr"/>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Superficial fungal</t>
        </is>
      </c>
      <c r="M47" s="166" t="inlineStr"/>
      <c r="N47" s="165" t="inlineStr">
        <is>
          <t>Clinic</t>
        </is>
      </c>
      <c r="O47" s="166" t="inlineStr">
        <is>
          <t>ข้อ 45 Pharma Plus เล่มม่วง (เฉลยข้อ ค)</t>
        </is>
      </c>
      <c r="P47" s="165" t="inlineStr">
        <is>
          <t>แบบฝึกหัด</t>
        </is>
      </c>
      <c r="Q47" s="165" t="inlineStr">
        <is>
          <t>เล่มม่วง</t>
        </is>
      </c>
      <c r="R47" s="165" t="inlineStr"/>
    </row>
    <row r="48" ht="24" customHeight="1" s="49">
      <c r="A48" s="167" t="n">
        <v>46</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inlineStr"/>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Superficial fungal</t>
        </is>
      </c>
      <c r="M48" s="166" t="inlineStr"/>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47</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inlineStr"/>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n">
        <v>2</v>
      </c>
      <c r="J49" s="166"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66" t="inlineStr"/>
      <c r="L49" s="166" t="inlineStr">
        <is>
          <t>Eczema &amp; Dermatitis</t>
        </is>
      </c>
      <c r="M49" s="166" t="inlineStr"/>
      <c r="N49" s="165" t="inlineStr">
        <is>
          <t>Clinic</t>
        </is>
      </c>
      <c r="O49" s="166" t="inlineStr">
        <is>
          <t>ข้อ 47 Pharma Plus เล่มม่วง (เฉลยข้อ )</t>
        </is>
      </c>
      <c r="P49" s="165" t="inlineStr">
        <is>
          <t>แบบฝึกหัด</t>
        </is>
      </c>
      <c r="Q49" s="165" t="inlineStr">
        <is>
          <t>เล่มม่วง</t>
        </is>
      </c>
      <c r="R49" s="165" t="inlineStr"/>
    </row>
    <row r="50" ht="24" customHeight="1" s="49">
      <c r="A50" s="167" t="n">
        <v>48</v>
      </c>
      <c r="B50" s="166" t="inlineStr">
        <is>
          <t>เกี่ยวกับหลักการทางเภสัชกรรมในข้อนี้ ข้อใดผิด</t>
        </is>
      </c>
      <c r="C50" s="166" t="inlineStr"/>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Superficial fungal</t>
        </is>
      </c>
      <c r="M50" s="166" t="inlineStr"/>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49</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inlineStr"/>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66" t="inlineStr"/>
      <c r="L51" s="166" t="inlineStr">
        <is>
          <t>Superficial fungal</t>
        </is>
      </c>
      <c r="M51" s="166" t="inlineStr"/>
      <c r="N51" s="165" t="inlineStr">
        <is>
          <t>Clinic</t>
        </is>
      </c>
      <c r="O51" s="166" t="inlineStr">
        <is>
          <t>ข้อ 49 Pharma Plus เล่มม่วง (เฉลยข้อ จ)</t>
        </is>
      </c>
      <c r="P51" s="165" t="inlineStr">
        <is>
          <t>แบบฝึกหัด</t>
        </is>
      </c>
      <c r="Q51" s="165" t="inlineStr">
        <is>
          <t>เล่มม่วง</t>
        </is>
      </c>
      <c r="R51" s="165" t="inlineStr"/>
    </row>
    <row r="52" ht="24" customHeight="1" s="49">
      <c r="A52" s="167" t="n">
        <v>50</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inlineStr"/>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66" t="inlineStr"/>
      <c r="L52" s="166" t="inlineStr">
        <is>
          <t>Eczema &amp; Dermatitis</t>
        </is>
      </c>
      <c r="M52" s="166" t="inlineStr"/>
      <c r="N52" s="165" t="inlineStr">
        <is>
          <t>Clinic</t>
        </is>
      </c>
      <c r="O52" s="166" t="inlineStr">
        <is>
          <t>ข้อ 50 Pharma Plus เล่มม่วง (เฉลยข้อ ง)</t>
        </is>
      </c>
      <c r="P52" s="165" t="inlineStr">
        <is>
          <t>แบบฝึกหัด</t>
        </is>
      </c>
      <c r="Q52" s="165" t="inlineStr">
        <is>
          <t>เล่มม่วง</t>
        </is>
      </c>
      <c r="R52" s="165" t="inlineStr"/>
    </row>
    <row r="53" ht="24" customHeight="1" s="49">
      <c r="A53" s="167" t="n">
        <v>51</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inlineStr"/>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66" t="inlineStr"/>
      <c r="L53" s="166" t="inlineStr">
        <is>
          <t>Eczema &amp; Dermatitis</t>
        </is>
      </c>
      <c r="M53" s="166" t="inlineStr"/>
      <c r="N53" s="165" t="inlineStr">
        <is>
          <t>Clinic</t>
        </is>
      </c>
      <c r="O53" s="166" t="inlineStr">
        <is>
          <t>ข้อ 51 Pharma Plus เล่มม่วง (เฉลยข้อ ค)</t>
        </is>
      </c>
      <c r="P53" s="165" t="inlineStr">
        <is>
          <t>แบบฝึกหัด</t>
        </is>
      </c>
      <c r="Q53" s="165" t="inlineStr">
        <is>
          <t>เล่มม่วง</t>
        </is>
      </c>
      <c r="R53" s="165" t="inlineStr"/>
    </row>
    <row r="54" ht="24" customHeight="1" s="49">
      <c r="A54" s="167" t="n">
        <v>52</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inlineStr"/>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66" t="inlineStr"/>
      <c r="L54" s="166" t="inlineStr">
        <is>
          <t>Eczema &amp; Dermatitis</t>
        </is>
      </c>
      <c r="M54" s="166" t="inlineStr"/>
      <c r="N54" s="165" t="inlineStr">
        <is>
          <t>Clinic</t>
        </is>
      </c>
      <c r="O54" s="166" t="inlineStr">
        <is>
          <t>ข้อ 52 Pharma Plus เล่มม่วง (เฉลยข้อ ข)</t>
        </is>
      </c>
      <c r="P54" s="165" t="inlineStr">
        <is>
          <t>แบบฝึกหัด</t>
        </is>
      </c>
      <c r="Q54" s="165" t="inlineStr">
        <is>
          <t>เล่มม่วง</t>
        </is>
      </c>
      <c r="R54" s="165" t="inlineStr"/>
    </row>
    <row r="55" ht="24" customHeight="1" s="49">
      <c r="A55" s="167" t="n">
        <v>53</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inlineStr"/>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66" t="inlineStr"/>
      <c r="L55" s="166" t="inlineStr">
        <is>
          <t>Eczema &amp; Dermatitis</t>
        </is>
      </c>
      <c r="M55" s="166" t="inlineStr"/>
      <c r="N55" s="165" t="inlineStr">
        <is>
          <t>Clinic</t>
        </is>
      </c>
      <c r="O55" s="166" t="inlineStr">
        <is>
          <t>ข้อ 53 Pharma Plus เล่มม่วง (เฉลยข้อ ค)</t>
        </is>
      </c>
      <c r="P55" s="165" t="inlineStr">
        <is>
          <t>แบบฝึกหัด</t>
        </is>
      </c>
      <c r="Q55" s="165" t="inlineStr">
        <is>
          <t>เล่มม่วง</t>
        </is>
      </c>
      <c r="R55" s="165" t="inlineStr"/>
    </row>
    <row r="56" ht="24" customHeight="1" s="49">
      <c r="A56" s="167" t="n">
        <v>54</v>
      </c>
      <c r="B56" s="166" t="inlineStr">
        <is>
          <t>หากผู้ป่วยหายจากโรคแล้ว แต่ยังมีอาการปวดอยู่ ควรให้ยาชนิดใดบรรเทาอาการ</t>
        </is>
      </c>
      <c r="C56" s="166" t="inlineStr"/>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Superficial fungal</t>
        </is>
      </c>
      <c r="M56" s="166" t="inlineStr"/>
      <c r="N56" s="165" t="inlineStr">
        <is>
          <t>Clinic</t>
        </is>
      </c>
      <c r="O56" s="166" t="inlineStr">
        <is>
          <t>ข้อ 54 Pharma Plus เล่มม่วง (เฉลยข้อ ค)</t>
        </is>
      </c>
      <c r="P56" s="165" t="inlineStr">
        <is>
          <t>แบบฝึกหัด</t>
        </is>
      </c>
      <c r="Q56" s="165" t="inlineStr">
        <is>
          <t>เล่มม่วง</t>
        </is>
      </c>
      <c r="R56" s="165" t="inlineStr"/>
    </row>
    <row r="57" ht="24" customHeight="1" s="49">
      <c r="A57" s="167" t="n">
        <v>55</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inlineStr"/>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n">
        <v>5</v>
      </c>
      <c r="J57" s="166"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66" t="inlineStr"/>
      <c r="L57" s="166" t="inlineStr">
        <is>
          <t>Acne</t>
        </is>
      </c>
      <c r="M57" s="166" t="inlineStr"/>
      <c r="N57" s="165" t="inlineStr">
        <is>
          <t>Clinic</t>
        </is>
      </c>
      <c r="O57" s="166" t="inlineStr">
        <is>
          <t>ข้อ 55 Pharma Plus เล่มม่วง (เฉลยข้อ ข)</t>
        </is>
      </c>
      <c r="P57" s="165" t="inlineStr">
        <is>
          <t>แบบฝึกหัด</t>
        </is>
      </c>
      <c r="Q57" s="165" t="inlineStr">
        <is>
          <t>เล่มม่วง</t>
        </is>
      </c>
      <c r="R57" s="165" t="inlineStr"/>
    </row>
    <row r="58" ht="24" customHeight="1" s="49">
      <c r="A58" s="167" t="n">
        <v>56</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inlineStr"/>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n">
        <v>1</v>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66" t="inlineStr"/>
      <c r="L58" s="166" t="inlineStr">
        <is>
          <t>Acne</t>
        </is>
      </c>
      <c r="M58" s="166" t="inlineStr"/>
      <c r="N58" s="165" t="inlineStr">
        <is>
          <t>Clinic</t>
        </is>
      </c>
      <c r="O58" s="166" t="inlineStr">
        <is>
          <t>ข้อ 56 Pharma Plus เล่มม่วง (เฉลยข้อ จ)</t>
        </is>
      </c>
      <c r="P58" s="165" t="inlineStr">
        <is>
          <t>แบบฝึกหัด</t>
        </is>
      </c>
      <c r="Q58" s="165" t="inlineStr">
        <is>
          <t>เล่มม่วง</t>
        </is>
      </c>
      <c r="R58" s="165" t="inlineStr"/>
    </row>
    <row r="59" ht="24" customHeight="1" s="49">
      <c r="A59" s="167" t="n">
        <v>57</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inlineStr"/>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66" t="inlineStr"/>
      <c r="L59" s="166" t="inlineStr">
        <is>
          <t>Acne</t>
        </is>
      </c>
      <c r="M59" s="166" t="inlineStr"/>
      <c r="N59" s="165" t="inlineStr">
        <is>
          <t>Clinic</t>
        </is>
      </c>
      <c r="O59" s="166" t="inlineStr">
        <is>
          <t>ข้อ 57 Pharma Plus เล่มม่วง (เฉลยข้อ ง)</t>
        </is>
      </c>
      <c r="P59" s="165" t="inlineStr">
        <is>
          <t>แบบฝึกหัด</t>
        </is>
      </c>
      <c r="Q59" s="165" t="inlineStr">
        <is>
          <t>เล่มม่วง</t>
        </is>
      </c>
      <c r="R59" s="165" t="inlineStr"/>
    </row>
    <row r="60" ht="24" customHeight="1" s="49">
      <c r="A60" s="167" t="n">
        <v>58</v>
      </c>
      <c r="B60" s="166" t="inlineStr">
        <is>
          <t>Oral isotretinoin ใช้ในสิวประเภทใด</t>
        </is>
      </c>
      <c r="C60" s="166" t="inlineStr"/>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66" t="inlineStr"/>
      <c r="L60" s="166" t="inlineStr">
        <is>
          <t>Acne</t>
        </is>
      </c>
      <c r="M60" s="166" t="inlineStr"/>
      <c r="N60" s="165" t="inlineStr">
        <is>
          <t>Clinic</t>
        </is>
      </c>
      <c r="O60" s="166" t="inlineStr">
        <is>
          <t>ข้อ 58 Pharma Plus เล่มม่วง (เฉลยข้อ จ)</t>
        </is>
      </c>
      <c r="P60" s="165" t="inlineStr">
        <is>
          <t>แบบฝึกหัด</t>
        </is>
      </c>
      <c r="Q60" s="165" t="inlineStr">
        <is>
          <t>เล่มม่วง</t>
        </is>
      </c>
      <c r="R60" s="165" t="inlineStr"/>
    </row>
    <row r="61" ht="24" customHeight="1" s="49">
      <c r="A61" s="167" t="n">
        <v>59</v>
      </c>
      <c r="B61" s="166" t="inlineStr">
        <is>
          <t>Benzoyl peroxide ไม่มีคุณสมบัติใด</t>
        </is>
      </c>
      <c r="C61" s="166" t="inlineStr"/>
      <c r="D61" s="166" t="inlineStr">
        <is>
          <t>Antisebum</t>
        </is>
      </c>
      <c r="E61" s="166" t="inlineStr">
        <is>
          <t>Anti-inflammation</t>
        </is>
      </c>
      <c r="F61" s="166" t="inlineStr">
        <is>
          <t>Anti-infection</t>
        </is>
      </c>
      <c r="G61" s="166" t="inlineStr">
        <is>
          <t>Exfoliative</t>
        </is>
      </c>
      <c r="H61" s="166" t="inlineStr">
        <is>
          <t>Keratolytic</t>
        </is>
      </c>
      <c r="I61" s="167" t="n">
        <v>1</v>
      </c>
      <c r="J61" s="166"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66" t="inlineStr"/>
      <c r="L61" s="166" t="inlineStr">
        <is>
          <t>Acne</t>
        </is>
      </c>
      <c r="M61" s="166" t="inlineStr"/>
      <c r="N61" s="165" t="inlineStr">
        <is>
          <t>Clinic</t>
        </is>
      </c>
      <c r="O61" s="166" t="inlineStr">
        <is>
          <t>ข้อ 59 Pharma Plus เล่มม่วง (เฉลยข้อ ง)</t>
        </is>
      </c>
      <c r="P61" s="165" t="inlineStr">
        <is>
          <t>แบบฝึกหัด</t>
        </is>
      </c>
      <c r="Q61" s="165" t="inlineStr">
        <is>
          <t>เล่มม่วง</t>
        </is>
      </c>
      <c r="R61" s="165" t="inlineStr"/>
    </row>
    <row r="62" ht="24" customHeight="1" s="49">
      <c r="A62" s="167" t="n">
        <v>60</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inlineStr"/>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66" t="inlineStr"/>
      <c r="L62" s="166" t="inlineStr">
        <is>
          <t>Eczema &amp; Dermatitis</t>
        </is>
      </c>
      <c r="M62" s="166" t="inlineStr"/>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61</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inlineStr"/>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66" t="inlineStr"/>
      <c r="L63" s="166" t="inlineStr">
        <is>
          <t>Eczema &amp; Dermatitis</t>
        </is>
      </c>
      <c r="M63" s="166" t="inlineStr"/>
      <c r="N63" s="165" t="inlineStr">
        <is>
          <t>Clinic</t>
        </is>
      </c>
      <c r="O63" s="166" t="inlineStr">
        <is>
          <t>ข้อ 61 Pharma Plus เล่มม่วง (เฉลยข้อ จ)</t>
        </is>
      </c>
      <c r="P63" s="165" t="inlineStr">
        <is>
          <t>แบบฝึกหัด</t>
        </is>
      </c>
      <c r="Q63" s="165" t="inlineStr">
        <is>
          <t>เล่มม่วง</t>
        </is>
      </c>
      <c r="R63" s="165" t="inlineStr"/>
    </row>
    <row r="64" ht="24" customHeight="1" s="49">
      <c r="A64" s="167" t="n">
        <v>62</v>
      </c>
      <c r="B64" s="166" t="inlineStr">
        <is>
          <t>ข้อใดผิดเกี่ยวกับยา hydroxyzine</t>
        </is>
      </c>
      <c r="C64" s="166" t="inlineStr"/>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n">
        <v>4</v>
      </c>
      <c r="J64" s="166"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Urticaria &amp; Angioedema</t>
        </is>
      </c>
      <c r="M64" s="166" t="inlineStr"/>
      <c r="N64" s="165" t="inlineStr">
        <is>
          <t>Clinic</t>
        </is>
      </c>
      <c r="O64" s="166" t="inlineStr">
        <is>
          <t>ข้อ 62 Pharma Plus เล่มม่วง (เฉลยข้อ ค ง)</t>
        </is>
      </c>
      <c r="P64" s="165" t="inlineStr">
        <is>
          <t>แบบฝึกหัด</t>
        </is>
      </c>
      <c r="Q64" s="165" t="inlineStr">
        <is>
          <t>เล่มม่วง</t>
        </is>
      </c>
      <c r="R64" s="165" t="inlineStr"/>
    </row>
    <row r="65" ht="24" customHeight="1" s="49">
      <c r="A65" s="167" t="n">
        <v>63</v>
      </c>
      <c r="B65" s="166" t="inlineStr">
        <is>
          <t>ยา antihistamine ตัวใดต่อไปนี้มีฤทธิ์ sedative effect มากที่สุด</t>
        </is>
      </c>
      <c r="C65" s="166" t="inlineStr"/>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Urticaria &amp; Angioedema</t>
        </is>
      </c>
      <c r="M65" s="166" t="inlineStr"/>
      <c r="N65" s="165" t="inlineStr">
        <is>
          <t>Clinic</t>
        </is>
      </c>
      <c r="O65" s="166" t="inlineStr">
        <is>
          <t>ข้อ 63 Pharma Plus เล่มม่วง (เฉลยข้อ ง)</t>
        </is>
      </c>
      <c r="P65" s="165" t="inlineStr">
        <is>
          <t>แบบฝึกหัด</t>
        </is>
      </c>
      <c r="Q65" s="165" t="inlineStr">
        <is>
          <t>เล่มม่วง</t>
        </is>
      </c>
      <c r="R65" s="165" t="inlineStr"/>
    </row>
    <row r="66" ht="24" customHeight="1" s="49">
      <c r="A66" s="167" t="n">
        <v>64</v>
      </c>
      <c r="B66" s="166" t="inlineStr">
        <is>
          <t>ข้อใดไม่จัดเป็นหัวข้อการทดสอบของยาในรูปแบบ nebulized solution</t>
        </is>
      </c>
      <c r="C66" s="166" t="inlineStr"/>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Superficial fungal</t>
        </is>
      </c>
      <c r="M66" s="166" t="inlineStr"/>
      <c r="N66" s="165" t="inlineStr">
        <is>
          <t>Clinic</t>
        </is>
      </c>
      <c r="O66" s="166" t="inlineStr">
        <is>
          <t>แบบฝึกหัด PLE-CC 1 ข้อ 102</t>
        </is>
      </c>
      <c r="P66" s="165" t="inlineStr">
        <is>
          <t>แบบฝึกหัด</t>
        </is>
      </c>
      <c r="Q66" s="165" t="inlineStr">
        <is>
          <t>เล่มม่วง</t>
        </is>
      </c>
      <c r="R66" s="165" t="inlineStr"/>
    </row>
    <row r="67" ht="24" customHeight="1" s="49">
      <c r="A67" s="167" t="n">
        <v>65</v>
      </c>
      <c r="B67" s="166" t="inlineStr">
        <is>
          <t>คำแนะนำที่สำคัญที่สุดในการป้องกันการแพร่กระจายของเชื้อ</t>
        </is>
      </c>
      <c r="C67" s="166" t="inlineStr"/>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Superficial fungal</t>
        </is>
      </c>
      <c r="M67" s="166" t="inlineStr"/>
      <c r="N67" s="165" t="inlineStr">
        <is>
          <t>Clinic</t>
        </is>
      </c>
      <c r="O67" s="166" t="inlineStr">
        <is>
          <t>แบบฝึกหัด PLE-CC 1 ข้อ 121</t>
        </is>
      </c>
      <c r="P67" s="165" t="inlineStr">
        <is>
          <t>แบบฝึกหัด</t>
        </is>
      </c>
      <c r="Q67" s="165" t="inlineStr">
        <is>
          <t>เล่มม่วง</t>
        </is>
      </c>
      <c r="R67" s="165" t="inlineStr"/>
    </row>
    <row r="68" ht="24" customHeight="1" s="49">
      <c r="A68" s="167" t="n">
        <v>66</v>
      </c>
      <c r="B68" s="166" t="inlineStr">
        <is>
          <t>ข้อใดเป็นการแนะนำเพื่อป้องกันโรคตามพฤติกรรมสุขภาพของผู้บริโภคได้ถูกต้อง</t>
        </is>
      </c>
      <c r="C68" s="166" t="inlineStr"/>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66" t="inlineStr"/>
      <c r="L68" s="166" t="inlineStr">
        <is>
          <t>Superficial fungal</t>
        </is>
      </c>
      <c r="M68" s="166" t="inlineStr"/>
      <c r="N68" s="165" t="inlineStr">
        <is>
          <t>Clinic</t>
        </is>
      </c>
      <c r="O68" s="166" t="inlineStr">
        <is>
          <t>แบบฝึกหัด PLE-CC 1 ข้อ 125</t>
        </is>
      </c>
      <c r="P68" s="165" t="inlineStr">
        <is>
          <t>แบบฝึกหัด</t>
        </is>
      </c>
      <c r="Q68" s="165" t="inlineStr">
        <is>
          <t>เล่มม่วง</t>
        </is>
      </c>
      <c r="R68" s="165" t="inlineStr"/>
    </row>
    <row r="69" ht="24" customHeight="1" s="49">
      <c r="A69" s="167" t="n">
        <v>67</v>
      </c>
      <c r="B69" s="166" t="inlineStr">
        <is>
          <t>ยารักษาผื่นที่หน้าในผู้ป่วยรายนี้ได้แก่อะไร</t>
        </is>
      </c>
      <c r="C69" s="166" t="inlineStr"/>
      <c r="D69" s="166" t="inlineStr">
        <is>
          <t>aloe vera gel</t>
        </is>
      </c>
      <c r="E69" s="166" t="inlineStr">
        <is>
          <t>Triamcinolone 0.2% cream</t>
        </is>
      </c>
      <c r="F69" s="166" t="inlineStr">
        <is>
          <t>diclofenac cream</t>
        </is>
      </c>
      <c r="G69" s="166" t="inlineStr">
        <is>
          <t>capsaicin cream</t>
        </is>
      </c>
      <c r="H69" s="166" t="inlineStr">
        <is>
          <t>acyclovir cream</t>
        </is>
      </c>
      <c r="I69" s="167" t="inlineStr">
        <is>
          <t>1</t>
        </is>
      </c>
      <c r="J69" s="166"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166" t="inlineStr"/>
      <c r="L69" s="166" t="inlineStr">
        <is>
          <t>Eczema &amp; Dermatitis</t>
        </is>
      </c>
      <c r="M69" s="166" t="inlineStr"/>
      <c r="N69" s="165" t="inlineStr">
        <is>
          <t>Clinic</t>
        </is>
      </c>
      <c r="O69" s="166" t="inlineStr">
        <is>
          <t>PLE_CC1_2567_Key ข้อ 57</t>
        </is>
      </c>
      <c r="P69" s="165" t="inlineStr">
        <is>
          <t>ข้อสอบเก่า</t>
        </is>
      </c>
      <c r="Q69" s="165" t="inlineStr">
        <is>
          <t>2567</t>
        </is>
      </c>
      <c r="R69" s="165" t="inlineStr"/>
    </row>
    <row r="70" ht="24" customHeight="1" s="49">
      <c r="A70" s="167" t="n">
        <v>68</v>
      </c>
      <c r="B70" s="166" t="inlineStr">
        <is>
          <t>จากข้อมูลทั้งหมด ลักษณะอาการแพ้ยาที่เกิดขึ้นในผู้ป่วยรายนี้ตรงกับข้อใดมากที่สุด</t>
        </is>
      </c>
      <c r="C70" s="166" t="inlineStr"/>
      <c r="D70" s="166" t="inlineStr">
        <is>
          <t>Urticaria</t>
        </is>
      </c>
      <c r="E70" s="166" t="inlineStr">
        <is>
          <t>Angioedema</t>
        </is>
      </c>
      <c r="F70" s="166" t="inlineStr">
        <is>
          <t>Stevens-Johnson Syndrome (SJS)</t>
        </is>
      </c>
      <c r="G70" s="166" t="inlineStr">
        <is>
          <t>Erythema multiforme</t>
        </is>
      </c>
      <c r="H70" s="166" t="inlineStr">
        <is>
          <t>Morbilliform rash (MP rash) + &lt; PLE-PC1 Preparation 2567 Azithromy = 3 Ceftriazone 4 /</t>
        </is>
      </c>
      <c r="I70" s="167" t="inlineStr">
        <is>
          <t>1</t>
        </is>
      </c>
      <c r="J70" s="166"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66" t="inlineStr"/>
      <c r="L70" s="166" t="inlineStr">
        <is>
          <t>Superficial fungal</t>
        </is>
      </c>
      <c r="M70" s="166" t="inlineStr"/>
      <c r="N70" s="165" t="inlineStr">
        <is>
          <t>Clinic</t>
        </is>
      </c>
      <c r="O70" s="166" t="inlineStr">
        <is>
          <t>PLE_CC1_2567_Key ข้อ 76</t>
        </is>
      </c>
      <c r="P70" s="165" t="inlineStr">
        <is>
          <t>ข้อสอบเก่า</t>
        </is>
      </c>
      <c r="Q70" s="165" t="inlineStr">
        <is>
          <t>2567</t>
        </is>
      </c>
      <c r="R70" s="165" t="inlineStr"/>
    </row>
    <row r="71" ht="24" customHeight="1" s="49">
      <c r="A71" s="167" t="n">
        <v>69</v>
      </c>
      <c r="B71" s="166"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166" t="inlineStr"/>
      <c r="D71" s="166" t="inlineStr">
        <is>
          <t>Cefixime</t>
        </is>
      </c>
      <c r="E71" s="166" t="inlineStr">
        <is>
          <t>Levofloxacin</t>
        </is>
      </c>
      <c r="F71" s="166" t="inlineStr">
        <is>
          <t>Clindamycin</t>
        </is>
      </c>
      <c r="G71" s="166" t="inlineStr">
        <is>
          <t>Erythromycin</t>
        </is>
      </c>
      <c r="H71" s="166" t="inlineStr">
        <is>
          <t>Amoxicillin clavulanate</t>
        </is>
      </c>
      <c r="I71" s="167" t="n">
        <v>4</v>
      </c>
      <c r="J71" s="166" t="inlineStr">
        <is>
          <t>✅ คำตอบที่ถูกต้อง: ข้อ ง. Erythromycin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(Erythromycin) เป็นคำตอบที่ถูกต้องและสอดคล้องกับหลักวิชาการและแนวทางเวชปฏิบัติในการรักษา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66" t="inlineStr"/>
      <c r="L71" s="166" t="inlineStr">
        <is>
          <t>Respiratory &amp; Antibiotics</t>
        </is>
      </c>
      <c r="M71" s="166" t="inlineStr"/>
      <c r="N71" s="165" t="inlineStr">
        <is>
          <t>Clinic</t>
        </is>
      </c>
      <c r="O71" s="166" t="inlineStr">
        <is>
          <t>PLE_CC1_2567_Set1_Key ข้อ 36</t>
        </is>
      </c>
      <c r="P71" s="165" t="inlineStr">
        <is>
          <t>ข้อสอบเก่า</t>
        </is>
      </c>
      <c r="Q71" s="165" t="inlineStr">
        <is>
          <t>2567</t>
        </is>
      </c>
      <c r="R71" s="165" t="inlineStr"/>
    </row>
    <row r="72" ht="24" customHeight="1" s="49">
      <c r="A72" s="167" t="n">
        <v>70</v>
      </c>
      <c r="B72" s="166"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166" t="inlineStr"/>
      <c r="D72" s="166" t="inlineStr">
        <is>
          <t>ยับยั้ง Lanosterol 14-alpha-demethylase (CYP51)</t>
        </is>
      </c>
      <c r="E72" s="166" t="inlineStr">
        <is>
          <t>ยับยั้ง Squalene epoxidase</t>
        </is>
      </c>
      <c r="F72" s="166" t="inlineStr">
        <is>
          <t>ยับยั้ง Beta-(1,3)-D-glucan synthase</t>
        </is>
      </c>
      <c r="G72" s="166" t="inlineStr">
        <is>
          <t>ยับยั้ง Thymidylate synthase</t>
        </is>
      </c>
      <c r="H72" s="166" t="inlineStr">
        <is>
          <t>ยับยั้ง Fungal RNA polymerase</t>
        </is>
      </c>
      <c r="I72" s="167" t="n">
        <v>1</v>
      </c>
      <c r="J72"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66" t="inlineStr"/>
      <c r="L72" s="166" t="inlineStr">
        <is>
          <t>Superficial fungal</t>
        </is>
      </c>
      <c r="M72" s="166" t="inlineStr"/>
      <c r="N72" s="165" t="inlineStr">
        <is>
          <t>Clinic</t>
        </is>
      </c>
      <c r="O72" s="166" t="inlineStr">
        <is>
          <t>PLE_CC1_2567_Set1_Key ข้อ 41</t>
        </is>
      </c>
      <c r="P72" s="165" t="inlineStr">
        <is>
          <t>ข้อสอบเก่า</t>
        </is>
      </c>
      <c r="Q72" s="165" t="inlineStr">
        <is>
          <t>2567</t>
        </is>
      </c>
      <c r="R72" s="165" t="inlineStr"/>
    </row>
    <row r="73" ht="24" customHeight="1" s="49">
      <c r="A73" s="167" t="n">
        <v>71</v>
      </c>
      <c r="B73" s="166" t="inlineStr">
        <is>
          <t>โครงสร้างหมายเลขใดของ triamcinolone acetonide มีบทบาทสำคัญในการเพิ่ม lipophilicity และความแรงของยา</t>
        </is>
      </c>
      <c r="C73" s="166" t="inlineStr"/>
      <c r="D73" s="166" t="inlineStr">
        <is>
          <t>ตำแหน่ง 1, 2 double bond</t>
        </is>
      </c>
      <c r="E73" s="166" t="inlineStr">
        <is>
          <t>ตำแหน่ง 9-alpha fluoro</t>
        </is>
      </c>
      <c r="F73" s="166" t="inlineStr">
        <is>
          <t>ตำแหน่ง 16-alpha, 17-alpha acetonide (ketal)</t>
        </is>
      </c>
      <c r="G73" s="166" t="inlineStr">
        <is>
          <t>ตำแหน่ง 11-beta hydroxyl</t>
        </is>
      </c>
      <c r="H73" s="166" t="inlineStr">
        <is>
          <t>ตำแหน่ง 21-hydroxyl</t>
        </is>
      </c>
      <c r="I73" s="167" t="n">
        <v>3</v>
      </c>
      <c r="J73" s="166" t="inlineStr">
        <is>
          <t>✅ คำตอบที่ถูกต้อง: ข้อ ค. ตำแหน่ง 16-alpha, 17-alpha acetonide (ketal)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(ตำแหน่ง 16-alpha, 17-alpha acetonide (ketal)) เป็นคำตอบที่ถูกต้องและสอดคล้องกับหลักวิชาการและแนวทางเวชปฏิบัติในการรักษา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166" t="inlineStr"/>
      <c r="L73" s="166" t="inlineStr">
        <is>
          <t>Eczema &amp; Dermatitis</t>
        </is>
      </c>
      <c r="M73" s="166" t="inlineStr"/>
      <c r="N73" s="165" t="inlineStr">
        <is>
          <t>Clinic</t>
        </is>
      </c>
      <c r="O73" s="166" t="inlineStr">
        <is>
          <t>PLE_CC1_2567_Set1_Key ข้อ 95</t>
        </is>
      </c>
      <c r="P73" s="165" t="inlineStr">
        <is>
          <t>ข้อสอบเก่า</t>
        </is>
      </c>
      <c r="Q73" s="165" t="inlineStr">
        <is>
          <t>2567</t>
        </is>
      </c>
      <c r="R73" s="165" t="inlineStr"/>
    </row>
    <row r="74" ht="24" customHeight="1" s="49">
      <c r="A74" s="167" t="n">
        <v>72</v>
      </c>
      <c r="B74"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166" t="inlineStr"/>
      <c r="D74" s="166" t="inlineStr">
        <is>
          <t>Silver sulfadiazine 1% cream</t>
        </is>
      </c>
      <c r="E74" s="166" t="inlineStr">
        <is>
          <t>Triamcinolone acetonide 0.1% cream</t>
        </is>
      </c>
      <c r="F74" s="166" t="inlineStr">
        <is>
          <t>Ketoconazole 2% cream</t>
        </is>
      </c>
      <c r="G74" s="166" t="inlineStr">
        <is>
          <t>Benzoyl peroxide 2.5% gel</t>
        </is>
      </c>
      <c r="H74" s="166" t="inlineStr">
        <is>
          <t>Clobetasol propionate 0.05% cream</t>
        </is>
      </c>
      <c r="I74" s="167" t="n">
        <v>1</v>
      </c>
      <c r="J74" s="166"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166" t="inlineStr"/>
      <c r="L74" s="166" t="inlineStr">
        <is>
          <t>Wound</t>
        </is>
      </c>
      <c r="M74" s="166" t="inlineStr"/>
      <c r="N74" s="165" t="inlineStr">
        <is>
          <t>Clinic</t>
        </is>
      </c>
      <c r="O74" s="166" t="inlineStr">
        <is>
          <t>PLE-CC1 ปี 2566 Day 1 ข้อ 119</t>
        </is>
      </c>
      <c r="P74" s="165" t="inlineStr">
        <is>
          <t>ข้อสอบเก่า</t>
        </is>
      </c>
      <c r="Q74" s="165" t="inlineStr">
        <is>
          <t>2566</t>
        </is>
      </c>
      <c r="R74" s="165" t="inlineStr"/>
    </row>
    <row r="75" ht="24" customHeight="1" s="49">
      <c r="A75" s="167" t="n">
        <v>73</v>
      </c>
      <c r="B75" s="166" t="inlineStr">
        <is>
          <t>เกี่ยวกับ กลไกขอษ mupirocin ข้อใดต่อไปนี้กล่าวถูกต้องตามหลักวิชาชีพเภสัชกรรม</t>
        </is>
      </c>
      <c r="C75" s="166" t="inlineStr"/>
      <c r="D75" s="166" t="inlineStr">
        <is>
          <t>ยับยั้ง transpeptidase ที่ผนังเซลล์</t>
        </is>
      </c>
      <c r="E75" s="166" t="inlineStr">
        <is>
          <t>ยับยั้ง transglycosylase ที่ผนังเซลล์</t>
        </is>
      </c>
      <c r="F75" s="166" t="inlineStr">
        <is>
          <t>ยับยั้ง DNA synthesis ษ. ยับยั้ง RNA synthesis ส. ยับยั้ง tRNA</t>
        </is>
      </c>
      <c r="G75" s="166" t="inlineStr">
        <is>
          <t>Benzoyl peroxide 2.5% gel</t>
        </is>
      </c>
      <c r="H75" s="166" t="inlineStr"/>
      <c r="I75" s="167" t="n">
        <v>3</v>
      </c>
      <c r="J75" s="166" t="inlineStr">
        <is>
          <t>✅ คำตอบที่ถูกต้อง: ข้อ ค. ยับยั้ง DNA synthesis ษ. ยับยั้ง RNA synthesis ส. ยับยั้ง tRNA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(ยับยั้ง DNA synthesis ษ. ยับยั้ง RNA synthesis ส. ยับยั้ง tRNA) เป็นคำตอบที่ถูกต้องและสอดคล้องกับหลักวิชาการและแนวทางเวชปฏิบัติในการรักษา
🔍 ข้ออื่นผิดเพราะอะไร:
• ข้อ ข. (ยับยั้ง transglycosylase ที่ผนังเซลล์): Transglycosylase เป็นเอนไซม์สร้างสาย peptidoglycan ซึ่งถูกยับยั้งโดยยา Vancomycin ไม่ใช่กลไกของ Mupirocin
• ข้อ ค. (ยับยั้ง DNA synthesis ษ. ยับยั้ง RNA synthesis ส. ยับยั้ง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Bacterial Skin Infection</t>
        </is>
      </c>
      <c r="M75" s="166" t="inlineStr"/>
      <c r="N75" s="165" t="inlineStr">
        <is>
          <t>Clinic</t>
        </is>
      </c>
      <c r="O75" s="166" t="inlineStr">
        <is>
          <t>PLE_CC1_2563_Q ข้อ 52</t>
        </is>
      </c>
      <c r="P75" s="165" t="inlineStr">
        <is>
          <t>ข้อสอบเก่า</t>
        </is>
      </c>
      <c r="Q75" s="165" t="inlineStr">
        <is>
          <t>2563</t>
        </is>
      </c>
      <c r="R75" s="165" t="inlineStr"/>
    </row>
    <row r="76" ht="24" customHeight="1" s="49">
      <c r="A76" s="167" t="n">
        <v>74</v>
      </c>
      <c r="B76" s="166" t="inlineStr">
        <is>
          <t>ข้อใดเป็นอาการข้างเคียงจากยาขี้ผึ้ษ mupirocin</t>
        </is>
      </c>
      <c r="C76" s="166" t="inlineStr"/>
      <c r="D76" s="166" t="inlineStr">
        <is>
          <t>Photosensitivity</t>
        </is>
      </c>
      <c r="E76" s="166" t="inlineStr">
        <is>
          <t>Acneiform eruption</t>
        </is>
      </c>
      <c r="F76" s="166" t="inlineStr">
        <is>
          <t>Skin irritation ษ. Striae ส. Spider nevi</t>
        </is>
      </c>
      <c r="G76" s="166" t="inlineStr">
        <is>
          <t>Cetirizine 10 mg OD</t>
        </is>
      </c>
      <c r="H76" s="166" t="inlineStr"/>
      <c r="I76" s="167" t="inlineStr">
        <is>
          <t>1</t>
        </is>
      </c>
      <c r="J76" s="166"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Superficial fungal</t>
        </is>
      </c>
      <c r="M76" s="166" t="inlineStr"/>
      <c r="N76" s="165" t="inlineStr">
        <is>
          <t>Clinic</t>
        </is>
      </c>
      <c r="O76" s="166" t="inlineStr">
        <is>
          <t>PLE_CC1_2563_Q ข้อ 53</t>
        </is>
      </c>
      <c r="P76" s="165" t="inlineStr">
        <is>
          <t>ข้อสอบเก่า</t>
        </is>
      </c>
      <c r="Q76" s="165" t="inlineStr">
        <is>
          <t>2563</t>
        </is>
      </c>
      <c r="R76" s="165" t="inlineStr"/>
    </row>
    <row r="77" ht="24" customHeight="1" s="49">
      <c r="A77" s="167" t="n">
        <v>75</v>
      </c>
      <c r="B77" s="166" t="inlineStr">
        <is>
          <t>ยาใดสามารถให้แทนยาทา Mupirocin ได้ (ผู้ป่วยหกล้มและมีแผล)</t>
        </is>
      </c>
      <c r="C77" s="166" t="inlineStr"/>
      <c r="D77" s="166" t="inlineStr">
        <is>
          <t>Gentamicin</t>
        </is>
      </c>
      <c r="E77" s="166" t="inlineStr">
        <is>
          <t>Bacitracin</t>
        </is>
      </c>
      <c r="F77" s="166" t="inlineStr">
        <is>
          <t>Sulfanilamide ษ. Metronidazole</t>
        </is>
      </c>
      <c r="G77" s="166" t="inlineStr">
        <is>
          <t>Adapalene 0.1% gel</t>
        </is>
      </c>
      <c r="H77" s="166" t="inlineStr"/>
      <c r="I77" s="167" t="inlineStr">
        <is>
          <t>1</t>
        </is>
      </c>
      <c r="J77" s="166"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Wound</t>
        </is>
      </c>
      <c r="M77" s="166" t="inlineStr"/>
      <c r="N77" s="165" t="inlineStr">
        <is>
          <t>Clinic</t>
        </is>
      </c>
      <c r="O77" s="166" t="inlineStr">
        <is>
          <t>PLE_CC1_2563_Q ข้อ 54</t>
        </is>
      </c>
      <c r="P77" s="165" t="inlineStr">
        <is>
          <t>ข้อสอบเก่า</t>
        </is>
      </c>
      <c r="Q77" s="165" t="inlineStr">
        <is>
          <t>2563</t>
        </is>
      </c>
      <c r="R77" s="165" t="inlineStr"/>
    </row>
    <row r="78" ht="24" customHeight="1" s="49">
      <c r="A78" s="167" t="n">
        <v>76</v>
      </c>
      <c r="B78" s="166" t="inlineStr">
        <is>
          <t>เกี่ยวกับ เชื้อที่ทำให้เกิดสิวคือ ข้อใดต่อไปนี้กล่าวถูกต้องตามหลักวิชาชีพเภสัชกรรม</t>
        </is>
      </c>
      <c r="C78" s="166" t="inlineStr"/>
      <c r="D78" s="166" t="inlineStr">
        <is>
          <t>C. albicans</t>
        </is>
      </c>
      <c r="E78" s="166" t="inlineStr">
        <is>
          <t>H. pylori</t>
        </is>
      </c>
      <c r="F78" s="166" t="inlineStr">
        <is>
          <t>P. acne ษ. S. pyogenes ส. S. aureus</t>
        </is>
      </c>
      <c r="G78" s="166" t="inlineStr">
        <is>
          <t>Clotrimazole 1% cream</t>
        </is>
      </c>
      <c r="H78" s="166" t="inlineStr"/>
      <c r="I78" s="167" t="inlineStr">
        <is>
          <t>1</t>
        </is>
      </c>
      <c r="J78" s="166"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166" t="inlineStr"/>
      <c r="L78" s="166" t="inlineStr">
        <is>
          <t>Acne</t>
        </is>
      </c>
      <c r="M78" s="166" t="inlineStr"/>
      <c r="N78" s="165" t="inlineStr">
        <is>
          <t>Clinic</t>
        </is>
      </c>
      <c r="O78" s="166" t="inlineStr">
        <is>
          <t>PLE_CC1_2563_Q ข้อ 57</t>
        </is>
      </c>
      <c r="P78" s="165" t="inlineStr">
        <is>
          <t>ข้อสอบเก่า</t>
        </is>
      </c>
      <c r="Q78" s="165" t="inlineStr">
        <is>
          <t>2563</t>
        </is>
      </c>
      <c r="R78" s="165" t="inlineStr"/>
    </row>
    <row r="79" ht="24" customHeight="1" s="49">
      <c r="A79" s="167" t="n">
        <v>77</v>
      </c>
      <c r="B79" s="166" t="inlineStr">
        <is>
          <t>Oral isotretinoin ควรให้คำแนะนำอะไรที่เกิดจากผลข้างเคียงที่สำคัญขอษตัวยา</t>
        </is>
      </c>
      <c r="C79" s="166" t="inlineStr"/>
      <c r="D79" s="166" t="inlineStr">
        <is>
          <t>ควรกินก่อนอาหาร30นาที</t>
        </is>
      </c>
      <c r="E79" s="166" t="inlineStr">
        <is>
          <t>ควรษดผลิตภัณฑ์ที่เป็นฮอร์โมน</t>
        </is>
      </c>
      <c r="F79" s="166" t="inlineStr">
        <is>
          <t>ควรทาครีมกันแดด ษ. ไม่ควรใฬ้ผลิตภัณฑ์ทาผิวที่มี vitamin A ส. อาหารไม่มีผลต่อการกินยา</t>
        </is>
      </c>
      <c r="G79" s="166" t="inlineStr">
        <is>
          <t>Clobetasol propionate 0.05% cream</t>
        </is>
      </c>
      <c r="H79" s="166" t="inlineStr"/>
      <c r="I79" s="167" t="inlineStr">
        <is>
          <t>1</t>
        </is>
      </c>
      <c r="J79" s="166"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9" s="166" t="inlineStr"/>
      <c r="L79" s="166" t="inlineStr">
        <is>
          <t>Acne</t>
        </is>
      </c>
      <c r="M79" s="166" t="inlineStr"/>
      <c r="N79" s="165" t="inlineStr">
        <is>
          <t>Clinic</t>
        </is>
      </c>
      <c r="O79" s="166" t="inlineStr">
        <is>
          <t>PLE_CC1_2563_Q ข้อ 58</t>
        </is>
      </c>
      <c r="P79" s="165" t="inlineStr">
        <is>
          <t>ข้อสอบเก่า</t>
        </is>
      </c>
      <c r="Q79" s="165" t="inlineStr">
        <is>
          <t>2563</t>
        </is>
      </c>
      <c r="R79" s="165" t="inlineStr"/>
    </row>
    <row r="80" ht="24" customHeight="1" s="49">
      <c r="A80" s="167" t="n">
        <v>78</v>
      </c>
      <c r="B80" s="166" t="inlineStr">
        <is>
          <t>อาการข้างต้นน่าจะเกิดจากยาใดมากที่สุด และเป็นอาการอะไร wasinsider W ↓ X STS</t>
        </is>
      </c>
      <c r="C80" s="166" t="inlineStr"/>
      <c r="D80" s="166" t="inlineStr">
        <is>
          <t>Naproxen - angioedema</t>
        </is>
      </c>
      <c r="E80" s="166" t="inlineStr">
        <is>
          <t>Naproxen - anaphylaxis</t>
        </is>
      </c>
      <c r="F80" s="166" t="inlineStr">
        <is>
          <t>Simvastatin - urticaria</t>
        </is>
      </c>
      <c r="G80" s="166" t="inlineStr">
        <is>
          <t>MFM - angioedema</t>
        </is>
      </c>
      <c r="H80" s="166" t="inlineStr">
        <is>
          <t>MFM ı anaphylaxis</t>
        </is>
      </c>
      <c r="I80" s="167" t="inlineStr">
        <is>
          <t>1</t>
        </is>
      </c>
      <c r="J80" s="166"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80" s="166" t="inlineStr"/>
      <c r="L80" s="166" t="inlineStr">
        <is>
          <t>Superficial fungal</t>
        </is>
      </c>
      <c r="M80" s="166" t="inlineStr"/>
      <c r="N80" s="165" t="inlineStr">
        <is>
          <t>Clinic</t>
        </is>
      </c>
      <c r="O80" s="166" t="inlineStr">
        <is>
          <t>ข้อ 21 (PLE_CC1_2562_Key.md)</t>
        </is>
      </c>
      <c r="P80" s="165" t="inlineStr">
        <is>
          <t>ข้อสอบเก่า</t>
        </is>
      </c>
      <c r="Q80" s="165" t="inlineStr">
        <is>
          <t>2562</t>
        </is>
      </c>
      <c r="R80" s="165" t="inlineStr"/>
    </row>
    <row r="81" ht="24" customHeight="1" s="49">
      <c r="A81" s="167" t="n">
        <v>79</v>
      </c>
      <c r="B81"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81" s="166" t="inlineStr"/>
      <c r="D81" s="166" t="inlineStr">
        <is>
          <t>Sulfamethoxazole</t>
        </is>
      </c>
      <c r="E81" s="166" t="inlineStr">
        <is>
          <t>Celecoxib</t>
        </is>
      </c>
      <c r="F81" s="166" t="inlineStr">
        <is>
          <t>Hydrochlorothiazide</t>
        </is>
      </c>
      <c r="G81" s="166" t="inlineStr">
        <is>
          <t>Furosemide</t>
        </is>
      </c>
      <c r="H81" s="166" t="inlineStr">
        <is>
          <t>มีโอกาสเกิดปฏิกิริยาข้ามกลุ่มได้ทั้งหมดข้างต้น</t>
        </is>
      </c>
      <c r="I81" s="167" t="n">
        <v>5</v>
      </c>
      <c r="J81" s="166"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81" s="166" t="inlineStr"/>
      <c r="L81" s="166" t="inlineStr">
        <is>
          <t>ADR &amp; Allergy</t>
        </is>
      </c>
      <c r="M81" s="166" t="inlineStr"/>
      <c r="N81" s="165" t="inlineStr">
        <is>
          <t>Clinic</t>
        </is>
      </c>
      <c r="O81" s="166" t="inlineStr">
        <is>
          <t>ข้อ 27 (PLE_CC1_2562_Key.md)</t>
        </is>
      </c>
      <c r="P81" s="165" t="inlineStr">
        <is>
          <t>ข้อสอบเก่า</t>
        </is>
      </c>
      <c r="Q81" s="165" t="inlineStr">
        <is>
          <t>2562</t>
        </is>
      </c>
      <c r="R81" s="165" t="inlineStr"/>
    </row>
    <row r="82" ht="24" customHeight="1" s="49">
      <c r="A82" s="167" t="n">
        <v>80</v>
      </c>
      <c r="B82"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82" s="166" t="inlineStr"/>
      <c r="D82" s="166" t="inlineStr">
        <is>
          <t>RCT</t>
        </is>
      </c>
      <c r="E82" s="166" t="inlineStr">
        <is>
          <t>Prospective case-control</t>
        </is>
      </c>
      <c r="F82" s="166" t="inlineStr">
        <is>
          <t>Retrospective case-control</t>
        </is>
      </c>
      <c r="G82" s="166" t="inlineStr">
        <is>
          <t>Prospective cohort</t>
        </is>
      </c>
      <c r="H82" s="166" t="inlineStr">
        <is>
          <t>Retrospective cohort</t>
        </is>
      </c>
      <c r="I82" s="167" t="n">
        <v>3</v>
      </c>
      <c r="J82" s="166"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82" s="166" t="inlineStr"/>
      <c r="L82" s="166" t="inlineStr">
        <is>
          <t>Biostatistics &amp; Study Design</t>
        </is>
      </c>
      <c r="M82" s="166" t="inlineStr"/>
      <c r="N82" s="165" t="inlineStr">
        <is>
          <t>Clinic</t>
        </is>
      </c>
      <c r="O82" s="166" t="inlineStr">
        <is>
          <t>ข้อ 62 (PLE_CC1_2562_Key.md)</t>
        </is>
      </c>
      <c r="P82" s="165" t="inlineStr">
        <is>
          <t>ข้อสอบเก่า</t>
        </is>
      </c>
      <c r="Q82" s="165" t="inlineStr">
        <is>
          <t>2562</t>
        </is>
      </c>
      <c r="R82" s="165" t="inlineStr"/>
    </row>
    <row r="83" ht="24" customHeight="1" s="49">
      <c r="A83" s="167" t="n">
        <v>81</v>
      </c>
      <c r="B83" s="166" t="inlineStr">
        <is>
          <t>ข้อใดคือ indirect cost CUTEagomoline WV225 cut as</t>
        </is>
      </c>
      <c r="C83" s="166" t="inlineStr"/>
      <c r="D83" s="166" t="inlineStr">
        <is>
          <t>Adapalene 0.1% gel</t>
        </is>
      </c>
      <c r="E83" s="166" t="inlineStr">
        <is>
          <t>Mupirocin 2% ointment</t>
        </is>
      </c>
      <c r="F83" s="166" t="inlineStr">
        <is>
          <t>Betamethasone dipropionate 0.05% cream</t>
        </is>
      </c>
      <c r="G83" s="166" t="inlineStr">
        <is>
          <t>Clotrimazole 1% cream</t>
        </is>
      </c>
      <c r="H83" s="166" t="inlineStr">
        <is>
          <t>Hydrocortisone 1% cream</t>
        </is>
      </c>
      <c r="I83" s="167" t="inlineStr">
        <is>
          <t>1</t>
        </is>
      </c>
      <c r="J83" s="166"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166" t="inlineStr"/>
      <c r="L83" s="166" t="inlineStr">
        <is>
          <t>Superficial fungal</t>
        </is>
      </c>
      <c r="M83" s="166" t="inlineStr"/>
      <c r="N83" s="165" t="inlineStr">
        <is>
          <t>Clinic</t>
        </is>
      </c>
      <c r="O83" s="166" t="inlineStr">
        <is>
          <t>ข้อ 113 (PLE_CC1_2561_Key.md)</t>
        </is>
      </c>
      <c r="P83" s="165" t="inlineStr">
        <is>
          <t>ข้อสอบเก่า</t>
        </is>
      </c>
      <c r="Q83" s="165" t="inlineStr">
        <is>
          <t>2561</t>
        </is>
      </c>
      <c r="R83" s="165" t="inlineStr"/>
    </row>
    <row r="84" ht="24" customHeight="1" s="49">
      <c r="A84" s="167" t="n">
        <v>82</v>
      </c>
      <c r="B84" s="166" t="inlineStr">
        <is>
          <t>ข้อใดต่อไปถูกต้องเกี่ยวกับเกลื อน</t>
        </is>
      </c>
      <c r="C84" s="166" t="inlineStr"/>
      <c r="D84" s="166" t="inlineStr">
        <is>
          <t>เกิดจากเชื 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 รวมโดย Phongsathorn Phlaisaithong Rx 9 UP 4 | P a g e</t>
        </is>
      </c>
      <c r="I84" s="167" t="inlineStr">
        <is>
          <t>1</t>
        </is>
      </c>
      <c r="J84" s="166"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Superficial fungal</t>
        </is>
      </c>
      <c r="M84" s="166" t="inlineStr"/>
      <c r="N84" s="165" t="inlineStr">
        <is>
          <t>Clinic</t>
        </is>
      </c>
      <c r="O84" s="166" t="inlineStr">
        <is>
          <t>ข้อ 1 (PLE_CC1_2560 22 April Set 1.md)</t>
        </is>
      </c>
      <c r="P84" s="165" t="inlineStr">
        <is>
          <t>ข้อสอบเก่า</t>
        </is>
      </c>
      <c r="Q84" s="165" t="inlineStr">
        <is>
          <t>2560</t>
        </is>
      </c>
      <c r="R84" s="165" t="inlineStr"/>
    </row>
    <row r="85" ht="24" customHeight="1" s="49">
      <c r="A85" s="167" t="n">
        <v>83</v>
      </c>
      <c r="B85" s="166" t="inlineStr">
        <is>
          <t>ถ้าจะใช้ยากิน ควรใช้ยารับประทานใด</t>
        </is>
      </c>
      <c r="C85" s="166" t="inlineStr"/>
      <c r="D85" s="166" t="inlineStr">
        <is>
          <t>Ketoconazole</t>
        </is>
      </c>
      <c r="E85" s="166" t="inlineStr">
        <is>
          <t>Posaconazole</t>
        </is>
      </c>
      <c r="F85" s="166" t="inlineStr">
        <is>
          <t>Miconazole</t>
        </is>
      </c>
      <c r="G85" s="166" t="inlineStr">
        <is>
          <t>Fluconazole</t>
        </is>
      </c>
      <c r="H85" s="166" t="inlineStr">
        <is>
          <t>Griseofulvin หลังจากนั นสักพักผู้ป่วยอาการไม่ดีขึ นไปพบแพทย์์จ่ายยา Itraconazole ให้มารับประทาน</t>
        </is>
      </c>
      <c r="I85" s="167" t="inlineStr">
        <is>
          <t>1</t>
        </is>
      </c>
      <c r="J85" s="166"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Superficial fungal</t>
        </is>
      </c>
      <c r="M85" s="166" t="inlineStr"/>
      <c r="N85" s="165" t="inlineStr">
        <is>
          <t>Clinic</t>
        </is>
      </c>
      <c r="O85" s="166" t="inlineStr">
        <is>
          <t>ข้อ 2 (PLE_CC1_2560 22 April Set 1.md)</t>
        </is>
      </c>
      <c r="P85" s="165" t="inlineStr">
        <is>
          <t>ข้อสอบเก่า</t>
        </is>
      </c>
      <c r="Q85" s="165" t="inlineStr">
        <is>
          <t>2560</t>
        </is>
      </c>
      <c r="R85" s="165" t="inlineStr"/>
    </row>
    <row r="86" ht="24" customHeight="1" s="49">
      <c r="A86" s="167" t="n">
        <v>84</v>
      </c>
      <c r="B86" s="166" t="inlineStr">
        <is>
          <t>กลไกการออกฤทธิ์ของยา Clotrimazole</t>
        </is>
      </c>
      <c r="C86" s="166" t="inlineStr"/>
      <c r="D86" s="166" t="inlineStr">
        <is>
          <t>ยับยั งการสังเคราะห์ Ergosterol</t>
        </is>
      </c>
      <c r="E86" s="166" t="inlineStr">
        <is>
          <t>ยับยั ง Squalene epoxidase</t>
        </is>
      </c>
      <c r="F86" s="166" t="inlineStr">
        <is>
          <t>Mitotic spindle toxicity</t>
        </is>
      </c>
      <c r="G86" s="166" t="inlineStr">
        <is>
          <t>Thymidylate synthase inhibitors</t>
        </is>
      </c>
      <c r="H86" s="166" t="inlineStr">
        <is>
          <t>ยับยั งการสร้าง Glucans</t>
        </is>
      </c>
      <c r="I86" s="167" t="inlineStr">
        <is>
          <t>1</t>
        </is>
      </c>
      <c r="J86" s="166"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Superficial fungal</t>
        </is>
      </c>
      <c r="M86" s="166" t="inlineStr"/>
      <c r="N86" s="165" t="inlineStr">
        <is>
          <t>Clinic</t>
        </is>
      </c>
      <c r="O86" s="166" t="inlineStr">
        <is>
          <t>ข้อ 7 (PLE_CC1_2560 22 April Set 1.md)</t>
        </is>
      </c>
      <c r="P86" s="165" t="inlineStr">
        <is>
          <t>ข้อสอบเก่า</t>
        </is>
      </c>
      <c r="Q86" s="165" t="inlineStr">
        <is>
          <t>2560</t>
        </is>
      </c>
      <c r="R86" s="165" t="inlineStr"/>
    </row>
    <row r="87" ht="24" customHeight="1" s="49">
      <c r="A87" s="167" t="n">
        <v>85</v>
      </c>
      <c r="B87" s="166" t="inlineStr">
        <is>
          <t>ผื่นที่หน้าของผู้ป่วย เรียกว่าอะไร</t>
        </is>
      </c>
      <c r="C87" s="166" t="inlineStr"/>
      <c r="D87" s="166" t="inlineStr">
        <is>
          <t>Discoid rash</t>
        </is>
      </c>
      <c r="E87" s="166" t="inlineStr">
        <is>
          <t>Maculopapular rash</t>
        </is>
      </c>
      <c r="F87" s="166" t="inlineStr">
        <is>
          <t>Urticaria</t>
        </is>
      </c>
      <c r="G87" s="166" t="inlineStr">
        <is>
          <t>Malar rash</t>
        </is>
      </c>
      <c r="H87" s="166" t="inlineStr">
        <is>
          <t>Angioedema</t>
        </is>
      </c>
      <c r="I87" s="167" t="n">
        <v>4</v>
      </c>
      <c r="J87" s="166"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Autoimmune &amp; SLE</t>
        </is>
      </c>
      <c r="M87" s="166" t="inlineStr"/>
      <c r="N87" s="165" t="inlineStr">
        <is>
          <t>Clinic</t>
        </is>
      </c>
      <c r="O87" s="166" t="inlineStr">
        <is>
          <t>ข้อ 1 (PLE_CC1_2560 22 April Set 1.md)</t>
        </is>
      </c>
      <c r="P87" s="165" t="inlineStr">
        <is>
          <t>ข้อสอบเก่า</t>
        </is>
      </c>
      <c r="Q87" s="165" t="inlineStr">
        <is>
          <t>2560</t>
        </is>
      </c>
      <c r="R87" s="165" t="inlineStr"/>
    </row>
    <row r="88" ht="24" customHeight="1" s="49">
      <c r="A88" s="167" t="n">
        <v>86</v>
      </c>
      <c r="B88"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8" s="166" t="inlineStr"/>
      <c r="D88" s="166" t="inlineStr">
        <is>
          <t>Betamethasone dipropionate 0.05%</t>
        </is>
      </c>
      <c r="E88" s="166" t="inlineStr">
        <is>
          <t>Clobetasol propionate 0.05%</t>
        </is>
      </c>
      <c r="F88" s="166" t="inlineStr">
        <is>
          <t>Dexosimethasone 0.05%</t>
        </is>
      </c>
      <c r="G88" s="166" t="inlineStr">
        <is>
          <t>Triamcinolone acetonide 0.1%</t>
        </is>
      </c>
      <c r="H88" s="166" t="inlineStr">
        <is>
          <t>Hydrocortisone acetate 0.5% รวมโดย Phongsathorn Phlaisaithong Rx 9 UP 21 | P a g e</t>
        </is>
      </c>
      <c r="I88" s="167" t="inlineStr">
        <is>
          <t>1</t>
        </is>
      </c>
      <c r="J88" s="166"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8" s="166" t="inlineStr"/>
      <c r="L88" s="166" t="inlineStr">
        <is>
          <t>Eczema &amp; Dermatitis</t>
        </is>
      </c>
      <c r="M88" s="166" t="inlineStr"/>
      <c r="N88" s="165" t="inlineStr">
        <is>
          <t>Clinic</t>
        </is>
      </c>
      <c r="O88" s="166" t="inlineStr">
        <is>
          <t>ข้อ 3 (PLE_CC1_2560 22 April Set 1.md)</t>
        </is>
      </c>
      <c r="P88" s="165" t="inlineStr">
        <is>
          <t>ข้อสอบเก่า</t>
        </is>
      </c>
      <c r="Q88" s="165" t="inlineStr">
        <is>
          <t>2560</t>
        </is>
      </c>
      <c r="R88" s="165" t="inlineStr"/>
    </row>
    <row r="89" ht="24" customHeight="1" s="49">
      <c r="A89" s="167" t="n">
        <v>87</v>
      </c>
      <c r="B89" s="166" t="inlineStr">
        <is>
          <t>ข้อใดต่อไปถูกต้องเกี่ยวกับเกลื้อน</t>
        </is>
      </c>
      <c r="C89" s="166" t="inlineStr"/>
      <c r="D89" s="166" t="inlineStr">
        <is>
          <t>เกิดจากเชื้อ Malassezia furfur</t>
        </is>
      </c>
      <c r="E89" s="166" t="inlineStr">
        <is>
          <t>ถ้าอาการรุนแรง จะมีขุย แดง คัน</t>
        </is>
      </c>
      <c r="F89" s="166" t="inlineStr">
        <is>
          <t>ถ้าทดสอบด้วย 10% KOH ไปส่องกล้อง จะเห็น Long pseudohyphae</t>
        </is>
      </c>
      <c r="G89" s="166" t="inlineStr">
        <is>
          <t>ใช้ยาทา Topical selenium sulfide ในการรักษา</t>
        </is>
      </c>
      <c r="H89" s="166" t="inlineStr">
        <is>
          <t>ถ้าเป็นบ่อยๆ ควรได้รับยาป้องกัน</t>
        </is>
      </c>
      <c r="I89" s="167" t="inlineStr">
        <is>
          <t>1</t>
        </is>
      </c>
      <c r="J89"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 s="166" t="inlineStr"/>
      <c r="L89" s="166" t="inlineStr">
        <is>
          <t>Superficial fungal</t>
        </is>
      </c>
      <c r="M89" s="166" t="inlineStr"/>
      <c r="N89" s="165" t="inlineStr">
        <is>
          <t>Clinic</t>
        </is>
      </c>
      <c r="O89" s="166" t="inlineStr">
        <is>
          <t>ข้อ 1 (PLE_CC1_2560 22 April Set 2.md)</t>
        </is>
      </c>
      <c r="P89" s="165" t="inlineStr">
        <is>
          <t>ข้อสอบเก่า</t>
        </is>
      </c>
      <c r="Q89" s="165" t="inlineStr">
        <is>
          <t>2560</t>
        </is>
      </c>
      <c r="R89" s="165" t="inlineStr"/>
    </row>
    <row r="90" ht="24" customHeight="1" s="49">
      <c r="A90" s="167" t="n">
        <v>88</v>
      </c>
      <c r="B90" s="166" t="inlineStr">
        <is>
          <t>ค่าแลปใด Specificity สูงสุด สำหรับ SLE</t>
        </is>
      </c>
      <c r="C90" s="166" t="inlineStr"/>
      <c r="D90" s="166" t="inlineStr">
        <is>
          <t>ANA</t>
        </is>
      </c>
      <c r="E90" s="166" t="inlineStr">
        <is>
          <t>Anti-dsDNA</t>
        </is>
      </c>
      <c r="F90" s="166" t="inlineStr">
        <is>
          <t>Lupus anticoagulant</t>
        </is>
      </c>
      <c r="G90" s="166" t="inlineStr">
        <is>
          <t>ESR</t>
        </is>
      </c>
      <c r="H90" s="166" t="inlineStr">
        <is>
          <t>Cetirizine 10 mg OD</t>
        </is>
      </c>
      <c r="I90" s="167" t="n">
        <v>2</v>
      </c>
      <c r="J90" s="166"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 s="166" t="inlineStr"/>
      <c r="L90" s="166" t="inlineStr">
        <is>
          <t>Autoimmune &amp; SLE</t>
        </is>
      </c>
      <c r="M90" s="166" t="inlineStr"/>
      <c r="N90" s="165" t="inlineStr">
        <is>
          <t>Clinic</t>
        </is>
      </c>
      <c r="O90" s="166" t="inlineStr">
        <is>
          <t>ข้อ 2 (PLE_CC1_2560 22 April Set 2.md)</t>
        </is>
      </c>
      <c r="P90" s="165" t="inlineStr">
        <is>
          <t>ข้อสอบเก่า</t>
        </is>
      </c>
      <c r="Q90" s="165" t="inlineStr">
        <is>
          <t>2560</t>
        </is>
      </c>
      <c r="R90" s="165" t="inlineStr"/>
    </row>
    <row r="91" ht="24" customHeight="1" s="49">
      <c r="A91" s="167" t="n">
        <v>89</v>
      </c>
      <c r="B91" s="166" t="inlineStr">
        <is>
          <t>ถ้าไม่มียา Fluocinolone acetonide 0.01% เภสัชกรจะจ่ายยาใดแทน</t>
        </is>
      </c>
      <c r="C91" s="166" t="inlineStr"/>
      <c r="D91" s="166" t="inlineStr">
        <is>
          <t>Betamethasone dipropionate 0.05%</t>
        </is>
      </c>
      <c r="E91" s="166" t="inlineStr">
        <is>
          <t>Clobetasol propionate 0.05%</t>
        </is>
      </c>
      <c r="F91" s="166" t="inlineStr">
        <is>
          <t>Dexosimethasone 0.05%</t>
        </is>
      </c>
      <c r="G91" s="166" t="inlineStr">
        <is>
          <t>Triamcinolone acetonide 0.1%</t>
        </is>
      </c>
      <c r="H91" s="166" t="inlineStr">
        <is>
          <t>Hydrocortisone acetate 0.5%</t>
        </is>
      </c>
      <c r="I91" s="167" t="inlineStr">
        <is>
          <t>1</t>
        </is>
      </c>
      <c r="J91" s="166"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66" t="inlineStr"/>
      <c r="L91" s="166" t="inlineStr">
        <is>
          <t>Superficial fungal</t>
        </is>
      </c>
      <c r="M91" s="166" t="inlineStr"/>
      <c r="N91" s="165" t="inlineStr">
        <is>
          <t>Clinic</t>
        </is>
      </c>
      <c r="O91" s="166" t="inlineStr">
        <is>
          <t>ข้อ 3 (PLE_CC1_2560 22 April Set 2.md)</t>
        </is>
      </c>
      <c r="P91" s="165" t="inlineStr">
        <is>
          <t>ข้อสอบเก่า</t>
        </is>
      </c>
      <c r="Q91" s="165" t="inlineStr">
        <is>
          <t>2560</t>
        </is>
      </c>
      <c r="R91" s="165" t="inlineStr"/>
    </row>
    <row r="92" ht="24" customHeight="1" s="49">
      <c r="A92" s="167" t="n">
        <v>90</v>
      </c>
      <c r="B92" s="166" t="inlineStr">
        <is>
          <t>หากให้ยา paclitaxel แล้วผู้ป่วยเกิดผื่นคัน จะมีแนวทางป้องกันอย่างไร</t>
        </is>
      </c>
      <c r="C92" s="166" t="inlineStr"/>
      <c r="D92" s="166" t="inlineStr">
        <is>
          <t>ให้สารน ้าจ้าพวกน ้าเกลือก่อนให้ยา 1-2 ชั่วโมง</t>
        </is>
      </c>
      <c r="E92" s="166" t="inlineStr">
        <is>
          <t>ให้ยาคาลาไมด์ โลชันทาเมื่อมีอาการแพ้</t>
        </is>
      </c>
      <c r="F92" s="166" t="inlineStr">
        <is>
          <t>ให้ยา dexamethasone ก่อนให้ยา 30 นาที</t>
        </is>
      </c>
      <c r="G92" s="166" t="inlineStr">
        <is>
          <t>ให้ยา famotidine ก่อนให้ยา 1 ชั่วโมง</t>
        </is>
      </c>
      <c r="H92" s="166" t="inlineStr">
        <is>
          <t>ให้เปลี่ยนตัวท้าละลายเป็น D5W เนื่องจากเกิดผลน้อยที่สุด</t>
        </is>
      </c>
      <c r="I92" s="167" t="inlineStr">
        <is>
          <t>1</t>
        </is>
      </c>
      <c r="J92" s="166"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2" s="166" t="inlineStr"/>
      <c r="L92" s="166" t="inlineStr">
        <is>
          <t>Eczema &amp; Dermatitis</t>
        </is>
      </c>
      <c r="M92" s="166" t="inlineStr"/>
      <c r="N92" s="165" t="inlineStr">
        <is>
          <t>Clinic</t>
        </is>
      </c>
      <c r="O92" s="166" t="inlineStr">
        <is>
          <t>ข้อ 52 (PLE_CC1_2559.md)</t>
        </is>
      </c>
      <c r="P92" s="165" t="inlineStr">
        <is>
          <t>ข้อสอบเก่า</t>
        </is>
      </c>
      <c r="Q92" s="165" t="inlineStr">
        <is>
          <t>2559</t>
        </is>
      </c>
      <c r="R92" s="165" t="inlineStr"/>
    </row>
    <row r="93" ht="24" customHeight="1" s="49">
      <c r="A93" s="167" t="n">
        <v>91</v>
      </c>
      <c r="B93"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93" s="166" t="inlineStr"/>
      <c r="D93" s="166" t="inlineStr">
        <is>
          <t>0.45 กรัม</t>
        </is>
      </c>
      <c r="E93" s="166" t="inlineStr">
        <is>
          <t>0.55 กรัม</t>
        </is>
      </c>
      <c r="F93" s="166" t="inlineStr">
        <is>
          <t>1.45 กรัม</t>
        </is>
      </c>
      <c r="G93" s="166" t="inlineStr">
        <is>
          <t>1.55 กรัม</t>
        </is>
      </c>
      <c r="H93" s="166" t="inlineStr">
        <is>
          <t>2.00 กรัม</t>
        </is>
      </c>
      <c r="I93" s="167" t="n">
        <v>4</v>
      </c>
      <c r="J93" s="166"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66" t="inlineStr"/>
      <c r="L93" s="166" t="inlineStr">
        <is>
          <t>Pharmaceutical Compounding</t>
        </is>
      </c>
      <c r="M93" s="166" t="inlineStr"/>
      <c r="N93" s="165" t="inlineStr">
        <is>
          <t>Clinic</t>
        </is>
      </c>
      <c r="O93" s="166" t="inlineStr">
        <is>
          <t>ข้อ 66 (PLE_CC1_2559.md)</t>
        </is>
      </c>
      <c r="P93" s="165" t="inlineStr">
        <is>
          <t>ข้อสอบเก่า</t>
        </is>
      </c>
      <c r="Q93" s="165" t="inlineStr">
        <is>
          <t>2559</t>
        </is>
      </c>
      <c r="R93" s="165" t="inlineStr"/>
    </row>
    <row r="94" ht="24" customHeight="1" s="49">
      <c r="A94" s="167" t="n">
        <v>92</v>
      </c>
      <c r="B94" s="166" t="inlineStr">
        <is>
          <t>ข้อใดคือปัจจัยเสี่ยงที่ทำให้เกิดโรคในผู้ป่วยรายนี้</t>
        </is>
      </c>
      <c r="C94" s="166" t="inlineStr"/>
      <c r="D94" s="166" t="inlineStr">
        <is>
          <t>การสูบบุหรี่และดื่มแอลกอฮอล์</t>
        </is>
      </c>
      <c r="E94" s="166" t="inlineStr">
        <is>
          <t>ผู้ป่วยมีประวัติเป็น Venous aneurysm</t>
        </is>
      </c>
      <c r="F94" s="166" t="inlineStr">
        <is>
          <t>ภาวะ Obesity Metabolic syndrome</t>
        </is>
      </c>
      <c r="G94" s="166" t="inlineStr">
        <is>
          <t>พันธุกรรม คนในครอบครัวมีประวัติดังกล่าว</t>
        </is>
      </c>
      <c r="H94" s="166" t="inlineStr">
        <is>
          <t>ทุกข้อเป็นปัจจัยเสี่ยงที่ทำให้เกิดโรคนี้</t>
        </is>
      </c>
      <c r="I94" s="167" t="inlineStr">
        <is>
          <t>1</t>
        </is>
      </c>
      <c r="J94" s="166"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166" t="inlineStr"/>
      <c r="L94" s="166" t="inlineStr">
        <is>
          <t>Superficial fungal</t>
        </is>
      </c>
      <c r="M94" s="166" t="inlineStr"/>
      <c r="N94" s="165" t="inlineStr">
        <is>
          <t>Clinic</t>
        </is>
      </c>
      <c r="O94" s="166" t="inlineStr">
        <is>
          <t>ข้อ 12 (Pharmtutor_2024_Set1.md)</t>
        </is>
      </c>
      <c r="P94" s="165" t="inlineStr">
        <is>
          <t>ข้อสอบจำลอง</t>
        </is>
      </c>
      <c r="Q94" s="165" t="inlineStr">
        <is>
          <t>Mock Pharmtutor 2024</t>
        </is>
      </c>
      <c r="R94" s="165" t="inlineStr"/>
    </row>
    <row r="95" ht="24" customHeight="1" s="49">
      <c r="A95" s="167" t="n">
        <v>93</v>
      </c>
      <c r="B95" s="16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95" s="166" t="inlineStr"/>
      <c r="D95" s="166" t="inlineStr">
        <is>
          <t>Herpes simplex</t>
        </is>
      </c>
      <c r="E95" s="166" t="inlineStr">
        <is>
          <t>Candida albicans</t>
        </is>
      </c>
      <c r="F95" s="166" t="inlineStr">
        <is>
          <t>Herpes zoster</t>
        </is>
      </c>
      <c r="G95" s="166" t="inlineStr">
        <is>
          <t>Varicella zoster</t>
        </is>
      </c>
      <c r="H95" s="166" t="inlineStr">
        <is>
          <t>Streptococcus aureus</t>
        </is>
      </c>
      <c r="I95" s="167" t="inlineStr">
        <is>
          <t>1</t>
        </is>
      </c>
      <c r="J95" s="166"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166" t="inlineStr"/>
      <c r="L95" s="166" t="inlineStr">
        <is>
          <t>Superficial fungal</t>
        </is>
      </c>
      <c r="M95" s="166" t="inlineStr"/>
      <c r="N95" s="165" t="inlineStr">
        <is>
          <t>Clinic</t>
        </is>
      </c>
      <c r="O95" s="166" t="inlineStr">
        <is>
          <t>ข้อ 14 (Pharmtutor_2024_Set1.md)</t>
        </is>
      </c>
      <c r="P95" s="165" t="inlineStr">
        <is>
          <t>ข้อสอบจำลอง</t>
        </is>
      </c>
      <c r="Q95" s="165" t="inlineStr">
        <is>
          <t>Mock Pharmtutor 2024</t>
        </is>
      </c>
      <c r="R95" s="165" t="inlineStr"/>
    </row>
    <row r="96" ht="24" customHeight="1" s="49">
      <c r="A96" s="167" t="n">
        <v>94</v>
      </c>
      <c r="B96" s="166"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96" s="166" t="inlineStr"/>
      <c r="D96" s="166" t="inlineStr">
        <is>
          <t>Topical retinoic acid</t>
        </is>
      </c>
      <c r="E96" s="166" t="inlineStr">
        <is>
          <t>1% Selenium sulfide shampoo</t>
        </is>
      </c>
      <c r="F96" s="166" t="inlineStr">
        <is>
          <t>2% Ketoconazole cream</t>
        </is>
      </c>
      <c r="G96" s="166" t="inlineStr">
        <is>
          <t>Topical mupirocin</t>
        </is>
      </c>
      <c r="H96" s="166" t="inlineStr">
        <is>
          <t>Oral Ketoconazole</t>
        </is>
      </c>
      <c r="I96" s="167" t="inlineStr">
        <is>
          <t>1</t>
        </is>
      </c>
      <c r="J96" s="166"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6" s="166" t="inlineStr"/>
      <c r="L96" s="166" t="inlineStr">
        <is>
          <t>Eczema &amp; Dermatitis</t>
        </is>
      </c>
      <c r="M96" s="166" t="inlineStr"/>
      <c r="N96" s="165" t="inlineStr">
        <is>
          <t>Clinic</t>
        </is>
      </c>
      <c r="O96" s="166" t="inlineStr">
        <is>
          <t>ข้อ 16 (Pharmtutor_2024_Set1.md)</t>
        </is>
      </c>
      <c r="P96" s="165" t="inlineStr">
        <is>
          <t>ข้อสอบจำลอง</t>
        </is>
      </c>
      <c r="Q96" s="165" t="inlineStr">
        <is>
          <t>Mock Pharmtutor 2024</t>
        </is>
      </c>
      <c r="R96" s="165" t="inlineStr"/>
    </row>
    <row r="97" ht="24" customHeight="1" s="49">
      <c r="A97" s="167" t="n">
        <v>95</v>
      </c>
      <c r="B97" s="166"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97" s="166" t="inlineStr"/>
      <c r="D97" s="166" t="inlineStr">
        <is>
          <t>Mupirocin 2% ointment</t>
        </is>
      </c>
      <c r="E97" s="166" t="inlineStr">
        <is>
          <t>Betamethasone dipropionate 0.05% cream</t>
        </is>
      </c>
      <c r="F97" s="166" t="inlineStr">
        <is>
          <t>Clotrimazole 1% cream</t>
        </is>
      </c>
      <c r="G97" s="166" t="inlineStr">
        <is>
          <t>Hydrocortisone 1% cream</t>
        </is>
      </c>
      <c r="H97" s="166" t="inlineStr">
        <is>
          <t>Triamcinolone acetonide 0.1% cream</t>
        </is>
      </c>
      <c r="I97" s="167" t="inlineStr">
        <is>
          <t>1</t>
        </is>
      </c>
      <c r="J97"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166" t="inlineStr"/>
      <c r="L97" s="166" t="inlineStr">
        <is>
          <t>Eczema &amp; Dermatitis</t>
        </is>
      </c>
      <c r="M97" s="166" t="inlineStr"/>
      <c r="N97" s="165" t="inlineStr">
        <is>
          <t>Clinic</t>
        </is>
      </c>
      <c r="O97" s="166" t="inlineStr">
        <is>
          <t>ข้อ 68 (Pharmtutor_2024_Set1.md)</t>
        </is>
      </c>
      <c r="P97" s="165" t="inlineStr">
        <is>
          <t>ข้อสอบจำลอง</t>
        </is>
      </c>
      <c r="Q97" s="165" t="inlineStr">
        <is>
          <t>Mock Pharmtutor 2024</t>
        </is>
      </c>
      <c r="R97" s="165" t="inlineStr"/>
    </row>
    <row r="98" ht="24" customHeight="1" s="49">
      <c r="A98" s="167" t="n">
        <v>96</v>
      </c>
      <c r="B98" s="166" t="inlineStr">
        <is>
          <t>จาก Certificate of analysis ข้างต้น หัวใดไม่ใช่ universal test</t>
        </is>
      </c>
      <c r="C98" s="166" t="inlineStr"/>
      <c r="D98" s="166" t="inlineStr">
        <is>
          <t>Description</t>
        </is>
      </c>
      <c r="E98" s="166" t="inlineStr">
        <is>
          <t>Identification</t>
        </is>
      </c>
      <c r="F98" s="166" t="inlineStr">
        <is>
          <t>Assay</t>
        </is>
      </c>
      <c r="G98" s="166" t="inlineStr">
        <is>
          <t>Container content</t>
        </is>
      </c>
      <c r="H98" s="166" t="inlineStr">
        <is>
          <t>Antimicrobial preservatives</t>
        </is>
      </c>
      <c r="I98" s="167" t="inlineStr">
        <is>
          <t>1</t>
        </is>
      </c>
      <c r="J98" s="166"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Superficial fungal</t>
        </is>
      </c>
      <c r="M98" s="166" t="inlineStr"/>
      <c r="N98" s="165" t="inlineStr">
        <is>
          <t>Clinic</t>
        </is>
      </c>
      <c r="O98" s="166" t="inlineStr">
        <is>
          <t>ข้อ 97 (Pharmtutor_2024_Set1.md)</t>
        </is>
      </c>
      <c r="P98" s="165" t="inlineStr">
        <is>
          <t>ข้อสอบจำลอง</t>
        </is>
      </c>
      <c r="Q98" s="165" t="inlineStr">
        <is>
          <t>Mock Pharmtutor 2024</t>
        </is>
      </c>
      <c r="R98" s="165" t="inlineStr"/>
    </row>
    <row r="99" ht="24" customHeight="1" s="49">
      <c r="A99" s="167" t="n">
        <v>97</v>
      </c>
      <c r="B99" s="166"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99" s="166" t="inlineStr"/>
      <c r="D99" s="166" t="inlineStr">
        <is>
          <t>Epidermophyton floccosum</t>
        </is>
      </c>
      <c r="E99" s="166" t="inlineStr">
        <is>
          <t>Candida albican</t>
        </is>
      </c>
      <c r="F99" s="166" t="inlineStr">
        <is>
          <t>Microsporum canis</t>
        </is>
      </c>
      <c r="G99" s="166" t="inlineStr">
        <is>
          <t>Tinea capitis</t>
        </is>
      </c>
      <c r="H99" s="166" t="inlineStr">
        <is>
          <t>Malassezia furfur</t>
        </is>
      </c>
      <c r="I99" s="167" t="n">
        <v>5</v>
      </c>
      <c r="J99" s="166" t="inlineStr">
        <is>
          <t>✅ คำตอบที่ถูกต้อง: ข้อ จ.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จ. (Malassezia furfur) เป็นคำตอบที่ถูกต้องและสอดคล้องกับหลักวิชาการและแนวทางเวชปฏิบัติในการรักษา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166" t="inlineStr"/>
      <c r="L99" s="166" t="inlineStr">
        <is>
          <t>Superficial fungal</t>
        </is>
      </c>
      <c r="M99" s="166" t="inlineStr"/>
      <c r="N99" s="165" t="inlineStr">
        <is>
          <t>Clinic</t>
        </is>
      </c>
      <c r="O99" s="166" t="inlineStr">
        <is>
          <t>ข้อ 14 (Pharmtutor_2024_Set2.md)</t>
        </is>
      </c>
      <c r="P99" s="165" t="inlineStr">
        <is>
          <t>ข้อสอบจำลอง</t>
        </is>
      </c>
      <c r="Q99" s="165" t="inlineStr">
        <is>
          <t>Mock Pharmtutor 2024</t>
        </is>
      </c>
      <c r="R99" s="165" t="inlineStr"/>
    </row>
    <row r="100" ht="24" customHeight="1" s="49">
      <c r="A100" s="167" t="n">
        <v>98</v>
      </c>
      <c r="B100" s="166" t="inlineStr">
        <is>
          <t>ลักษณะอาการใดที่เป็น Seborrheic dermatitis</t>
        </is>
      </c>
      <c r="C100" s="166" t="inlineStr"/>
      <c r="D100" s="166" t="inlineStr">
        <is>
          <t>ผิวหนังมีลักษณะบวมแดง มีตุ่มแดงกระจาย</t>
        </is>
      </c>
      <c r="E100" s="166" t="inlineStr">
        <is>
          <t>ผิวหนังเป็นผื่นจุดราบขนาดเล็ก กระจายหรือรวมเป็นแผ่น อาจสีจางหรือเข้มกว่าผิว</t>
        </is>
      </c>
      <c r="F100" s="166" t="inlineStr">
        <is>
          <t>ผิวหนังเป็นผื่น ลักษณะเป็นวงขอบชัด อาจมีขุย มีอาการคัน</t>
        </is>
      </c>
      <c r="G100" s="166" t="inlineStr">
        <is>
          <t>ผิวหนังมีลักษณะผื่นแดง คัน มีขุยหรือสะเก็ดสีเหลือง บริเวณ T-zone</t>
        </is>
      </c>
      <c r="H100" s="166" t="inlineStr">
        <is>
          <t>ผิวหนังอักเสบก่อตัวเป็นแผ่นนูนหนา ผิวแห้ง แตก คัน ปกคลุมด้วยขุยขาว หรือขุยเงิน</t>
        </is>
      </c>
      <c r="I100" s="167" t="n">
        <v>4</v>
      </c>
      <c r="J100" s="166" t="inlineStr">
        <is>
          <t>✅ คำตอบที่ถูกต้อง: ข้อ ง. ผิวหนังมีลักษณะผื่นแดง คัน มีขุยหรือสะเก็ดสีเหลือง บริเวณ T-zone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(ผิวหนังมีลักษณะผื่นแดง คัน มีขุยหรือสะเก็ดสีเหลือง บริเวณ T-zone) เป็นคำตอบที่ถูกต้องและสอดคล้องกับหลักวิชาการและแนวทางเวชปฏิบัติในการรักษา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166" t="inlineStr"/>
      <c r="L100" s="166" t="inlineStr">
        <is>
          <t>Eczema &amp; Dermatitis</t>
        </is>
      </c>
      <c r="M100" s="166" t="inlineStr"/>
      <c r="N100" s="165" t="inlineStr">
        <is>
          <t>Clinic</t>
        </is>
      </c>
      <c r="O100" s="166" t="inlineStr">
        <is>
          <t>ข้อ 17 (Pharmtutor_2024_Set2.md)</t>
        </is>
      </c>
      <c r="P100" s="165" t="inlineStr">
        <is>
          <t>ข้อสอบจำลอง</t>
        </is>
      </c>
      <c r="Q100" s="165" t="inlineStr">
        <is>
          <t>Mock Pharmtutor 2024</t>
        </is>
      </c>
      <c r="R100" s="165" t="inlineStr"/>
    </row>
    <row r="101" ht="24" customHeight="1" s="49">
      <c r="A101" s="167" t="n">
        <v>99</v>
      </c>
      <c r="B101" s="166" t="inlineStr">
        <is>
          <t>ผู้ป่วย เพศหญิง ส่วนสูง 160 เซนติเมตร น้ำหนัก 70 กิโลกรัม รอบเอว 31 นิ้วข้อใดคือเกณฑ์วินิจฉัยโรคอ้วน (MCQ ธ.ค.</t>
        </is>
      </c>
      <c r="C101" s="166" t="inlineStr"/>
      <c r="D101" s="166" t="inlineStr">
        <is>
          <t>Terbinafine 1% cream</t>
        </is>
      </c>
      <c r="E101" s="166" t="inlineStr">
        <is>
          <t>Adapalene 0.1% gel</t>
        </is>
      </c>
      <c r="F101" s="166" t="inlineStr">
        <is>
          <t>Mupirocin 2% ointment</t>
        </is>
      </c>
      <c r="G101" s="166" t="inlineStr">
        <is>
          <t>Betamethasone dipropionate 0.05% cream</t>
        </is>
      </c>
      <c r="H101" s="166" t="inlineStr">
        <is>
          <t>Clotrimazole 1% cream</t>
        </is>
      </c>
      <c r="I101" s="167" t="inlineStr">
        <is>
          <t>1</t>
        </is>
      </c>
      <c r="J101"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Superficial fungal</t>
        </is>
      </c>
      <c r="M101" s="166" t="inlineStr"/>
      <c r="N101" s="165" t="inlineStr">
        <is>
          <t>Clinic</t>
        </is>
      </c>
      <c r="O101" s="166" t="inlineStr">
        <is>
          <t>ข้อ 73 (Pharmtutor_2024_Set2.md)</t>
        </is>
      </c>
      <c r="P101" s="165" t="inlineStr">
        <is>
          <t>ข้อสอบจำลอง</t>
        </is>
      </c>
      <c r="Q101" s="165" t="inlineStr">
        <is>
          <t>Mock Pharmtutor 2024</t>
        </is>
      </c>
      <c r="R101" s="165" t="inlineStr"/>
    </row>
    <row r="102" ht="24" customHeight="1" s="49">
      <c r="A102" s="167" t="n">
        <v>100</v>
      </c>
      <c r="B102" s="166" t="inlineStr">
        <is>
          <t>เครื่องใดเหมาะสำหรับการทำให้แห้งในยาที่ไม่ทนความร้อน</t>
        </is>
      </c>
      <c r="C102" s="166" t="inlineStr"/>
      <c r="D102" s="166" t="inlineStr">
        <is>
          <t>Fluidized bed drier</t>
        </is>
      </c>
      <c r="E102" s="166" t="inlineStr">
        <is>
          <t>Tray drier</t>
        </is>
      </c>
      <c r="F102" s="166" t="inlineStr">
        <is>
          <t>Drum dried</t>
        </is>
      </c>
      <c r="G102" s="166" t="inlineStr">
        <is>
          <t>Cool spray dried</t>
        </is>
      </c>
      <c r="H102" s="166" t="inlineStr">
        <is>
          <t>Freeze drying</t>
        </is>
      </c>
      <c r="I102" s="167" t="inlineStr">
        <is>
          <t>1</t>
        </is>
      </c>
      <c r="J102" s="166"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Superficial fungal</t>
        </is>
      </c>
      <c r="M102" s="166" t="inlineStr"/>
      <c r="N102" s="165" t="inlineStr">
        <is>
          <t>Clinic</t>
        </is>
      </c>
      <c r="O102" s="166" t="inlineStr">
        <is>
          <t>ข้อ 117 (Pharmtutor_2024_Set2.md)</t>
        </is>
      </c>
      <c r="P102" s="165" t="inlineStr">
        <is>
          <t>ข้อสอบจำลอง</t>
        </is>
      </c>
      <c r="Q102" s="165" t="inlineStr">
        <is>
          <t>Mock Pharmtutor 2024</t>
        </is>
      </c>
      <c r="R102" s="165" t="inlineStr"/>
    </row>
    <row r="103" ht="24" customHeight="1" s="49">
      <c r="A103" s="167" t="n">
        <v>101</v>
      </c>
      <c r="B103" s="166" t="inlineStr">
        <is>
          <t>การปฐมพยาบาลเบื้องต้นที่ถูกต้องและเหมาะสมที่สุดสำหรับผู้ป่วยที่ถูกน้ำร้อนลวกคือข้อใด</t>
        </is>
      </c>
      <c r="C103" s="166" t="inlineStr"/>
      <c r="D103" s="166" t="inlineStr">
        <is>
          <t>ล้างแผลด้วยน้ำสะอาดอุณหภูมิห้องหรือน้ำเย็นทันทีอย่างน้อย 10-20 นาที</t>
        </is>
      </c>
      <c r="E103" s="166" t="inlineStr">
        <is>
          <t>ใช้ยาสีฟันชโลมบนแผลเพื่อลดความร้อน</t>
        </is>
      </c>
      <c r="F103" s="166" t="inlineStr">
        <is>
          <t>ราดแผลด้วยน้ำมันมะกอกหรือน้ำมันพืช</t>
        </is>
      </c>
      <c r="G103" s="166" t="inlineStr">
        <is>
          <t>ล้างด้วยน้ำเย็นจัดสลับกับน้ำอุ่นจัด</t>
        </is>
      </c>
      <c r="H103" s="166" t="inlineStr">
        <is>
          <t>เจาะตุ่มน้ำพองออกเพื่อระบายความร้อน</t>
        </is>
      </c>
      <c r="I103" s="167" t="n">
        <v>1</v>
      </c>
      <c r="J10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03" s="166" t="inlineStr"/>
      <c r="L103" s="166" t="inlineStr">
        <is>
          <t>Wound</t>
        </is>
      </c>
      <c r="M103" s="166" t="inlineStr"/>
      <c r="N103" s="165" t="inlineStr">
        <is>
          <t>Clinic</t>
        </is>
      </c>
      <c r="O103" s="166" t="inlineStr">
        <is>
          <t>ข้อ 1 (PLE_CC1_2557.md)</t>
        </is>
      </c>
      <c r="P103" s="165" t="inlineStr">
        <is>
          <t>ข้อสอบเก่า</t>
        </is>
      </c>
      <c r="Q103" s="165" t="inlineStr">
        <is>
          <t>2557</t>
        </is>
      </c>
      <c r="R103" s="165" t="inlineStr"/>
    </row>
    <row r="104" ht="24" customHeight="1" s="49">
      <c r="A104" s="167" t="n">
        <v>102</v>
      </c>
      <c r="B104"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04" s="166" t="inlineStr"/>
      <c r="D104" s="166" t="inlineStr">
        <is>
          <t>Anaphylaxis</t>
        </is>
      </c>
      <c r="E104" s="166" t="inlineStr">
        <is>
          <t>Angioedema</t>
        </is>
      </c>
      <c r="F104" s="166" t="inlineStr">
        <is>
          <t>Urticaria</t>
        </is>
      </c>
      <c r="G104" s="166" t="inlineStr">
        <is>
          <t>Septic shock</t>
        </is>
      </c>
      <c r="H104" s="166" t="inlineStr">
        <is>
          <t>Red man syndrome</t>
        </is>
      </c>
      <c r="I104" s="167" t="n">
        <v>1</v>
      </c>
      <c r="J104" s="166"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04" s="166" t="inlineStr"/>
      <c r="L104" s="166" t="inlineStr">
        <is>
          <t>Urticaria &amp; Angioedema</t>
        </is>
      </c>
      <c r="M104" s="166" t="inlineStr"/>
      <c r="N104" s="165" t="inlineStr">
        <is>
          <t>Clinic</t>
        </is>
      </c>
      <c r="O104" s="166" t="inlineStr">
        <is>
          <t>ข้อ 78 (PLE_CC1_2557.md)</t>
        </is>
      </c>
      <c r="P104" s="165" t="inlineStr">
        <is>
          <t>ข้อสอบเก่า</t>
        </is>
      </c>
      <c r="Q104" s="165" t="inlineStr">
        <is>
          <t>2557</t>
        </is>
      </c>
      <c r="R104" s="165" t="inlineStr"/>
    </row>
    <row r="105" ht="24" customHeight="1" s="49">
      <c r="A105" s="167" t="n">
        <v>103</v>
      </c>
      <c r="B105" s="166" t="inlineStr">
        <is>
          <t>ข้อใดผิดเกี่ยวกับลักษณะของโรค DU</t>
        </is>
      </c>
      <c r="C105" s="166" t="inlineStr"/>
      <c r="D105" s="166" t="inlineStr">
        <is>
          <t>มักปวดเวลากลางคืน</t>
        </is>
      </c>
      <c r="E105" s="166" t="inlineStr">
        <is>
          <t>ยาลดกรดสามารถลดอาการได้</t>
        </is>
      </c>
      <c r="F105" s="166" t="inlineStr">
        <is>
          <t>ถ่ายเป็นเลือดสด</t>
        </is>
      </c>
      <c r="G105" s="166" t="inlineStr">
        <is>
          <t>อาการปวดบรรเทาลงเมื่อทานอาหาร</t>
        </is>
      </c>
      <c r="H105" s="166" t="inlineStr">
        <is>
          <t>ผู้ป่วยมักมีน ้าหนักเพิ่มขึ้น คณะเภสัชศาสตร์ มหาวิทยาลัยเชียงใหม่ Rx 44 CMU</t>
        </is>
      </c>
      <c r="I105" s="167" t="inlineStr">
        <is>
          <t>1</t>
        </is>
      </c>
      <c r="J105" s="166"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Superficial fungal</t>
        </is>
      </c>
      <c r="M105" s="166" t="inlineStr"/>
      <c r="N105" s="165" t="inlineStr">
        <is>
          <t>Clinic</t>
        </is>
      </c>
      <c r="O105" s="166" t="inlineStr">
        <is>
          <t>ข้อ 53 (PLE_CC1_2555 Day 1.md)</t>
        </is>
      </c>
      <c r="P105" s="165" t="inlineStr">
        <is>
          <t>ข้อสอบเก่า</t>
        </is>
      </c>
      <c r="Q105" s="165" t="inlineStr">
        <is>
          <t>2555</t>
        </is>
      </c>
      <c r="R105" s="165" t="inlineStr"/>
    </row>
    <row r="106" ht="24" customHeight="1" s="49">
      <c r="A106" s="167" t="n">
        <v>104</v>
      </c>
      <c r="B106" s="166" t="inlineStr">
        <is>
          <t>อาการที่ผู้ป่วยเป็นสัมพันธ์กับข้อใด</t>
        </is>
      </c>
      <c r="C106" s="166" t="inlineStr"/>
      <c r="D106" s="166" t="inlineStr">
        <is>
          <t>Contact dermatitis</t>
        </is>
      </c>
      <c r="E106" s="166" t="inlineStr">
        <is>
          <t>Eczema</t>
        </is>
      </c>
      <c r="F106" s="166" t="inlineStr">
        <is>
          <t>Allergy</t>
        </is>
      </c>
      <c r="G106" s="166" t="inlineStr">
        <is>
          <t>Tenia vesicolor</t>
        </is>
      </c>
      <c r="H106" s="166" t="inlineStr">
        <is>
          <t>Rosase ……</t>
        </is>
      </c>
      <c r="I106" s="167" t="inlineStr">
        <is>
          <t>1</t>
        </is>
      </c>
      <c r="J106" s="166"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66" t="inlineStr"/>
      <c r="L106" s="166" t="inlineStr">
        <is>
          <t>Superficial fungal</t>
        </is>
      </c>
      <c r="M106" s="166" t="inlineStr"/>
      <c r="N106" s="165" t="inlineStr">
        <is>
          <t>Clinic</t>
        </is>
      </c>
      <c r="O106" s="166" t="inlineStr">
        <is>
          <t>ข้อ 61 (PLE_CC1_2555 Day 1.md)</t>
        </is>
      </c>
      <c r="P106" s="165" t="inlineStr">
        <is>
          <t>ข้อสอบเก่า</t>
        </is>
      </c>
      <c r="Q106" s="165" t="inlineStr">
        <is>
          <t>2555</t>
        </is>
      </c>
      <c r="R106" s="165" t="inlineStr"/>
    </row>
    <row r="107" ht="24" customHeight="1" s="49">
      <c r="A107" s="167" t="n">
        <v>105</v>
      </c>
      <c r="B107" s="166" t="inlineStr">
        <is>
          <t>ยาที่ผู้ป่วยควรได้รับจากอาการดังกล่าวคือข้อใด</t>
        </is>
      </c>
      <c r="C107" s="166" t="inlineStr"/>
      <c r="D107" s="166" t="inlineStr">
        <is>
          <t>Clotrimazole</t>
        </is>
      </c>
      <c r="E107" s="166" t="inlineStr">
        <is>
          <t>Acyclovir</t>
        </is>
      </c>
      <c r="F107" s="166" t="inlineStr">
        <is>
          <t>Topical steroids</t>
        </is>
      </c>
      <c r="G107" s="166" t="inlineStr">
        <is>
          <t>Ketoconazole</t>
        </is>
      </c>
      <c r="H107" s="166" t="inlineStr">
        <is>
          <t>…………….</t>
        </is>
      </c>
      <c r="I107" s="167" t="inlineStr">
        <is>
          <t>1</t>
        </is>
      </c>
      <c r="J107" s="166"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Superficial fungal</t>
        </is>
      </c>
      <c r="M107" s="166" t="inlineStr"/>
      <c r="N107" s="165" t="inlineStr">
        <is>
          <t>Clinic</t>
        </is>
      </c>
      <c r="O107" s="166" t="inlineStr">
        <is>
          <t>ข้อ 62 (PLE_CC1_2555 Day 1.md)</t>
        </is>
      </c>
      <c r="P107" s="165" t="inlineStr">
        <is>
          <t>ข้อสอบเก่า</t>
        </is>
      </c>
      <c r="Q107" s="165" t="inlineStr">
        <is>
          <t>2555</t>
        </is>
      </c>
      <c r="R107" s="165" t="inlineStr"/>
    </row>
    <row r="108" ht="24" customHeight="1" s="49">
      <c r="A108" s="167" t="n">
        <v>106</v>
      </c>
      <c r="B108"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08" s="166" t="inlineStr"/>
      <c r="D108" s="166" t="inlineStr">
        <is>
          <t>Minocycline</t>
        </is>
      </c>
      <c r="E108" s="166" t="inlineStr">
        <is>
          <t>Ketoconazole</t>
        </is>
      </c>
      <c r="F108" s="166" t="inlineStr">
        <is>
          <t>Triamcinolone</t>
        </is>
      </c>
      <c r="G108" s="166" t="inlineStr">
        <is>
          <t>Adapalene</t>
        </is>
      </c>
      <c r="H108" s="166" t="inlineStr">
        <is>
          <t>Cetirizine</t>
        </is>
      </c>
      <c r="I108" s="167" t="n">
        <v>1</v>
      </c>
      <c r="J108" s="166"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08" s="166" t="inlineStr"/>
      <c r="L108" s="166" t="inlineStr">
        <is>
          <t>Acne</t>
        </is>
      </c>
      <c r="M108" s="166" t="inlineStr"/>
      <c r="N108" s="165" t="inlineStr">
        <is>
          <t>Clinic</t>
        </is>
      </c>
      <c r="O108" s="166" t="inlineStr">
        <is>
          <t>ข้อ 4 (PLE_CC1_2555 Day 2.md)</t>
        </is>
      </c>
      <c r="P108" s="165" t="inlineStr">
        <is>
          <t>ข้อสอบเก่า</t>
        </is>
      </c>
      <c r="Q108" s="165" t="inlineStr">
        <is>
          <t>2555</t>
        </is>
      </c>
      <c r="R108" s="165" t="inlineStr"/>
    </row>
    <row r="109" ht="24" customHeight="1" s="49">
      <c r="A109" s="167" t="n">
        <v>107</v>
      </c>
      <c r="B109"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09" s="166" t="inlineStr"/>
      <c r="D109" s="166" t="inlineStr">
        <is>
          <t>Severe Cutaneous Adverse Reactions (SCARs / SJS-TEN)</t>
        </is>
      </c>
      <c r="E109" s="166" t="inlineStr">
        <is>
          <t>Common cold</t>
        </is>
      </c>
      <c r="F109" s="166" t="inlineStr">
        <is>
          <t>Drug-induced urticaria</t>
        </is>
      </c>
      <c r="G109" s="166" t="inlineStr">
        <is>
          <t>Gouty flare</t>
        </is>
      </c>
      <c r="H109" s="166" t="inlineStr">
        <is>
          <t>Hypersensitivity pneumonitis</t>
        </is>
      </c>
      <c r="I109" s="167" t="n">
        <v>1</v>
      </c>
      <c r="J109" s="166"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09" s="166" t="inlineStr"/>
      <c r="L109" s="166" t="inlineStr">
        <is>
          <t>ADR &amp; Allergy</t>
        </is>
      </c>
      <c r="M109" s="166" t="inlineStr"/>
      <c r="N109" s="165" t="inlineStr">
        <is>
          <t>Clinic</t>
        </is>
      </c>
      <c r="O109" s="166" t="inlineStr">
        <is>
          <t>ข้อ 5 (PLE_CC1_2555 Day 2.md)</t>
        </is>
      </c>
      <c r="P109" s="165" t="inlineStr">
        <is>
          <t>ข้อสอบเก่า</t>
        </is>
      </c>
      <c r="Q109" s="165" t="inlineStr">
        <is>
          <t>2555</t>
        </is>
      </c>
      <c r="R109" s="165" t="inlineStr"/>
    </row>
    <row r="110" ht="24" customHeight="1" s="49">
      <c r="A110" s="167" t="n">
        <v>108</v>
      </c>
      <c r="B110" s="166" t="inlineStr">
        <is>
          <t>ขั้นแรกควรให้การรักษาโดยวิธีใดที่เหมาะสมที่สุด</t>
        </is>
      </c>
      <c r="C110" s="166" t="inlineStr"/>
      <c r="D110" s="166" t="inlineStr">
        <is>
          <t>Isotretinoin 10 mg OD</t>
        </is>
      </c>
      <c r="E110" s="166" t="inlineStr">
        <is>
          <t>Terbinafine 1% cream</t>
        </is>
      </c>
      <c r="F110" s="166" t="inlineStr">
        <is>
          <t>Adapalene 0.1% gel</t>
        </is>
      </c>
      <c r="G110" s="166" t="inlineStr">
        <is>
          <t>Mupirocin 2% ointment</t>
        </is>
      </c>
      <c r="H110" s="166" t="inlineStr">
        <is>
          <t>Betamethasone dipropionate 0.05% cream</t>
        </is>
      </c>
      <c r="I110" s="167" t="inlineStr">
        <is>
          <t>1</t>
        </is>
      </c>
      <c r="J110"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Superficial fungal</t>
        </is>
      </c>
      <c r="M110" s="166" t="inlineStr"/>
      <c r="N110" s="165" t="inlineStr">
        <is>
          <t>Clinic</t>
        </is>
      </c>
      <c r="O110" s="166" t="inlineStr">
        <is>
          <t>ข้อ 1 (PLE_CC1_2554 SET2.md)</t>
        </is>
      </c>
      <c r="P110" s="165" t="inlineStr">
        <is>
          <t>ข้อสอบเก่า</t>
        </is>
      </c>
      <c r="Q110" s="165" t="inlineStr">
        <is>
          <t>2554</t>
        </is>
      </c>
      <c r="R110" s="165" t="inlineStr"/>
    </row>
    <row r="111" ht="24" customHeight="1" s="49">
      <c r="A111" s="167" t="n">
        <v>109</v>
      </c>
      <c r="B111" s="166" t="inlineStr">
        <is>
          <t>การปฐมพยาบาลเบื้องต้นที่ถูกต้องเมื่อถูกความร้อนลวก (Minor burn) คือข้อใด</t>
        </is>
      </c>
      <c r="C111" s="166" t="inlineStr"/>
      <c r="D111" s="166" t="inlineStr">
        <is>
          <t>ทายาสีฟันชโลมบนแผล</t>
        </is>
      </c>
      <c r="E111" s="166" t="inlineStr">
        <is>
          <t>ประคบด้วยความร้อน</t>
        </is>
      </c>
      <c r="F111" s="166" t="inlineStr">
        <is>
          <t>ล้างหรือประคบด้วยน้ำเย็น/น้ำสะอาดอุณหภูมิห้อง</t>
        </is>
      </c>
      <c r="G111" s="166" t="inlineStr">
        <is>
          <t>ราดด้วยน้ำปลาหรือน้ำมันพืช</t>
        </is>
      </c>
      <c r="H111" s="166" t="inlineStr">
        <is>
          <t>เจาะตุ่มน้ำพองออกทันที</t>
        </is>
      </c>
      <c r="I111" s="167" t="n">
        <v>3</v>
      </c>
      <c r="J111"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66" t="inlineStr"/>
      <c r="L111" s="166" t="inlineStr">
        <is>
          <t>Wound</t>
        </is>
      </c>
      <c r="M111" s="166" t="inlineStr"/>
      <c r="N111" s="165" t="inlineStr">
        <is>
          <t>Clinic</t>
        </is>
      </c>
      <c r="O111" s="166" t="inlineStr">
        <is>
          <t>ข้อ 1 (PLE_CC1_2554 SET2.md)</t>
        </is>
      </c>
      <c r="P111" s="165" t="inlineStr">
        <is>
          <t>ข้อสอบเก่า</t>
        </is>
      </c>
      <c r="Q111" s="165" t="inlineStr">
        <is>
          <t>2554</t>
        </is>
      </c>
      <c r="R111" s="165" t="inlineStr"/>
    </row>
    <row r="112" ht="24" customHeight="1" s="49">
      <c r="A112" s="167" t="n">
        <v>110</v>
      </c>
      <c r="B112" s="166" t="inlineStr">
        <is>
          <t>ควรใช้น้ำยาชนิดใดในการล้างทำความสะอาดแผลเปิดหรือแผลไฟไหม้ที่ไม่ทำให้ระคายเคืองเนื้อเยื่อ</t>
        </is>
      </c>
      <c r="C112" s="166" t="inlineStr"/>
      <c r="D112" s="166" t="inlineStr">
        <is>
          <t>Normal Saline Solution (0.9% NSS)</t>
        </is>
      </c>
      <c r="E112" s="166" t="inlineStr">
        <is>
          <t>Alcohol 70%</t>
        </is>
      </c>
      <c r="F112" s="166" t="inlineStr">
        <is>
          <t>Alcohol 95%</t>
        </is>
      </c>
      <c r="G112" s="166" t="inlineStr">
        <is>
          <t>Hydrogen peroxide 3%</t>
        </is>
      </c>
      <c r="H112" s="166" t="inlineStr">
        <is>
          <t>Povidone-iodine 10% solution เข้มข้น</t>
        </is>
      </c>
      <c r="I112" s="167" t="n">
        <v>1</v>
      </c>
      <c r="J112" s="166"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2" s="166" t="inlineStr"/>
      <c r="L112" s="166" t="inlineStr">
        <is>
          <t>Wound</t>
        </is>
      </c>
      <c r="M112" s="166" t="inlineStr"/>
      <c r="N112" s="165" t="inlineStr">
        <is>
          <t>Clinic</t>
        </is>
      </c>
      <c r="O112" s="166" t="inlineStr">
        <is>
          <t>ข้อ 3 (PLE_CC1_2554 SET2.md)</t>
        </is>
      </c>
      <c r="P112" s="165" t="inlineStr">
        <is>
          <t>ข้อสอบเก่า</t>
        </is>
      </c>
      <c r="Q112" s="165" t="inlineStr">
        <is>
          <t>2554</t>
        </is>
      </c>
      <c r="R112" s="165" t="inlineStr"/>
    </row>
    <row r="113" ht="24" customHeight="1" s="49">
      <c r="A113" s="167" t="n">
        <v>111</v>
      </c>
      <c r="B113" s="166" t="inlineStr">
        <is>
          <t>ผู้ป่วยมีตุ่มน้ำใสเกิดขึ้นเรียงตัวตามแนวเส้นประสาท (Dermatome) ร่วมกับมีอาการปวดแสบปวดร้อน ผู้ป่วยเป็นโรคใด</t>
        </is>
      </c>
      <c r="C113" s="166" t="inlineStr"/>
      <c r="D113" s="166" t="inlineStr">
        <is>
          <t>Herpes zoster (งูสวัด)</t>
        </is>
      </c>
      <c r="E113" s="166" t="inlineStr">
        <is>
          <t>Herpes simplex (เริม)</t>
        </is>
      </c>
      <c r="F113" s="166" t="inlineStr">
        <is>
          <t>Varicella (อีสุกอีใส)</t>
        </is>
      </c>
      <c r="G113" s="166" t="inlineStr">
        <is>
          <t>Impetigo (แผลพุพอง)</t>
        </is>
      </c>
      <c r="H113" s="166" t="inlineStr">
        <is>
          <t>Contact dermatitis</t>
        </is>
      </c>
      <c r="I113" s="167" t="n">
        <v>1</v>
      </c>
      <c r="J113" s="166"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Herpes &amp; Zoster</t>
        </is>
      </c>
      <c r="M113" s="166" t="inlineStr"/>
      <c r="N113" s="165" t="inlineStr">
        <is>
          <t>Clinic</t>
        </is>
      </c>
      <c r="O113" s="166" t="inlineStr">
        <is>
          <t>ข้อ 1 (PLE_CC1_2554 SET2.md)</t>
        </is>
      </c>
      <c r="P113" s="165" t="inlineStr">
        <is>
          <t>ข้อสอบเก่า</t>
        </is>
      </c>
      <c r="Q113" s="165" t="inlineStr">
        <is>
          <t>2554</t>
        </is>
      </c>
      <c r="R113" s="165" t="inlineStr"/>
    </row>
    <row r="114" ht="24" customHeight="1" s="49">
      <c r="A114" s="167" t="n">
        <v>112</v>
      </c>
      <c r="B114" s="166" t="inlineStr">
        <is>
          <t>โรคงูสวัด (Herpes zoster) เกิดจากการกำเริบของเชื้อไวรัสชนิดใด</t>
        </is>
      </c>
      <c r="C114" s="166" t="inlineStr"/>
      <c r="D114" s="166" t="inlineStr">
        <is>
          <t>Human Papilloma Virus</t>
        </is>
      </c>
      <c r="E114" s="166" t="inlineStr">
        <is>
          <t>Malassezia furfur</t>
        </is>
      </c>
      <c r="F114" s="166" t="inlineStr">
        <is>
          <t>Varicella zoster virus (VZV)</t>
        </is>
      </c>
      <c r="G114" s="166" t="inlineStr">
        <is>
          <t>Candida albicans</t>
        </is>
      </c>
      <c r="H114" s="166" t="inlineStr">
        <is>
          <t>Herpes simplex virus type 2</t>
        </is>
      </c>
      <c r="I114" s="167" t="n">
        <v>3</v>
      </c>
      <c r="J114" s="166"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Herpes &amp; Zoster</t>
        </is>
      </c>
      <c r="M114" s="166" t="inlineStr"/>
      <c r="N114" s="165" t="inlineStr">
        <is>
          <t>Clinic</t>
        </is>
      </c>
      <c r="O114" s="166" t="inlineStr">
        <is>
          <t>ข้อ 2 (PLE_CC1_2554 SET2.md)</t>
        </is>
      </c>
      <c r="P114" s="165" t="inlineStr">
        <is>
          <t>ข้อสอบเก่า</t>
        </is>
      </c>
      <c r="Q114" s="165" t="inlineStr">
        <is>
          <t>2554</t>
        </is>
      </c>
      <c r="R114" s="165" t="inlineStr"/>
    </row>
    <row r="115" ht="24" customHeight="1" s="49">
      <c r="A115" s="167" t="n">
        <v>113</v>
      </c>
      <c r="B115" s="166" t="inlineStr">
        <is>
          <t>การรักษาโรคงูสวัดด้วยยาต้านไวรัสชนิดรับประทาน ข้อใดกล่าวถูกต้องที่สุด</t>
        </is>
      </c>
      <c r="C115" s="166" t="inlineStr"/>
      <c r="D115" s="166" t="inlineStr">
        <is>
          <t>หากเป็นไม่มาก ทาเฉพาะยาทาภายนอกอย่างเดียวก็เพียงพอ</t>
        </is>
      </c>
      <c r="E115" s="166" t="inlineStr">
        <is>
          <t>ควรเริ่มรับประทานยาต้านไวรัสภายใน 72 ชั่วโมงหลังเกิดผื่นตุ่มน้ำ</t>
        </is>
      </c>
      <c r="F115" s="166" t="inlineStr">
        <is>
          <t>นำสมุนไพรสดหรือกระเทียมมาพอกบริเวณแผลเพื่อฆ่าเชื้อ</t>
        </is>
      </c>
      <c r="G115" s="166" t="inlineStr">
        <is>
          <t>ให้รับประทานยาต้านไวรัสเฉพาะเมื่อตุ่มน้ำแตกแห้งเป็นสะเก็ดแล้ว</t>
        </is>
      </c>
      <c r="H115" s="166" t="inlineStr">
        <is>
          <t>ให้ยาปฏิชีวนะ Cloxacillin เป็นยาหลักตัวแรกเสมอ</t>
        </is>
      </c>
      <c r="I115" s="167" t="n">
        <v>2</v>
      </c>
      <c r="J115" s="166"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66" t="inlineStr"/>
      <c r="L115" s="166" t="inlineStr">
        <is>
          <t>Herpes &amp; Zoster</t>
        </is>
      </c>
      <c r="M115" s="166" t="inlineStr"/>
      <c r="N115" s="165" t="inlineStr">
        <is>
          <t>Clinic</t>
        </is>
      </c>
      <c r="O115" s="166" t="inlineStr">
        <is>
          <t>ข้อ 4 (PLE_CC1_2554 SET2.md)</t>
        </is>
      </c>
      <c r="P115" s="165" t="inlineStr">
        <is>
          <t>ข้อสอบเก่า</t>
        </is>
      </c>
      <c r="Q115" s="165" t="inlineStr">
        <is>
          <t>2554</t>
        </is>
      </c>
      <c r="R115" s="165" t="inlineStr"/>
    </row>
    <row r="116" ht="24" customHeight="1" s="49">
      <c r="A116" s="167" t="n">
        <v>114</v>
      </c>
      <c r="B116" s="166" t="inlineStr">
        <is>
          <t>ข้อใดไม่ถูกต้องเกี่ยวกับเชื้อ Varicella zoster virus (VZV) และโรคงูสวัด</t>
        </is>
      </c>
      <c r="C116" s="166" t="inlineStr"/>
      <c r="D116" s="166" t="inlineStr">
        <is>
          <t>โรคงูสวัดเป็นแล้วร่างกายจะมีภูมิคุ้มกันถาวรและไม่สามารถกลับเป็นซ้ำได้อีก</t>
        </is>
      </c>
      <c r="E116" s="166" t="inlineStr">
        <is>
          <t>การติดเชื้อ VZV ครั้งแรกจะแสดงอาการเป็นโรคอีสุกอีใส (Chickenpox)</t>
        </is>
      </c>
      <c r="F116" s="166" t="inlineStr">
        <is>
          <t>หลังหายจากอีสุกอีใส เชื้อจะแฝงตัวอยู่ที่ปมประสาทรับความรู้สึก (Dorsal root ganglia)</t>
        </is>
      </c>
      <c r="G116" s="166" t="inlineStr">
        <is>
          <t>เชื้อสามารถแพร่กระจายไปยังผู้ที่ไม่เคยเป็นอีสุกอีใสมาก่อนได้จากการสัมผัสตุ่มน้ำ</t>
        </is>
      </c>
      <c r="H116" s="166" t="inlineStr">
        <is>
          <t>ผู้สูงอายุหรือผู้มีภูมิคุ้มกันต่ำมีความเสี่ยงต่อการเกิดงูสวัดสูงขึ้น</t>
        </is>
      </c>
      <c r="I116" s="167" t="n">
        <v>1</v>
      </c>
      <c r="J116" s="166"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66" t="inlineStr"/>
      <c r="L116" s="166" t="inlineStr">
        <is>
          <t>Herpes &amp; Zoster</t>
        </is>
      </c>
      <c r="M116" s="166" t="inlineStr"/>
      <c r="N116" s="165" t="inlineStr">
        <is>
          <t>Clinic</t>
        </is>
      </c>
      <c r="O116" s="166" t="inlineStr">
        <is>
          <t>ข้อ 5 (PLE_CC1_2554 SET2.md)</t>
        </is>
      </c>
      <c r="P116" s="165" t="inlineStr">
        <is>
          <t>ข้อสอบเก่า</t>
        </is>
      </c>
      <c r="Q116" s="165" t="inlineStr">
        <is>
          <t>2554</t>
        </is>
      </c>
      <c r="R116" s="165" t="inlineStr"/>
    </row>
    <row r="117" ht="24" customHeight="1" s="49">
      <c r="A117" s="167" t="n">
        <v>115</v>
      </c>
      <c r="B117" s="166" t="inlineStr">
        <is>
          <t>กรณีใดจัดเป็นยาผิดมาตรฐานตามพระราชบัญญัติยา พ.ศ. 2510</t>
        </is>
      </c>
      <c r="C117" s="166" t="inlineStr"/>
      <c r="D117" s="166" t="inlineStr">
        <is>
          <t>ยาที่มีการแสดงวันหมดอายุบนฉลากไม่ชัดเจน</t>
        </is>
      </c>
      <c r="E117" s="166" t="inlineStr">
        <is>
          <t>ยาที่ตรวจวิเคราะห์ปริมาณตัวยาสำคัญได้ 87% ของเกณฑ์ที่กำหนดในทะเบียนตำรับยา</t>
        </is>
      </c>
      <c r="F117" s="166" t="inlineStr">
        <is>
          <t>ยาที่มีการนำชื่อทางการค้าอื่นมาสวมแทน</t>
        </is>
      </c>
      <c r="G117" s="166" t="inlineStr">
        <is>
          <t>ยาที่มีส่วนผสมของสารต้องห้ามที่เป็นอันตรายร้ายแรง</t>
        </is>
      </c>
      <c r="H117" s="166" t="inlineStr">
        <is>
          <t>ยาที่ผลิตจากโรงงานที่ยังไม่ผ่านเกณฑ์ GMP</t>
        </is>
      </c>
      <c r="I117" s="167" t="n">
        <v>2</v>
      </c>
      <c r="J117" s="166"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66" t="inlineStr"/>
      <c r="L117" s="166" t="inlineStr">
        <is>
          <t>Regulatory &amp; Quality</t>
        </is>
      </c>
      <c r="M117" s="166" t="inlineStr"/>
      <c r="N117" s="165" t="inlineStr">
        <is>
          <t>Clinic</t>
        </is>
      </c>
      <c r="O117" s="166" t="inlineStr">
        <is>
          <t>ข้อ 7 (PLE_CC1_2554 SET2.md)</t>
        </is>
      </c>
      <c r="P117" s="165" t="inlineStr">
        <is>
          <t>ข้อสอบเก่า</t>
        </is>
      </c>
      <c r="Q117" s="165" t="inlineStr">
        <is>
          <t>2554</t>
        </is>
      </c>
      <c r="R117" s="165" t="inlineStr"/>
    </row>
    <row r="118" ht="24" customHeight="1" s="49">
      <c r="A118" s="167" t="n">
        <v>116</v>
      </c>
      <c r="B118"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18" s="166" t="inlineStr"/>
      <c r="D118" s="166" t="inlineStr">
        <is>
          <t>Normal Saline Solution (0.9% NSS)</t>
        </is>
      </c>
      <c r="E118" s="166" t="inlineStr">
        <is>
          <t>Alcohol 70%</t>
        </is>
      </c>
      <c r="F118" s="166" t="inlineStr">
        <is>
          <t>Alcohol 95%</t>
        </is>
      </c>
      <c r="G118" s="166" t="inlineStr">
        <is>
          <t>น้ำยาบ้วนปากผสมสารฆ่าเชื้อ</t>
        </is>
      </c>
      <c r="H118" s="166" t="inlineStr">
        <is>
          <t>น้ำสบู่เข้มข้น</t>
        </is>
      </c>
      <c r="I118" s="167" t="n">
        <v>1</v>
      </c>
      <c r="J118" s="166"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Wound</t>
        </is>
      </c>
      <c r="M118" s="166" t="inlineStr"/>
      <c r="N118" s="165" t="inlineStr">
        <is>
          <t>Clinic</t>
        </is>
      </c>
      <c r="O118" s="166" t="inlineStr">
        <is>
          <t>ข้อ 22 (PLE_CC1_2554 SET2.md)</t>
        </is>
      </c>
      <c r="P118" s="165" t="inlineStr">
        <is>
          <t>ข้อสอบเก่า</t>
        </is>
      </c>
      <c r="Q118" s="165" t="inlineStr">
        <is>
          <t>2554</t>
        </is>
      </c>
      <c r="R118" s="165" t="inlineStr"/>
    </row>
    <row r="119" ht="24" customHeight="1" s="49">
      <c r="A119" s="167" t="n">
        <v>117</v>
      </c>
      <c r="B119" s="166" t="inlineStr">
        <is>
          <t>เอกสารประกอบการเรียน เรื่อง Thyriod disorder ของอาจารย์วรนุช แสงเจริญ</t>
        </is>
      </c>
      <c r="C119" s="166" t="inlineStr"/>
      <c r="D119" s="166" t="inlineStr">
        <is>
          <t>Cetirizine 10 mg OD</t>
        </is>
      </c>
      <c r="E119" s="166" t="inlineStr">
        <is>
          <t>Isotretinoin 10 mg OD</t>
        </is>
      </c>
      <c r="F119" s="166" t="inlineStr">
        <is>
          <t>Terbinafine 1% cream</t>
        </is>
      </c>
      <c r="G119" s="166" t="inlineStr">
        <is>
          <t>Adapalene 0.1% gel</t>
        </is>
      </c>
      <c r="H119" s="166" t="inlineStr">
        <is>
          <t>Mupirocin 2% ointment</t>
        </is>
      </c>
      <c r="I119" s="167" t="inlineStr">
        <is>
          <t>1</t>
        </is>
      </c>
      <c r="J119" s="166"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166" t="inlineStr"/>
      <c r="L119" s="166" t="inlineStr">
        <is>
          <t>Superficial fungal</t>
        </is>
      </c>
      <c r="M119" s="166" t="inlineStr"/>
      <c r="N119" s="165" t="inlineStr">
        <is>
          <t>Clinic</t>
        </is>
      </c>
      <c r="O119" s="166" t="inlineStr">
        <is>
          <t>ข้อ 1 (PLE_CC1_2554 SET2.md)</t>
        </is>
      </c>
      <c r="P119" s="165" t="inlineStr">
        <is>
          <t>ข้อสอบเก่า</t>
        </is>
      </c>
      <c r="Q119" s="165" t="inlineStr">
        <is>
          <t>2554</t>
        </is>
      </c>
      <c r="R119" s="165" t="inlineStr"/>
    </row>
    <row r="120" ht="24" customHeight="1" s="49">
      <c r="A120" s="167" t="n">
        <v>118</v>
      </c>
      <c r="B120" s="166" t="inlineStr">
        <is>
          <t>ข้อใดคือลักษณะทางคลินิกที่เด่นและจำเพาะที่สุดของโรคงูสวัด (Herpes zoster)</t>
        </is>
      </c>
      <c r="C120" s="166" t="inlineStr"/>
      <c r="D120" s="166" t="inlineStr">
        <is>
          <t>ตุ่มน้ำใสบนฐานแดง กระจายทั่วบริเวณริมฝีปาก</t>
        </is>
      </c>
      <c r="E120" s="166" t="inlineStr">
        <is>
          <t>ตุ่มน้ำใสบนฐานแดง บริเวณอวัยวะเพศ</t>
        </is>
      </c>
      <c r="F120" s="166" t="inlineStr">
        <is>
          <t>ผื่นลมพิษนูนแดงคัน กระจายทั่วลำตัว</t>
        </is>
      </c>
      <c r="G120" s="166" t="inlineStr">
        <is>
          <t>ปื้นแดงหนามีสะเก็ดสีขาวเงิน ขูดแล้วมีจุดเลือดออก</t>
        </is>
      </c>
      <c r="H120" s="166" t="inlineStr">
        <is>
          <t>ตุ่มน้ำใสรวมกลุ่มเรียงตัวเป็นแนวยาวตามแนวเส้นประสาทข้างใดข้างหนึ่ง (Dermatomal pattern)</t>
        </is>
      </c>
      <c r="I120" s="167" t="n">
        <v>5</v>
      </c>
      <c r="J120"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Herpes &amp; Zoster</t>
        </is>
      </c>
      <c r="M120" s="166" t="inlineStr"/>
      <c r="N120" s="165" t="inlineStr">
        <is>
          <t>Clinic</t>
        </is>
      </c>
      <c r="O120" s="166" t="inlineStr">
        <is>
          <t>ข้อ 3 (PLE_CC1_2554 SET2.md)</t>
        </is>
      </c>
      <c r="P120" s="165" t="inlineStr">
        <is>
          <t>ข้อสอบเก่า</t>
        </is>
      </c>
      <c r="Q120" s="165" t="inlineStr">
        <is>
          <t>2554</t>
        </is>
      </c>
      <c r="R120" s="165" t="inlineStr"/>
    </row>
    <row r="121" ht="24" customHeight="1" s="49">
      <c r="A121" s="167" t="n">
        <v>119</v>
      </c>
      <c r="B121" s="166" t="inlineStr">
        <is>
          <t>คำแนะนำในการใช้ครีมกันแดด (Sunscreen) ร่วมกับยารักษาสิวที่มีฤทธิ์ทำให้ผิวไวต่อแสง ข้อใดถูกต้องที่สุด</t>
        </is>
      </c>
      <c r="C121" s="166" t="inlineStr"/>
      <c r="D121" s="166" t="inlineStr">
        <is>
          <t>ทาครีมกันแดดที่มีค่า SPF 30 ขึ้นไปและ PA+++ ก่อนออกแดดอย่างน้อย 15-30 นาที</t>
        </is>
      </c>
      <c r="E121" s="166" t="inlineStr">
        <is>
          <t>ทาเฉพาะวันที่แดดจัดเท่านั้น วันที่ฟ้าครึ้มไม่ต้องทา</t>
        </is>
      </c>
      <c r="F121" s="166" t="inlineStr">
        <is>
          <t>ทาครีมกันแดดทับทันทีโดยไม่ต้องรอให้ยารักษาสิวซึมสู่ผิว</t>
        </is>
      </c>
      <c r="G121" s="166" t="inlineStr">
        <is>
          <t>เลือกใช้ครีมกันแดดชนิดที่มีความมันสูงเพื่อเพิ่มความชุ่มชื้นแก่ผิวที่เป็นสิว</t>
        </is>
      </c>
      <c r="H121" s="166" t="inlineStr">
        <is>
          <t>การทาครีมกันแดดเพียงครั้งเดียวในตอนเช้าสามารถปกป้องผิวได้ตลอดทั้งวันแม้เหงื่อออกมาก</t>
        </is>
      </c>
      <c r="I121" s="167" t="n">
        <v>1</v>
      </c>
      <c r="J121" s="166"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166" t="inlineStr"/>
      <c r="L121" s="166" t="inlineStr">
        <is>
          <t>Acne</t>
        </is>
      </c>
      <c r="M121" s="166" t="inlineStr"/>
      <c r="N121" s="165" t="inlineStr">
        <is>
          <t>Clinic</t>
        </is>
      </c>
      <c r="O121" s="166" t="inlineStr">
        <is>
          <t>ข้อ 1 (PLE_CC1_2533.md)</t>
        </is>
      </c>
      <c r="P121" s="165" t="inlineStr">
        <is>
          <t>ข้อสอบเก่า</t>
        </is>
      </c>
      <c r="Q121" s="165" t="inlineStr">
        <is>
          <t>2533</t>
        </is>
      </c>
      <c r="R121" s="165" t="inlineStr"/>
    </row>
    <row r="122" ht="24" customHeight="1" s="49">
      <c r="A122" s="167" t="n">
        <v>120</v>
      </c>
      <c r="B122" s="166" t="inlineStr">
        <is>
          <t>คำแนะนำที่ถูกต้องสำหรับผู้ป่วยที่เริ่มใช้ยาทารักษาสิวกลุ่ม Topical Retinoids (เช่น Tretinoin หรือ Adapalene) คือข้อใด</t>
        </is>
      </c>
      <c r="C122" s="166" t="inlineStr"/>
      <c r="D122" s="166" t="inlineStr">
        <is>
          <t>ทายาบางๆ ทั่วใบหน้าก่อนนอน และทาครีมกันแดดในตอนเช้าอย่างสม่ำเสมอ</t>
        </is>
      </c>
      <c r="E122" s="166" t="inlineStr">
        <is>
          <t>ทายาหนาๆ เฉพาะบริเวณหัวสิววันละ 3-4 ครั้งเพื่อให้สิวยุบเร็ว</t>
        </is>
      </c>
      <c r="F122" s="166" t="inlineStr">
        <is>
          <t>ทายาทันทีหลังล้างหน้าเสร็จขณะที่ผิวยังเปียกชื้นเพื่อเพิ่มการดูดซึม</t>
        </is>
      </c>
      <c r="G122" s="166" t="inlineStr">
        <is>
          <t>หยุดใช้ยาทันทีหากพบว่ามีสิวเห่อเพิ่มขึ้นเล็กน้อยในช่วง 2 สัปดาห์แรก</t>
        </is>
      </c>
      <c r="H122" s="166" t="inlineStr">
        <is>
          <t>สามารถทาร่วมกับ Benzoyl peroxide ในเวลาเดียวกันโดยไม่ต้องเว้นช่วงเวลา</t>
        </is>
      </c>
      <c r="I122" s="167" t="n">
        <v>1</v>
      </c>
      <c r="J122"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Acne</t>
        </is>
      </c>
      <c r="M122" s="166" t="inlineStr"/>
      <c r="N122" s="165" t="inlineStr">
        <is>
          <t>Clinic</t>
        </is>
      </c>
      <c r="O122" s="166" t="inlineStr">
        <is>
          <t>ข้อ 2 (PLE_CC1_2533.md)</t>
        </is>
      </c>
      <c r="P122" s="165" t="inlineStr">
        <is>
          <t>ข้อสอบเก่า</t>
        </is>
      </c>
      <c r="Q122" s="165" t="inlineStr">
        <is>
          <t>2533</t>
        </is>
      </c>
      <c r="R122" s="165" t="inlineStr"/>
    </row>
    <row r="123" ht="24" customHeight="1" s="49">
      <c r="A123" s="167" t="n">
        <v>121</v>
      </c>
      <c r="B123"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23" s="166" t="inlineStr"/>
      <c r="D123" s="166" t="inlineStr">
        <is>
          <t>เพิ่ม Oral Doxycycline ร่วมกับ Topical BPO</t>
        </is>
      </c>
      <c r="E123" s="166" t="inlineStr">
        <is>
          <t>เปลี่ยนเป็น Topical Retinoid ชนิดเดียว</t>
        </is>
      </c>
      <c r="F123" s="166" t="inlineStr">
        <is>
          <t>ให้ Oral Isotretinoin ทันที</t>
        </is>
      </c>
      <c r="G123" s="166" t="inlineStr">
        <is>
          <t>หยุดยาทั้งหมดแล้วล้างหน้าด้วยสบู่</t>
        </is>
      </c>
      <c r="H123" s="166" t="inlineStr">
        <is>
          <t>ทา Topical Clindamycin เดี่ยวๆ</t>
        </is>
      </c>
      <c r="I123" s="167" t="n">
        <v>1</v>
      </c>
      <c r="J123" s="166"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23" s="166" t="inlineStr"/>
      <c r="L123" s="166" t="inlineStr">
        <is>
          <t>Acne</t>
        </is>
      </c>
      <c r="M123" s="166" t="inlineStr"/>
      <c r="N123" s="165" t="inlineStr">
        <is>
          <t>Clinic</t>
        </is>
      </c>
      <c r="O123" s="166" t="inlineStr">
        <is>
          <t>ข้อ 2 (PLE_CC1_2533.md)</t>
        </is>
      </c>
      <c r="P123" s="165" t="inlineStr">
        <is>
          <t>ข้อสอบเก่า</t>
        </is>
      </c>
      <c r="Q123" s="165" t="inlineStr">
        <is>
          <t>2533</t>
        </is>
      </c>
      <c r="R123" s="165" t="inlineStr"/>
    </row>
    <row r="124" ht="24" customHeight="1" s="49">
      <c r="A124" s="167" t="n">
        <v>122</v>
      </c>
      <c r="B124" s="166"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24" s="166" t="inlineStr"/>
      <c r="D124" s="166" t="inlineStr">
        <is>
          <t>Isotretinoin 10 mg OD</t>
        </is>
      </c>
      <c r="E124" s="166" t="inlineStr">
        <is>
          <t>Terbinafine 1% cream</t>
        </is>
      </c>
      <c r="F124" s="166" t="inlineStr">
        <is>
          <t>Adapalene 0.1% gel</t>
        </is>
      </c>
      <c r="G124" s="166" t="inlineStr">
        <is>
          <t>Mupirocin 2% ointment</t>
        </is>
      </c>
      <c r="H124" s="166" t="inlineStr">
        <is>
          <t>Betamethasone dipropionate 0.05% cream</t>
        </is>
      </c>
      <c r="I124" s="167" t="inlineStr">
        <is>
          <t>1</t>
        </is>
      </c>
      <c r="J124" s="166"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4" s="166" t="inlineStr"/>
      <c r="L124" s="166" t="inlineStr">
        <is>
          <t>Acne</t>
        </is>
      </c>
      <c r="M124" s="166" t="inlineStr"/>
      <c r="N124" s="165" t="inlineStr">
        <is>
          <t>Clinic</t>
        </is>
      </c>
      <c r="O124" s="166" t="inlineStr">
        <is>
          <t>ข้อ 5 (PLE_CC1_2533.md)</t>
        </is>
      </c>
      <c r="P124" s="165" t="inlineStr">
        <is>
          <t>ข้อสอบเก่า</t>
        </is>
      </c>
      <c r="Q124" s="165" t="inlineStr">
        <is>
          <t>2533</t>
        </is>
      </c>
      <c r="R124" s="165" t="inlineStr"/>
    </row>
    <row r="125" ht="24" customHeight="1" s="49">
      <c r="A125" s="167" t="n">
        <v>123</v>
      </c>
      <c r="B125" s="166" t="inlineStr">
        <is>
          <t>ระงับการเจริญของเชื้อแบคทีเรียต้นเหตุสิว</t>
        </is>
      </c>
      <c r="C125" s="166" t="inlineStr"/>
      <c r="D125" s="166" t="inlineStr">
        <is>
          <t>Mupirocin 2% ointment</t>
        </is>
      </c>
      <c r="E125" s="166" t="inlineStr">
        <is>
          <t>Betamethasone dipropionate 0.05% cream</t>
        </is>
      </c>
      <c r="F125" s="166" t="inlineStr">
        <is>
          <t>Clotrimazole 1% cream</t>
        </is>
      </c>
      <c r="G125" s="166" t="inlineStr">
        <is>
          <t>Hydrocortisone 1% cream</t>
        </is>
      </c>
      <c r="H125" s="166" t="inlineStr">
        <is>
          <t>Triamcinolone acetonide 0.1% cream</t>
        </is>
      </c>
      <c r="I125" s="167" t="inlineStr">
        <is>
          <t>1</t>
        </is>
      </c>
      <c r="J125"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5" s="166" t="inlineStr"/>
      <c r="L125" s="166" t="inlineStr">
        <is>
          <t>Acne</t>
        </is>
      </c>
      <c r="M125" s="166" t="inlineStr"/>
      <c r="N125" s="165" t="inlineStr">
        <is>
          <t>Clinic</t>
        </is>
      </c>
      <c r="O125" s="166" t="inlineStr">
        <is>
          <t>ข้อ 1 (PLE_CC1_2533.md)</t>
        </is>
      </c>
      <c r="P125" s="165" t="inlineStr">
        <is>
          <t>ข้อสอบเก่า</t>
        </is>
      </c>
      <c r="Q125" s="165" t="inlineStr">
        <is>
          <t>2533</t>
        </is>
      </c>
      <c r="R125" s="165" t="inlineStr"/>
    </row>
    <row r="126" ht="24" customHeight="1" s="49">
      <c r="A126" s="167" t="n">
        <v>124</v>
      </c>
      <c r="B126" s="166" t="inlineStr">
        <is>
          <t>ข้อใดต่อไปนี้ไม่ใช่หนึ่งใน 4 ปัจจัยหลักในการเกิดพยาธิกำเนิดของสิว (Pathogenesis of Acne vulgaris)</t>
        </is>
      </c>
      <c r="C126" s="166" t="inlineStr"/>
      <c r="D126" s="166" t="inlineStr">
        <is>
          <t>การสร้างสารไขมัน (Sebum) มากผิดปกติ</t>
        </is>
      </c>
      <c r="E126" s="166" t="inlineStr">
        <is>
          <t>การอุดตันของรูขุมขนจาก Abnormal follicular keratinization</t>
        </is>
      </c>
      <c r="F126" s="166" t="inlineStr">
        <is>
          <t>การเพิ่มจำนวนของเชื้อรา Candida albicans ในรูขุมขน</t>
        </is>
      </c>
      <c r="G126" s="166" t="inlineStr">
        <is>
          <t>การเจริญและเพิ่มจำนวนของ Cutibacterium acnes</t>
        </is>
      </c>
      <c r="H126" s="166" t="inlineStr">
        <is>
          <t>กระบวนการตอบสนองต่อการอักเสบ (Inflammation)</t>
        </is>
      </c>
      <c r="I126" s="167" t="n">
        <v>3</v>
      </c>
      <c r="J126" s="166"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6" s="166" t="inlineStr"/>
      <c r="L126" s="166" t="inlineStr">
        <is>
          <t>Acne</t>
        </is>
      </c>
      <c r="M126" s="166" t="inlineStr"/>
      <c r="N126" s="165" t="inlineStr">
        <is>
          <t>Clinic</t>
        </is>
      </c>
      <c r="O126" s="166" t="inlineStr">
        <is>
          <t>ข้อ 7 (PLE_CC1_Practice_Exam.md)</t>
        </is>
      </c>
      <c r="P126" s="165" t="inlineStr">
        <is>
          <t>ข้อสอบจำลอง</t>
        </is>
      </c>
      <c r="Q126" s="165" t="inlineStr">
        <is>
          <t>Mock สภาเภสัชฯ Practice</t>
        </is>
      </c>
      <c r="R126" s="165" t="inlineStr"/>
    </row>
    <row r="127" ht="24" customHeight="1" s="49">
      <c r="A127" s="167" t="n">
        <v>125</v>
      </c>
      <c r="B127" s="166" t="inlineStr">
        <is>
          <t>ข้อใดคือคำแนะนำในการใช้ยาพ่น corticosteroid DPI</t>
        </is>
      </c>
      <c r="C127" s="166" t="inlineStr"/>
      <c r="D127" s="166" t="inlineStr">
        <is>
          <t>เขย่าขวดก่อนใช้</t>
        </is>
      </c>
      <c r="E127" s="166" t="inlineStr">
        <is>
          <t>เงยหน้าขึ้นสูงขณะพ่นยา</t>
        </is>
      </c>
      <c r="F127" s="166" t="inlineStr">
        <is>
          <t>หลังพ่นยา ให้กลั้วปาก และคอด้วยน้ำแล้วบ้วนทิ้ง</t>
        </is>
      </c>
      <c r="G127" s="166" t="inlineStr">
        <is>
          <t>หลังพ่นยา ให้ดื่มน้ำตามมากๆ</t>
        </is>
      </c>
      <c r="H127" s="166" t="inlineStr">
        <is>
          <t>หลังพ่นยา ให้ล้างน้ำทำความสะอาดเครื่องพ่นยาทุกครั้ง</t>
        </is>
      </c>
      <c r="I127" s="167" t="inlineStr">
        <is>
          <t>1</t>
        </is>
      </c>
      <c r="J127" s="166"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7" s="166" t="inlineStr"/>
      <c r="L127" s="166" t="inlineStr">
        <is>
          <t>Superficial fungal</t>
        </is>
      </c>
      <c r="M127" s="166" t="inlineStr"/>
      <c r="N127" s="165" t="inlineStr">
        <is>
          <t>Clinic</t>
        </is>
      </c>
      <c r="O127" s="166" t="inlineStr">
        <is>
          <t>ข้อ 21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หมู่ฟังก์ชันใดบนโครงสร้างของ corticosteroid ที่ไม่จำเป็นต่อการจับกับ glucocorticoid receptor</t>
        </is>
      </c>
      <c r="C128" s="166" t="inlineStr"/>
      <c r="D128" s="166" t="inlineStr">
        <is>
          <t>3-carbonyl</t>
        </is>
      </c>
      <c r="E128" s="166" t="inlineStr">
        <is>
          <t>Double bond ตำแหน่งที่ 4-5</t>
        </is>
      </c>
      <c r="F128" s="166" t="inlineStr">
        <is>
          <t>9-methyl</t>
        </is>
      </c>
      <c r="G128" s="166" t="inlineStr">
        <is>
          <t>Oxygen atom ตำแหน่งที่ 11</t>
        </is>
      </c>
      <c r="H128" s="166" t="inlineStr">
        <is>
          <t>17-beta ketone-side chain</t>
        </is>
      </c>
      <c r="I128" s="167" t="inlineStr">
        <is>
          <t>1</t>
        </is>
      </c>
      <c r="J128" s="166"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Superficial fungal</t>
        </is>
      </c>
      <c r="M128" s="166" t="inlineStr"/>
      <c r="N128" s="165" t="inlineStr">
        <is>
          <t>Clinic</t>
        </is>
      </c>
      <c r="O128" s="166" t="inlineStr">
        <is>
          <t>ข้อ 22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29" s="166" t="inlineStr"/>
      <c r="D129" s="166" t="inlineStr">
        <is>
          <t>Hydrocortisone (Steroid)</t>
        </is>
      </c>
      <c r="E129" s="166" t="inlineStr">
        <is>
          <t>Zinc oxide (Astringent/Protectant)</t>
        </is>
      </c>
      <c r="F129" s="166" t="inlineStr">
        <is>
          <t>Benzocaine (Local anesthetic)</t>
        </is>
      </c>
      <c r="G129" s="166" t="inlineStr">
        <is>
          <t>Aesculin (Venotonic agent)</t>
        </is>
      </c>
      <c r="H129" s="166" t="inlineStr">
        <is>
          <t>Suppository base</t>
        </is>
      </c>
      <c r="I129" s="167" t="n">
        <v>1</v>
      </c>
      <c r="J129" s="166"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66" t="inlineStr"/>
      <c r="L129" s="166" t="inlineStr">
        <is>
          <t>Transdermal &amp; Topical</t>
        </is>
      </c>
      <c r="M129" s="166" t="inlineStr"/>
      <c r="N129" s="165" t="inlineStr">
        <is>
          <t>Clinic</t>
        </is>
      </c>
      <c r="O129" s="166" t="inlineStr">
        <is>
          <t>ข้อ 2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โรคผิวหนัง โดย ฝ่ายวิชาการ สโมสรนักศึกษาคณะเภสัชศาสตร์ มหาวิทยาลัยอุบลราชธานี ป๊2560</t>
        </is>
      </c>
      <c r="C130" s="166" t="inlineStr"/>
      <c r="D130" s="166" t="inlineStr">
        <is>
          <t>Betamethasone dipropionate 0.05% cream</t>
        </is>
      </c>
      <c r="E130" s="166" t="inlineStr">
        <is>
          <t>Clotrimazole 1% cream</t>
        </is>
      </c>
      <c r="F130" s="166" t="inlineStr">
        <is>
          <t>Hydrocortisone 1% cream</t>
        </is>
      </c>
      <c r="G130" s="166" t="inlineStr">
        <is>
          <t>Triamcinolone acetonide 0.1% cream</t>
        </is>
      </c>
      <c r="H130" s="166" t="inlineStr">
        <is>
          <t>Clobetasol propionate 0.05% cream</t>
        </is>
      </c>
      <c r="I130" s="167" t="inlineStr">
        <is>
          <t>1</t>
        </is>
      </c>
      <c r="J130"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0" s="166" t="inlineStr"/>
      <c r="L130" s="166" t="inlineStr">
        <is>
          <t>Superficial fungal</t>
        </is>
      </c>
      <c r="M130" s="166" t="inlineStr"/>
      <c r="N130" s="165" t="inlineStr">
        <is>
          <t>Clinic</t>
        </is>
      </c>
      <c r="O130" s="166" t="inlineStr">
        <is>
          <t>ข้อ 7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31" s="166" t="inlineStr"/>
      <c r="D131" s="166" t="inlineStr">
        <is>
          <t>Contact dermatitis</t>
        </is>
      </c>
      <c r="E131" s="166" t="inlineStr">
        <is>
          <t>Atopic dermatitis</t>
        </is>
      </c>
      <c r="F131" s="166" t="inlineStr">
        <is>
          <t>Seborrheic dermatitis</t>
        </is>
      </c>
      <c r="G131" s="166" t="inlineStr">
        <is>
          <t>Dandruff</t>
        </is>
      </c>
      <c r="H131" s="166" t="inlineStr">
        <is>
          <t>Scalp psoriasis</t>
        </is>
      </c>
      <c r="I131" s="167" t="n">
        <v>3</v>
      </c>
      <c r="J131" s="166"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1" s="166" t="inlineStr"/>
      <c r="L131" s="166" t="inlineStr">
        <is>
          <t>Eczema &amp; Dermatitis</t>
        </is>
      </c>
      <c r="M131" s="166" t="inlineStr"/>
      <c r="N131" s="165" t="inlineStr">
        <is>
          <t>Clinic</t>
        </is>
      </c>
      <c r="O131" s="166" t="inlineStr">
        <is>
          <t>ข้อ 1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ยาที่เหมาะสมสำหรับการรักษาของผู้ป่วยรายนี้คือยาใด</t>
        </is>
      </c>
      <c r="C132" s="166" t="inlineStr"/>
      <c r="D132" s="166" t="inlineStr">
        <is>
          <t>Ketoconazole 2% foam ฟอกบริเวณที่เป็น 2 ครั้งต่อสัปดาห์</t>
        </is>
      </c>
      <c r="E132" s="166" t="inlineStr">
        <is>
          <t>Tacrolimus 0.1% ointment ทาบริเวณที่เป็น 2 ครั้งต่อสัปดาห์</t>
        </is>
      </c>
      <c r="F132" s="166" t="inlineStr">
        <is>
          <t>Betamethasone dipropionate 0.05% ointment ทาบริเวณที่เป็นวันละ 2-4 ครั้ง เป็นเวลา 2 สัปดาห์</t>
        </is>
      </c>
      <c r="G132" s="166" t="inlineStr">
        <is>
          <t>รับประทานยา Itraconazole ขนาด 200 มิลลิกรัมต่อวัน เป็นเวลา 1 เดือน</t>
        </is>
      </c>
      <c r="H132" s="166" t="inlineStr">
        <is>
          <t>รับประทานยา Methotrexate ขนาด 7.5-15 มิลลิกรัมต่อสัปดาห์</t>
        </is>
      </c>
      <c r="I132" s="167" t="n">
        <v>1</v>
      </c>
      <c r="J132" s="166"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166" t="inlineStr"/>
      <c r="L132" s="166" t="inlineStr">
        <is>
          <t>Eczema &amp; Dermatitis</t>
        </is>
      </c>
      <c r="M132" s="166" t="inlineStr"/>
      <c r="N132" s="165" t="inlineStr">
        <is>
          <t>Clinic</t>
        </is>
      </c>
      <c r="O132" s="166" t="inlineStr">
        <is>
          <t>ข้อ 3 (PLE_CC1_Practice_Exam.md)</t>
        </is>
      </c>
      <c r="P132" s="165" t="inlineStr">
        <is>
          <t>ข้อสอบจำลอง</t>
        </is>
      </c>
      <c r="Q132" s="165" t="inlineStr">
        <is>
          <t>Mock สภาเภสัชฯ Practice</t>
        </is>
      </c>
      <c r="R132" s="165" t="inlineStr"/>
    </row>
    <row r="133" ht="24" customHeight="1" s="49">
      <c r="A133" s="167" t="n">
        <v>131</v>
      </c>
      <c r="B133" s="166"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33" s="166" t="inlineStr"/>
      <c r="D133" s="166" t="inlineStr">
        <is>
          <t>Acyclovir 200 มิลลิกรัม รับประทานวันละ 5 ครั้ง เป็นเวลา 10 วัน</t>
        </is>
      </c>
      <c r="E133" s="166" t="inlineStr">
        <is>
          <t>Acyclovir 400 มิลลิกรัม รับประทานวันละ 3 ครั้ง เป็นเวลา 10 วัน</t>
        </is>
      </c>
      <c r="F133" s="166" t="inlineStr">
        <is>
          <t>Famicyclovir 500 มิลลิกรัม รับประทานวันละ 3 ครั้ง เป็นเวลา 10 วัน</t>
        </is>
      </c>
      <c r="G133" s="166" t="inlineStr">
        <is>
          <t>Valacyclovir 1000 มิลลิกรัม รับประทานวันละ 2 ครั้ง เป็นเวลา 10 วัน</t>
        </is>
      </c>
      <c r="H133" s="166" t="inlineStr">
        <is>
          <t>ยาทา Acyclovir โดยทาทุกๆ 2 ชั่วโมง เป็นเวลา 4 วัน</t>
        </is>
      </c>
      <c r="I133" s="167" t="inlineStr">
        <is>
          <t>1</t>
        </is>
      </c>
      <c r="J133" s="166"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3" s="166" t="inlineStr"/>
      <c r="L133" s="166" t="inlineStr">
        <is>
          <t>Superficial fungal</t>
        </is>
      </c>
      <c r="M133" s="166" t="inlineStr"/>
      <c r="N133" s="165" t="inlineStr">
        <is>
          <t>Clinic</t>
        </is>
      </c>
      <c r="O133" s="166" t="inlineStr">
        <is>
          <t>ข้อ 4 (PLE_CC1_Practice_Exam.md)</t>
        </is>
      </c>
      <c r="P133" s="165" t="inlineStr">
        <is>
          <t>ข้อสอบจำลอง</t>
        </is>
      </c>
      <c r="Q133" s="165" t="inlineStr">
        <is>
          <t>Mock สภาเภสัชฯ Practice</t>
        </is>
      </c>
      <c r="R133" s="165" t="inlineStr"/>
    </row>
    <row r="134" ht="24" customHeight="1" s="49">
      <c r="A134" s="167" t="n">
        <v>132</v>
      </c>
      <c r="B134" s="166"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34" s="166" t="inlineStr"/>
      <c r="D134" s="166" t="inlineStr">
        <is>
          <t>Oral Isotretinoin</t>
        </is>
      </c>
      <c r="E134" s="166" t="inlineStr">
        <is>
          <t>Oral Doxycycline ร่วมกับทา topical retinoid</t>
        </is>
      </c>
      <c r="F134" s="166" t="inlineStr">
        <is>
          <t>Oral Doxycycline ร่วมกับทา Benzoyl peroxide 5% และ clindamycin gel</t>
        </is>
      </c>
      <c r="G134" s="166" t="inlineStr">
        <is>
          <t>Oral Doxycycline ร่วมกับทา topical retinoid และ Benzoyl peroxide 5%</t>
        </is>
      </c>
      <c r="H134" s="166" t="inlineStr">
        <is>
          <t>Oral Doxycycline ร่วมกับทา topical retinoid และ Benzoyl peroxide 5% และ clindamycin gel</t>
        </is>
      </c>
      <c r="I134" s="167" t="n">
        <v>2</v>
      </c>
      <c r="J134" s="166"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166" t="inlineStr"/>
      <c r="L134" s="166" t="inlineStr">
        <is>
          <t>Acne</t>
        </is>
      </c>
      <c r="M134" s="166" t="inlineStr"/>
      <c r="N134" s="165" t="inlineStr">
        <is>
          <t>Clinic</t>
        </is>
      </c>
      <c r="O134" s="166" t="inlineStr">
        <is>
          <t>ข้อ 6 (PLE_CC1_Practice_Exam.md)</t>
        </is>
      </c>
      <c r="P134" s="165" t="inlineStr">
        <is>
          <t>ข้อสอบจำลอง</t>
        </is>
      </c>
      <c r="Q134" s="165" t="inlineStr">
        <is>
          <t>Mock สภาเภสัชฯ Practice</t>
        </is>
      </c>
      <c r="R134" s="165" t="inlineStr"/>
    </row>
    <row r="135" ht="24" customHeight="1" s="49">
      <c r="A135" s="167" t="n">
        <v>133</v>
      </c>
      <c r="B135" s="166"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35" s="166" t="inlineStr"/>
      <c r="D135" s="166" t="inlineStr">
        <is>
          <t>Methotrexate</t>
        </is>
      </c>
      <c r="E135" s="166" t="inlineStr">
        <is>
          <t>Phototherapy</t>
        </is>
      </c>
      <c r="F135" s="166" t="inlineStr">
        <is>
          <t>Emollient</t>
        </is>
      </c>
      <c r="G135" s="166" t="inlineStr">
        <is>
          <t>Cyclosporine</t>
        </is>
      </c>
      <c r="H135" s="166" t="inlineStr">
        <is>
          <t>Coal tar</t>
        </is>
      </c>
      <c r="I135" s="167" t="inlineStr">
        <is>
          <t>1</t>
        </is>
      </c>
      <c r="J135" s="166"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5" s="166" t="inlineStr"/>
      <c r="L135" s="166" t="inlineStr">
        <is>
          <t>Eczema &amp; Dermatitis</t>
        </is>
      </c>
      <c r="M135" s="166" t="inlineStr"/>
      <c r="N135" s="165" t="inlineStr">
        <is>
          <t>Clinic</t>
        </is>
      </c>
      <c r="O135" s="166" t="inlineStr">
        <is>
          <t>ข้อ 7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36" s="166" t="inlineStr"/>
      <c r="D136" s="166" t="inlineStr">
        <is>
          <t>Dermatophytosis</t>
        </is>
      </c>
      <c r="E136" s="166" t="inlineStr">
        <is>
          <t>Warts</t>
        </is>
      </c>
      <c r="F136" s="166" t="inlineStr">
        <is>
          <t>Corn and callus</t>
        </is>
      </c>
      <c r="G136" s="166" t="inlineStr">
        <is>
          <t>Pityriasis versicolor</t>
        </is>
      </c>
      <c r="H136" s="166" t="inlineStr">
        <is>
          <t>SLE</t>
        </is>
      </c>
      <c r="I136" s="167" t="n">
        <v>4</v>
      </c>
      <c r="J136" s="166"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6" s="166" t="inlineStr"/>
      <c r="L136" s="166" t="inlineStr">
        <is>
          <t>Superficial fungal</t>
        </is>
      </c>
      <c r="M136" s="166" t="inlineStr"/>
      <c r="N136" s="165" t="inlineStr">
        <is>
          <t>Clinic</t>
        </is>
      </c>
      <c r="O136" s="166" t="inlineStr">
        <is>
          <t>ข้อ 10 (PLE_CC1_Practice_Exam.md)</t>
        </is>
      </c>
      <c r="P136" s="165" t="inlineStr">
        <is>
          <t>ข้อสอบจำลอง</t>
        </is>
      </c>
      <c r="Q136" s="165" t="inlineStr">
        <is>
          <t>Mock สภาเภสัชฯ Practice</t>
        </is>
      </c>
      <c r="R136" s="165" t="inlineStr"/>
    </row>
    <row r="137" ht="24" customHeight="1" s="49">
      <c r="A137" s="167" t="n">
        <v>135</v>
      </c>
      <c r="B137" s="166" t="inlineStr">
        <is>
          <t>จากการวินิจฉัยในข้อก่อนหน้า จงเลือกใช้ยาให้เหมาะสมกับโรคของผู้ป่วย</t>
        </is>
      </c>
      <c r="C137" s="166" t="inlineStr"/>
      <c r="D137" s="166" t="inlineStr">
        <is>
          <t>Oral Griseofulvin 500 มิลลิกรัมต่อวัน ติดต่อกัน 6-8 สัปดาห์</t>
        </is>
      </c>
      <c r="E137" s="166" t="inlineStr">
        <is>
          <t>Oral Terbinafine 250 มิลลิกรัมต่อวัน ติดต่อกัน 14 วัน</t>
        </is>
      </c>
      <c r="F137" s="166" t="inlineStr">
        <is>
          <t>2.5% Selenium sulfide shampoo ฟอกตัวทิ้งไว้ 15 นาที วันละครั้ง 2-4 สัปดาห์</t>
        </is>
      </c>
      <c r="G137" s="166" t="inlineStr">
        <is>
          <t>Oral Ketoconazole 200 มิลลิกรัมต่อวัน เป็นเวลา 10-14 วัน</t>
        </is>
      </c>
      <c r="H137" s="166" t="inlineStr">
        <is>
          <t>Oral Ketoconazole 200 mg OD ร่วมกับ Selenium sulfide shampoo</t>
        </is>
      </c>
      <c r="I137" s="167" t="n">
        <v>3</v>
      </c>
      <c r="J137" s="166"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66" t="inlineStr"/>
      <c r="L137" s="166" t="inlineStr">
        <is>
          <t>Superficial fungal</t>
        </is>
      </c>
      <c r="M137" s="166" t="inlineStr"/>
      <c r="N137" s="165" t="inlineStr">
        <is>
          <t>Clinic</t>
        </is>
      </c>
      <c r="O137" s="166" t="inlineStr">
        <is>
          <t>ข้อ 11 (PLE_CC1_Practice_Exam.md)</t>
        </is>
      </c>
      <c r="P137" s="165" t="inlineStr">
        <is>
          <t>ข้อสอบจำลอง</t>
        </is>
      </c>
      <c r="Q137" s="165" t="inlineStr">
        <is>
          <t>Mock สภาเภสัชฯ Practice</t>
        </is>
      </c>
      <c r="R137" s="165" t="inlineStr"/>
    </row>
    <row r="138" ht="24" customHeight="1" s="49">
      <c r="A138" s="167" t="n">
        <v>136</v>
      </c>
      <c r="B138" s="166"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38" s="166" t="inlineStr"/>
      <c r="D138" s="166" t="inlineStr">
        <is>
          <t>Corticosteroids</t>
        </is>
      </c>
      <c r="E138" s="166" t="inlineStr">
        <is>
          <t>Hydroquinone</t>
        </is>
      </c>
      <c r="F138" s="166" t="inlineStr">
        <is>
          <t>Azelaic acid</t>
        </is>
      </c>
      <c r="G138" s="166" t="inlineStr">
        <is>
          <t>Tretinoin</t>
        </is>
      </c>
      <c r="H138" s="166" t="inlineStr">
        <is>
          <t>Isopropylcatechol</t>
        </is>
      </c>
      <c r="I138" s="167" t="n">
        <v>2</v>
      </c>
      <c r="J138" s="166"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8" s="166" t="inlineStr"/>
      <c r="L138" s="166" t="inlineStr">
        <is>
          <t>Pigmentary &amp; Cosmetic</t>
        </is>
      </c>
      <c r="M138" s="166" t="inlineStr"/>
      <c r="N138" s="165" t="inlineStr">
        <is>
          <t>Clinic</t>
        </is>
      </c>
      <c r="O138" s="166" t="inlineStr">
        <is>
          <t>ข้อ 24 (PLE_CC1_Practice_Exam.md)</t>
        </is>
      </c>
      <c r="P138" s="165" t="inlineStr">
        <is>
          <t>ข้อสอบจำลอง</t>
        </is>
      </c>
      <c r="Q138" s="165" t="inlineStr">
        <is>
          <t>Mock สภาเภสัชฯ Practice</t>
        </is>
      </c>
      <c r="R138" s="165" t="inlineStr"/>
    </row>
    <row r="139" ht="24" customHeight="1" s="49">
      <c r="A139" s="167" t="n">
        <v>137</v>
      </c>
      <c r="B139" s="166"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39" s="166" t="inlineStr"/>
      <c r="D139" s="166" t="inlineStr">
        <is>
          <t>Scabies</t>
        </is>
      </c>
      <c r="E139" s="166" t="inlineStr">
        <is>
          <t>Lice</t>
        </is>
      </c>
      <c r="F139" s="166" t="inlineStr">
        <is>
          <t>Pediculosis pubis</t>
        </is>
      </c>
      <c r="G139" s="166" t="inlineStr">
        <is>
          <t>Eczema</t>
        </is>
      </c>
      <c r="H139" s="166" t="inlineStr">
        <is>
          <t>Chicken pox</t>
        </is>
      </c>
      <c r="I139" s="167" t="n">
        <v>1</v>
      </c>
      <c r="J139" s="166"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66" t="inlineStr"/>
      <c r="L139" s="166" t="inlineStr">
        <is>
          <t>Parasitic &amp; Infestation</t>
        </is>
      </c>
      <c r="M139" s="166" t="inlineStr"/>
      <c r="N139" s="165" t="inlineStr">
        <is>
          <t>Clinic</t>
        </is>
      </c>
      <c r="O139" s="166" t="inlineStr">
        <is>
          <t>ข้อ 28 (PLE_CC1_Practice_Exam.md)</t>
        </is>
      </c>
      <c r="P139" s="165" t="inlineStr">
        <is>
          <t>ข้อสอบจำลอง</t>
        </is>
      </c>
      <c r="Q139" s="165" t="inlineStr">
        <is>
          <t>Mock สภาเภสัชฯ Practice</t>
        </is>
      </c>
      <c r="R139" s="165" t="inlineStr"/>
    </row>
    <row r="140" ht="24" customHeight="1" s="49">
      <c r="A140" s="167" t="n">
        <v>138</v>
      </c>
      <c r="B140" s="166" t="inlineStr">
        <is>
          <t>จากข้อ 28. ผู้ป่วยรายนี้ควรได้รับการรักษาอย่างไร</t>
        </is>
      </c>
      <c r="C140" s="166" t="inlineStr"/>
      <c r="D140" s="166" t="inlineStr">
        <is>
          <t>Acyclovir</t>
        </is>
      </c>
      <c r="E140" s="166" t="inlineStr">
        <is>
          <t>Triamcinolone</t>
        </is>
      </c>
      <c r="F140" s="166" t="inlineStr">
        <is>
          <t>Benzyl benzoate 25% lotion</t>
        </is>
      </c>
      <c r="G140" s="166" t="inlineStr">
        <is>
          <t>Malathion shampoo</t>
        </is>
      </c>
      <c r="H140" s="166" t="inlineStr">
        <is>
          <t>Pyretrin shampoo</t>
        </is>
      </c>
      <c r="I140" s="167" t="n">
        <v>3</v>
      </c>
      <c r="J140" s="166"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0" s="166" t="inlineStr"/>
      <c r="L140" s="166" t="inlineStr">
        <is>
          <t>Parasitic &amp; Infestation</t>
        </is>
      </c>
      <c r="M140" s="166" t="inlineStr"/>
      <c r="N140" s="165" t="inlineStr">
        <is>
          <t>Clinic</t>
        </is>
      </c>
      <c r="O140" s="166" t="inlineStr">
        <is>
          <t>ข้อ 29 (PLE_CC1_Practice_Exam.md)</t>
        </is>
      </c>
      <c r="P140" s="165" t="inlineStr">
        <is>
          <t>ข้อสอบจำลอง</t>
        </is>
      </c>
      <c r="Q140" s="165" t="inlineStr">
        <is>
          <t>Mock สภาเภสัชฯ Practice</t>
        </is>
      </c>
      <c r="R140" s="165" t="inlineStr"/>
    </row>
    <row r="141" ht="24" customHeight="1" s="49">
      <c r="A141" s="167" t="n">
        <v>139</v>
      </c>
      <c r="B141" s="166" t="inlineStr">
        <is>
          <t>ข้อใดถูกต้องเกี่ยวกับการเลือกใช้ยาทาเพื่อรักษาโรคผิวหนัง</t>
        </is>
      </c>
      <c r="C141" s="166" t="inlineStr"/>
      <c r="D141" s="166" t="inlineStr">
        <is>
          <t>ยาพื้นที่มีสารลอกขุยจะเพิ่มการดูดซึมของตัวยา</t>
        </is>
      </c>
      <c r="E141" s="166" t="inlineStr">
        <is>
          <t>ควรใช้ topical corticosteroid อย่างต่อเนื่องนาน 4-8 สัปดาห์</t>
        </is>
      </c>
      <c r="F141" s="166" t="inlineStr">
        <is>
          <t>ควรใช้ topical corticosteroid ที่มีความแรงสูงก่อนจึงค่อยใช้ความแรงต่ำ</t>
        </is>
      </c>
      <c r="G141" s="166" t="inlineStr">
        <is>
          <t>ยาพื้นที่เป็นขี้ผึ้ง ควรใช้กับผิวหนังอักเสบที่มีน้ำเหลืองซึมเพื่อดูดซับน้ำเหลือง</t>
        </is>
      </c>
      <c r="H141" s="166" t="inlineStr">
        <is>
          <t>ยาพื้นที่มีแอลกอฮอล์ผสมอยู่ควรใช้กับแผลเปิดสดเพื่อฆ่าเชื้อ</t>
        </is>
      </c>
      <c r="I141" s="167" t="n">
        <v>1</v>
      </c>
      <c r="J141" s="166"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1" s="166" t="inlineStr"/>
      <c r="L141" s="166" t="inlineStr">
        <is>
          <t>Transdermal &amp; Topical</t>
        </is>
      </c>
      <c r="M141" s="166" t="inlineStr"/>
      <c r="N141" s="165" t="inlineStr">
        <is>
          <t>Clinic</t>
        </is>
      </c>
      <c r="O141" s="166" t="inlineStr">
        <is>
          <t>ข้อ 32 (PLE_CC1_Practice_Exam.md)</t>
        </is>
      </c>
      <c r="P141" s="165" t="inlineStr">
        <is>
          <t>ข้อสอบจำลอง</t>
        </is>
      </c>
      <c r="Q141" s="165" t="inlineStr">
        <is>
          <t>Mock สภาเภสัชฯ Practice</t>
        </is>
      </c>
      <c r="R141" s="165" t="inlineStr"/>
    </row>
    <row r="142" ht="24" customHeight="1" s="49">
      <c r="A142" s="167" t="n">
        <v>140</v>
      </c>
      <c r="B142" s="166"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42" s="166" t="inlineStr"/>
      <c r="D142" s="166" t="inlineStr">
        <is>
          <t>Exfoliative dermatitis</t>
        </is>
      </c>
      <c r="E142" s="166" t="inlineStr">
        <is>
          <t>AGEP</t>
        </is>
      </c>
      <c r="F142" s="166" t="inlineStr">
        <is>
          <t>DRESS</t>
        </is>
      </c>
      <c r="G142" s="166" t="inlineStr">
        <is>
          <t>SJS</t>
        </is>
      </c>
      <c r="H142" s="166" t="inlineStr">
        <is>
          <t>TEN</t>
        </is>
      </c>
      <c r="I142" s="167" t="n">
        <v>3</v>
      </c>
      <c r="J142" s="166"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66" t="inlineStr"/>
      <c r="L142" s="166" t="inlineStr">
        <is>
          <t>ADR &amp; Allergy</t>
        </is>
      </c>
      <c r="M142" s="166" t="inlineStr"/>
      <c r="N142" s="165" t="inlineStr">
        <is>
          <t>Clinic</t>
        </is>
      </c>
      <c r="O142" s="166" t="inlineStr">
        <is>
          <t>ข้อ 34 (PLE_CC1_Practice_Exam.md)</t>
        </is>
      </c>
      <c r="P142" s="165" t="inlineStr">
        <is>
          <t>ข้อสอบจำลอง</t>
        </is>
      </c>
      <c r="Q142" s="165" t="inlineStr">
        <is>
          <t>Mock สภาเภสัชฯ Practice</t>
        </is>
      </c>
      <c r="R142" s="165" t="inlineStr"/>
    </row>
    <row r="143" ht="24" customHeight="1" s="49">
      <c r="A143" s="167" t="n">
        <v>141</v>
      </c>
      <c r="B143" s="166" t="inlineStr">
        <is>
          <t>เชื้อไวรัสในข้อใดก่อให้เกิดอาการดังกล่าว</t>
        </is>
      </c>
      <c r="C143" s="166" t="inlineStr"/>
      <c r="D143" s="166" t="inlineStr">
        <is>
          <t>Human corona virus</t>
        </is>
      </c>
      <c r="E143" s="166" t="inlineStr">
        <is>
          <t>Human papilloma virus</t>
        </is>
      </c>
      <c r="F143" s="166" t="inlineStr">
        <is>
          <t>Human herpes virus 4</t>
        </is>
      </c>
      <c r="G143" s="166" t="inlineStr">
        <is>
          <t>Adenovirus</t>
        </is>
      </c>
      <c r="H143" s="166" t="inlineStr">
        <is>
          <t>Cytomegalovirus</t>
        </is>
      </c>
      <c r="I143" s="167" t="n">
        <v>2</v>
      </c>
      <c r="J143" s="166"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66" t="inlineStr"/>
      <c r="L143" s="166" t="inlineStr">
        <is>
          <t>Viral Skin Infection</t>
        </is>
      </c>
      <c r="M143" s="166" t="inlineStr"/>
      <c r="N143" s="165" t="inlineStr">
        <is>
          <t>Clinic</t>
        </is>
      </c>
      <c r="O143" s="166" t="inlineStr">
        <is>
          <t>ข้อ 39 (PLE_CC1_Practice_Exam.md)</t>
        </is>
      </c>
      <c r="P143" s="165" t="inlineStr">
        <is>
          <t>ข้อสอบจำลอง</t>
        </is>
      </c>
      <c r="Q143" s="165" t="inlineStr">
        <is>
          <t>Mock สภาเภสัชฯ Practice</t>
        </is>
      </c>
      <c r="R143" s="165" t="inlineStr"/>
    </row>
    <row r="144" ht="24" customHeight="1" s="49">
      <c r="A144" s="167" t="n">
        <v>142</v>
      </c>
      <c r="B144" s="166" t="inlineStr">
        <is>
          <t>ข้อใดกล่าวไม่ถูกต้องเกี่ยวกับการใช้ยารักษาสิว</t>
        </is>
      </c>
      <c r="C144" s="166" t="inlineStr"/>
      <c r="D144" s="166" t="inlineStr">
        <is>
          <t>หากเป็นสิวระดับ mild สามารถใช้ topical retinoid ในการรักษาเพียงตัวเดียวได้</t>
        </is>
      </c>
      <c r="E144" s="166" t="inlineStr">
        <is>
          <t>หากเป็นสิวระดับ mild สามารถใช้ benzoyl peroxide ในการรักษาเพียงตัวเดียวได้</t>
        </is>
      </c>
      <c r="F144" s="166" t="inlineStr">
        <is>
          <t>Oral isotretinoid ใช้สำหรับ Severe acne เท่านั้น และห้ามใช้ในหญิงตั้งครรภ์</t>
        </is>
      </c>
      <c r="G144" s="166" t="inlineStr">
        <is>
          <t>Oral antibiotic ไม่สามารถใช้ในการรักษาสิวเพียงตัวเดียวได้</t>
        </is>
      </c>
      <c r="H144" s="166" t="inlineStr">
        <is>
          <t>Benzoyl peroxide และ topical retinoid สามารถทาติดต่อกันได้ทันที เพื่อการรักษาที่มีประสิทธิภาพ</t>
        </is>
      </c>
      <c r="I144" s="167" t="n">
        <v>5</v>
      </c>
      <c r="J144" s="166"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4" s="166" t="inlineStr"/>
      <c r="L144" s="166" t="inlineStr">
        <is>
          <t>Acne</t>
        </is>
      </c>
      <c r="M144" s="166" t="inlineStr"/>
      <c r="N144" s="165" t="inlineStr">
        <is>
          <t>Clinic</t>
        </is>
      </c>
      <c r="O144" s="166" t="inlineStr">
        <is>
          <t>ข้อ 40 (PLE_CC1_Practice_Exam.md)</t>
        </is>
      </c>
      <c r="P144" s="165" t="inlineStr">
        <is>
          <t>ข้อสอบจำลอง</t>
        </is>
      </c>
      <c r="Q144" s="165" t="inlineStr">
        <is>
          <t>Mock สภาเภสัชฯ Practice</t>
        </is>
      </c>
      <c r="R144" s="165" t="inlineStr"/>
    </row>
    <row r="145" ht="24" customHeight="1" s="49">
      <c r="A145" s="167" t="n">
        <v>143</v>
      </c>
      <c r="B145" s="166" t="inlineStr">
        <is>
          <t>โรคระบบภูมิคุ้มกัน โดย นักศึกษาเภสัชศาสตร์ชั้นป๊ที่ 4 รุ่นที่ 22 มหาวิทยาลัยนเรศวร</t>
        </is>
      </c>
      <c r="C145" s="166" t="inlineStr"/>
      <c r="D145" s="166" t="inlineStr">
        <is>
          <t>ข้อใดต่อไปนี้ไม่ถูกต้องเกี่ยวกับการใช้ยากลุ่ม Glucocorticoid</t>
        </is>
      </c>
      <c r="E145" s="166" t="inlineStr">
        <is>
          <t>ระวังการในผู้ป่วยโรคเบาหวาน เพราะมีฤทธิ์เพิ่มระดับน้ำตาลในเลือด</t>
        </is>
      </c>
      <c r="F145" s="166" t="inlineStr">
        <is>
          <t>ทำให้เกิด Cushing ’syndrome เช่น moon face, hirsutism, buffalo hump, weight loss, Easy bruising เป็นต้น</t>
        </is>
      </c>
      <c r="G145" s="166" t="inlineStr">
        <is>
          <t>ระหว่างได้ยาแนะนำให้รับประทานอาหารที่มีแคลเซียมสูง</t>
        </is>
      </c>
      <c r="H145" s="166" t="inlineStr">
        <is>
          <t>ห้ามใช้ในผู้ป่วยที่ติดเชื้อ Herpes simplex</t>
        </is>
      </c>
      <c r="I145" s="167" t="inlineStr">
        <is>
          <t>1</t>
        </is>
      </c>
      <c r="J145" s="166"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Superficial fungal</t>
        </is>
      </c>
      <c r="M145" s="166" t="inlineStr"/>
      <c r="N145" s="165" t="inlineStr">
        <is>
          <t>Clinic</t>
        </is>
      </c>
      <c r="O145" s="166" t="inlineStr">
        <is>
          <t>ข้อ 11 (PLE_CC1_Practice_Exam.md)</t>
        </is>
      </c>
      <c r="P145" s="165" t="inlineStr">
        <is>
          <t>ข้อสอบจำลอง</t>
        </is>
      </c>
      <c r="Q145" s="165" t="inlineStr">
        <is>
          <t>Mock สภาเภสัชฯ Practice</t>
        </is>
      </c>
      <c r="R145" s="165" t="inlineStr"/>
    </row>
    <row r="146" ht="24" customHeight="1" s="49">
      <c r="A146" s="167" t="n">
        <v>144</v>
      </c>
      <c r="B146" s="166"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46" s="166" t="inlineStr"/>
      <c r="D146" s="166" t="inlineStr">
        <is>
          <t>Chlorpheniramine 4 mg PO TID</t>
        </is>
      </c>
      <c r="E146" s="166" t="inlineStr">
        <is>
          <t>Loratadine 10 mg PO OD</t>
        </is>
      </c>
      <c r="F146" s="166" t="inlineStr">
        <is>
          <t>Fexofenadine 180 mg PO OD</t>
        </is>
      </c>
      <c r="G146" s="166" t="inlineStr">
        <is>
          <t>Cetirizine 10 mg PO OD</t>
        </is>
      </c>
      <c r="H146" s="166" t="inlineStr">
        <is>
          <t>Fluticasone furoate nasal spray 2 sprays each nostril OD</t>
        </is>
      </c>
      <c r="I146" s="167" t="n">
        <v>4</v>
      </c>
      <c r="J146" s="166"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46" s="166" t="inlineStr"/>
      <c r="L146" s="166" t="inlineStr">
        <is>
          <t>Superficial fungal</t>
        </is>
      </c>
      <c r="M146" s="166" t="inlineStr"/>
      <c r="N146" s="165" t="inlineStr">
        <is>
          <t>Clinic</t>
        </is>
      </c>
      <c r="O146" s="166" t="inlineStr">
        <is>
          <t>ข้อ 24 (PLE_CC1_Practice_Exam.md)</t>
        </is>
      </c>
      <c r="P146" s="165" t="inlineStr">
        <is>
          <t>ข้อสอบจำลอง</t>
        </is>
      </c>
      <c r="Q146" s="165" t="inlineStr">
        <is>
          <t>Mock สภาเภสัชฯ Practice</t>
        </is>
      </c>
      <c r="R146" s="165" t="inlineStr"/>
    </row>
    <row r="147" ht="24" customHeight="1" s="49">
      <c r="A147" s="167" t="n">
        <v>145</v>
      </c>
      <c r="B147" s="166"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47" s="166" t="inlineStr"/>
      <c r="D147" s="166" t="inlineStr">
        <is>
          <t>IgA</t>
        </is>
      </c>
      <c r="E147" s="166" t="inlineStr">
        <is>
          <t>IgD</t>
        </is>
      </c>
      <c r="F147" s="166" t="inlineStr">
        <is>
          <t>IgE</t>
        </is>
      </c>
      <c r="G147" s="166" t="inlineStr">
        <is>
          <t>IgG</t>
        </is>
      </c>
      <c r="H147" s="166" t="inlineStr">
        <is>
          <t>IgM</t>
        </is>
      </c>
      <c r="I147" s="167" t="n">
        <v>3</v>
      </c>
      <c r="J147" s="166"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47" s="166" t="inlineStr"/>
      <c r="L147" s="166" t="inlineStr">
        <is>
          <t>ADR &amp; Allergy</t>
        </is>
      </c>
      <c r="M147" s="166" t="inlineStr"/>
      <c r="N147" s="165" t="inlineStr">
        <is>
          <t>Clinic</t>
        </is>
      </c>
      <c r="O147" s="166" t="inlineStr">
        <is>
          <t>ข้อ 31 (PLE_CC1_Practice_Exam.md)</t>
        </is>
      </c>
      <c r="P147" s="165" t="inlineStr">
        <is>
          <t>ข้อสอบจำลอง</t>
        </is>
      </c>
      <c r="Q147" s="165" t="inlineStr">
        <is>
          <t>Mock สภาเภสัชฯ Practice</t>
        </is>
      </c>
      <c r="R147" s="165" t="inlineStr"/>
    </row>
    <row r="148" ht="24" customHeight="1" s="49">
      <c r="A148" s="167" t="n">
        <v>146</v>
      </c>
      <c r="B148" s="166"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48" s="166" t="inlineStr"/>
      <c r="D148" s="166" t="inlineStr">
        <is>
          <t>หยุดยากลุ่มเสี่ยงทันที</t>
        </is>
      </c>
      <c r="E148" s="166" t="inlineStr">
        <is>
          <t>ให้ยาสเตียรอยด์ในระยะแรกที่ยังมีการดำเนินไปของผื่น</t>
        </is>
      </c>
      <c r="F148" s="166" t="inlineStr">
        <is>
          <t>ออกบัตรแพ้ยากลุ่มเสี่ยง</t>
        </is>
      </c>
      <c r="G148" s="166" t="inlineStr">
        <is>
          <t>ทำ rechallenge ในผู้ป่วยรายนี้</t>
        </is>
      </c>
      <c r="H148" s="166" t="inlineStr">
        <is>
          <t>ตรวจนับเม็ดเลือด ตรวจการทำงานของไต</t>
        </is>
      </c>
      <c r="I148" s="167" t="n">
        <v>4</v>
      </c>
      <c r="J148" s="166"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66" t="inlineStr"/>
      <c r="L148" s="166" t="inlineStr">
        <is>
          <t>ADR &amp; Allergy</t>
        </is>
      </c>
      <c r="M148" s="166" t="inlineStr"/>
      <c r="N148" s="165" t="inlineStr">
        <is>
          <t>Clinic</t>
        </is>
      </c>
      <c r="O148" s="166" t="inlineStr">
        <is>
          <t>ข้อ 33 (PLE_CC1_Practice_Exam.md)</t>
        </is>
      </c>
      <c r="P148" s="165" t="inlineStr">
        <is>
          <t>ข้อสอบจำลอง</t>
        </is>
      </c>
      <c r="Q148" s="165" t="inlineStr">
        <is>
          <t>Mock สภาเภสัชฯ Practice</t>
        </is>
      </c>
      <c r="R148" s="165" t="inlineStr"/>
    </row>
    <row r="149" ht="24" customHeight="1" s="49">
      <c r="A149" s="167" t="n">
        <v>147</v>
      </c>
      <c r="B149" s="166" t="inlineStr">
        <is>
          <t>รูปแบบยาเตรียมทาเฉพาะที่ชนิดใดต่อไปนี้ไม่เหมาะสมอย่างยิ่งสำหรับใช้ทาบริเวณผิวหนังที่มีขนดกหรือหนังศีรษะ</t>
        </is>
      </c>
      <c r="C149" s="166" t="inlineStr"/>
      <c r="D149" s="166" t="inlineStr">
        <is>
          <t>Ointment (ขี้ผึ้ง)</t>
        </is>
      </c>
      <c r="E149" s="166" t="inlineStr">
        <is>
          <t>Lotion (โลชั่น)</t>
        </is>
      </c>
      <c r="F149" s="166" t="inlineStr">
        <is>
          <t>Gel (เจล)</t>
        </is>
      </c>
      <c r="G149" s="166" t="inlineStr">
        <is>
          <t>Solution (สารละลายใส)</t>
        </is>
      </c>
      <c r="H149" s="166" t="inlineStr">
        <is>
          <t>Foam (โฟม)</t>
        </is>
      </c>
      <c r="I149" s="167" t="n">
        <v>1</v>
      </c>
      <c r="J149"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166" t="inlineStr"/>
      <c r="L149" s="166" t="inlineStr">
        <is>
          <t>Transdermal &amp; Topical</t>
        </is>
      </c>
      <c r="M149" s="166" t="inlineStr"/>
      <c r="N149" s="165" t="inlineStr">
        <is>
          <t>Clinic</t>
        </is>
      </c>
      <c r="O149" s="166" t="inlineStr">
        <is>
          <t>ข้อ 3 (PLE_CC1_Practice_Exam.md)</t>
        </is>
      </c>
      <c r="P149" s="165" t="inlineStr">
        <is>
          <t>ข้อสอบจำลอง</t>
        </is>
      </c>
      <c r="Q149" s="165" t="inlineStr">
        <is>
          <t>Mock สภาเภสัชฯ Practice</t>
        </is>
      </c>
      <c r="R149" s="165" t="inlineStr"/>
    </row>
    <row r="150" ht="24" customHeight="1" s="49">
      <c r="A150" s="167" t="n">
        <v>148</v>
      </c>
      <c r="B150" s="166"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50" s="166" t="inlineStr"/>
      <c r="D150" s="166" t="inlineStr">
        <is>
          <t>ได้ เพราะเป็นยาอันตราย</t>
        </is>
      </c>
      <c r="E150" s="166" t="inlineStr">
        <is>
          <t>ได้ เพราะเป็นยาควบคุมพิเศษที่เคยได้รับการสั่งใช้ยาจากแพทย์์มาแล้ว</t>
        </is>
      </c>
      <c r="F150" s="166" t="inlineStr">
        <is>
          <t>ไม่ได้ เพราะเป็นยาควบคุมพิเศษ ต้องมีใบสั่งใช้ยาโดยแพทย์์ประกอบการจ่ายทุกครั้ง</t>
        </is>
      </c>
      <c r="G150" s="166" t="inlineStr">
        <is>
          <t>ไม่ได้ เพราะเป็นยาควบคุมพิเศษ ที่ขายได้เฉพาะในคลินิกแพทย์์เท่านั้น</t>
        </is>
      </c>
      <c r="H150" s="166" t="inlineStr">
        <is>
          <t>ไม่ได้ เพราะเป็นยาควบคุมพิเศษ ที่ขายได้ในโรงพยาบาลเท่านั้น</t>
        </is>
      </c>
      <c r="I150" s="167" t="inlineStr">
        <is>
          <t>1</t>
        </is>
      </c>
      <c r="J150" s="166"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0" s="166" t="inlineStr"/>
      <c r="L150" s="166" t="inlineStr">
        <is>
          <t>Acne</t>
        </is>
      </c>
      <c r="M150" s="166" t="inlineStr"/>
      <c r="N150" s="165" t="inlineStr">
        <is>
          <t>Clinic</t>
        </is>
      </c>
      <c r="O150" s="166" t="inlineStr">
        <is>
          <t>ข้อ 35 (PLE_CC1_Practice_Exam.md)</t>
        </is>
      </c>
      <c r="P150" s="165" t="inlineStr">
        <is>
          <t>ข้อสอบจำลอง</t>
        </is>
      </c>
      <c r="Q150" s="165" t="inlineStr">
        <is>
          <t>Mock สภาเภสัชฯ Practice</t>
        </is>
      </c>
      <c r="R150" s="165" t="inlineStr"/>
    </row>
    <row r="151" ht="24" customHeight="1" s="49">
      <c r="A151" s="167" t="n">
        <v>149</v>
      </c>
      <c r="B151" s="166" t="inlineStr">
        <is>
          <t>คำแนะนำการใช้ Capsaicin gel สำหรับบรรเทาอาการปวดปลายประสาท ข้อใดถูกต้องที่สุด</t>
        </is>
      </c>
      <c r="C151" s="166" t="inlineStr"/>
      <c r="D151" s="166" t="inlineStr">
        <is>
          <t>ต้องทาติดต่อกันสม่ำเสมออย่างน้อย 2-4 สัปดาห์ จึงจะเห็นผลบรรเทาปวดเต็มที่จากการหมดไปของ Substance P</t>
        </is>
      </c>
      <c r="E151" s="166" t="inlineStr">
        <is>
          <t>ควรทาถูนวดอย่างรุนแรงและประคบร้อนทับทันทีเพื่อเพิ่มการดูดซึม</t>
        </is>
      </c>
      <c r="F151" s="166" t="inlineStr">
        <is>
          <t>หากรู้สึกแสบร้อนในวันแรกๆ ให้หยุดยาทันทีเพราะแสดงว่าแพ้ยา</t>
        </is>
      </c>
      <c r="G151" s="166" t="inlineStr">
        <is>
          <t>สามารถทาบริเวณแผลสดหรือเยื่อบุตาได้โดยไม่อันตราย</t>
        </is>
      </c>
      <c r="H151" s="166" t="inlineStr">
        <is>
          <t>ควรล้างมือด้วยน้ำอุ่นจัดทันทีหลังทายาโดยไม่ต้องใช้สบู่</t>
        </is>
      </c>
      <c r="I151" s="167" t="n">
        <v>1</v>
      </c>
      <c r="J151" s="166"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1" s="166" t="inlineStr"/>
      <c r="L151" s="166" t="inlineStr">
        <is>
          <t>Transdermal &amp; Topical</t>
        </is>
      </c>
      <c r="M151" s="166" t="inlineStr"/>
      <c r="N151" s="165" t="inlineStr">
        <is>
          <t>Clinic</t>
        </is>
      </c>
      <c r="O151" s="166" t="inlineStr">
        <is>
          <t>ข้อ 4 (PLE_CC1_Key_Rx20_UBU.md)</t>
        </is>
      </c>
      <c r="P151" s="165" t="inlineStr">
        <is>
          <t>ข้อสอบจำลอง</t>
        </is>
      </c>
      <c r="Q151" s="165" t="inlineStr">
        <is>
          <t>Mock Rx20 UBU</t>
        </is>
      </c>
      <c r="R151" s="165" t="inlineStr"/>
    </row>
    <row r="152" ht="24" customHeight="1" s="49">
      <c r="A152" s="167" t="n">
        <v>150</v>
      </c>
      <c r="B152" s="166" t="inlineStr">
        <is>
          <t>เกี่ยวกับ ไม่มี Emulsifier ในตำรับ ข้อใดต่อไปนี้กล่าวถูกต้องตามหลักวิชาชีพเภสัชกรรม</t>
        </is>
      </c>
      <c r="C152" s="166" t="inlineStr"/>
      <c r="D152" s="166" t="inlineStr">
        <is>
          <t>Isotretinoin 10 mg OD</t>
        </is>
      </c>
      <c r="E152" s="166" t="inlineStr">
        <is>
          <t>Terbinafine 1% cream</t>
        </is>
      </c>
      <c r="F152" s="166" t="inlineStr">
        <is>
          <t>Adapalene 0.1% gel</t>
        </is>
      </c>
      <c r="G152" s="166" t="inlineStr">
        <is>
          <t>Mupirocin 2% ointment</t>
        </is>
      </c>
      <c r="H152" s="166" t="inlineStr">
        <is>
          <t>Betamethasone dipropionate 0.05% cream</t>
        </is>
      </c>
      <c r="I152" s="167" t="inlineStr">
        <is>
          <t>1</t>
        </is>
      </c>
      <c r="J152"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166" t="inlineStr"/>
      <c r="L152" s="166" t="inlineStr">
        <is>
          <t>Superficial fungal</t>
        </is>
      </c>
      <c r="M152" s="166" t="inlineStr"/>
      <c r="N152" s="165" t="inlineStr">
        <is>
          <t>Clinic</t>
        </is>
      </c>
      <c r="O152" s="166" t="inlineStr">
        <is>
          <t>ข้อ 4 (PLE_CC1_Key_Rx20_UBU.md)</t>
        </is>
      </c>
      <c r="P152" s="165" t="inlineStr">
        <is>
          <t>ข้อสอบจำลอง</t>
        </is>
      </c>
      <c r="Q152" s="165" t="inlineStr">
        <is>
          <t>Mock Rx20 UBU</t>
        </is>
      </c>
      <c r="R152" s="165" t="inlineStr"/>
    </row>
    <row r="153" ht="24" customHeight="1" s="49">
      <c r="A153" s="167" t="n">
        <v>151</v>
      </c>
      <c r="B153" s="166" t="inlineStr">
        <is>
          <t>ควรเลือกยาใดให้ผู้ป่วยรายนี้เป็นทางเลือกแรก</t>
        </is>
      </c>
      <c r="C153" s="166" t="inlineStr"/>
      <c r="D153" s="166" t="inlineStr">
        <is>
          <t>Mupirocin 2% ointment</t>
        </is>
      </c>
      <c r="E153" s="166" t="inlineStr">
        <is>
          <t>Betamethasone dipropionate 0.05% cream</t>
        </is>
      </c>
      <c r="F153" s="166" t="inlineStr">
        <is>
          <t>Clotrimazole 1% cream</t>
        </is>
      </c>
      <c r="G153" s="166" t="inlineStr">
        <is>
          <t>Hydrocortisone 1% cream</t>
        </is>
      </c>
      <c r="H153" s="166" t="inlineStr">
        <is>
          <t>Triamcinolone acetonide 0.1% cream</t>
        </is>
      </c>
      <c r="I153" s="167" t="inlineStr">
        <is>
          <t>1</t>
        </is>
      </c>
      <c r="J153" s="166"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66" t="inlineStr"/>
      <c r="L153" s="166" t="inlineStr">
        <is>
          <t>Superficial fungal</t>
        </is>
      </c>
      <c r="M153" s="166" t="inlineStr"/>
      <c r="N153" s="165" t="inlineStr">
        <is>
          <t>Clinic</t>
        </is>
      </c>
      <c r="O153" s="166" t="inlineStr">
        <is>
          <t>ข้อ 62 (PLE_CC1_Key_Rx20_UBU.md)</t>
        </is>
      </c>
      <c r="P153" s="165" t="inlineStr">
        <is>
          <t>ข้อสอบจำลอง</t>
        </is>
      </c>
      <c r="Q153" s="165" t="inlineStr">
        <is>
          <t>Mock Rx20 UBU</t>
        </is>
      </c>
      <c r="R153" s="165" t="inlineStr"/>
    </row>
    <row r="154" ht="24" customHeight="1" s="49">
      <c r="A154" s="167" t="n">
        <v>152</v>
      </c>
      <c r="B154" s="166" t="inlineStr">
        <is>
          <t>รอยโรคสิวชนิดใดต่อไปนี้จัดอยู่ในกลุ่มสิวไม่อักเสบ (Non-inflammatory acne)</t>
        </is>
      </c>
      <c r="C154" s="166" t="inlineStr"/>
      <c r="D154" s="166" t="inlineStr">
        <is>
          <t>Open and closed comedones (สิวหัวดำและสิวหัวขาว)</t>
        </is>
      </c>
      <c r="E154" s="166" t="inlineStr">
        <is>
          <t>Erythematous papules (ตุ่มนูนแดง)</t>
        </is>
      </c>
      <c r="F154" s="166" t="inlineStr">
        <is>
          <t>Pustules (ตุ่มหนอง)</t>
        </is>
      </c>
      <c r="G154" s="166" t="inlineStr">
        <is>
          <t>Cysts (ถุงซีสต์ใต้ผิวหนัง)</t>
        </is>
      </c>
      <c r="H154" s="166" t="inlineStr">
        <is>
          <t>Nodules (ตุ่มก้อนไตลึก)</t>
        </is>
      </c>
      <c r="I154" s="167" t="n">
        <v>1</v>
      </c>
      <c r="J154"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 s="166" t="inlineStr"/>
      <c r="L154" s="166" t="inlineStr">
        <is>
          <t>Acne</t>
        </is>
      </c>
      <c r="M154" s="166" t="inlineStr"/>
      <c r="N154" s="165" t="inlineStr">
        <is>
          <t>Clinic</t>
        </is>
      </c>
      <c r="O154" s="166" t="inlineStr">
        <is>
          <t>ข้อ 2 (PLE_CC1_Key_Rx20_UBU.md)</t>
        </is>
      </c>
      <c r="P154" s="165" t="inlineStr">
        <is>
          <t>ข้อสอบจำลอง</t>
        </is>
      </c>
      <c r="Q154" s="165" t="inlineStr">
        <is>
          <t>Mock Rx20 UBU</t>
        </is>
      </c>
      <c r="R154" s="165" t="inlineStr"/>
    </row>
    <row r="155" ht="24" customHeight="1" s="49">
      <c r="A155" s="167" t="n">
        <v>153</v>
      </c>
      <c r="B155" s="166"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55" s="166" t="inlineStr"/>
      <c r="D155" s="166" t="inlineStr">
        <is>
          <t>Oral Isotretinoin</t>
        </is>
      </c>
      <c r="E155" s="166" t="inlineStr">
        <is>
          <t>Oral Tetracycline</t>
        </is>
      </c>
      <c r="F155" s="166" t="inlineStr">
        <is>
          <t>Oral Erythromycin</t>
        </is>
      </c>
      <c r="G155" s="166" t="inlineStr">
        <is>
          <t>Oral Prednisolone</t>
        </is>
      </c>
      <c r="H155" s="166" t="inlineStr">
        <is>
          <t>Oral Metronidazole</t>
        </is>
      </c>
      <c r="I155" s="167" t="n">
        <v>1</v>
      </c>
      <c r="J155" s="166"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55" s="166" t="inlineStr"/>
      <c r="L155" s="166" t="inlineStr">
        <is>
          <t>Acne</t>
        </is>
      </c>
      <c r="M155" s="166" t="inlineStr"/>
      <c r="N155" s="165" t="inlineStr">
        <is>
          <t>Clinic</t>
        </is>
      </c>
      <c r="O155" s="166" t="inlineStr">
        <is>
          <t>ข้อ 4 (PLE_CC1_Key_Rx20_UBU.md)</t>
        </is>
      </c>
      <c r="P155" s="165" t="inlineStr">
        <is>
          <t>ข้อสอบจำลอง</t>
        </is>
      </c>
      <c r="Q155" s="165" t="inlineStr">
        <is>
          <t>Mock Rx20 UBU</t>
        </is>
      </c>
      <c r="R155" s="165" t="inlineStr"/>
    </row>
    <row r="156" ht="24" customHeight="1" s="49">
      <c r="A156" s="167" t="n">
        <v>154</v>
      </c>
      <c r="B156" s="166" t="inlineStr">
        <is>
          <t>ข้อใดกล่าวถูกต้องเกี่ยวกับคุณสมบัติทางเภสัชวิทยาของ Benzoyl peroxide ในการรักษาสิว</t>
        </is>
      </c>
      <c r="C156" s="166" t="inlineStr"/>
      <c r="D156" s="166" t="inlineStr">
        <is>
          <t>ปล่อย Free oxygen radicals ฆ่าเชื้อ C. acnes และไม่ก่อให้เกิดการดื้อยาของเชื้อ</t>
        </is>
      </c>
      <c r="E156" s="166" t="inlineStr">
        <is>
          <t>ออกฤทธิ์ลดการผลิตไขมันจากต่อมไขมันโดยตรง (Antisebum)</t>
        </is>
      </c>
      <c r="F156" s="166" t="inlineStr">
        <is>
          <t>ทำให้เกิดเชื้อแบคทีเรียดื้อยาได้ง่ายหากใช้ต่อเนื่องเกิน 4 สัปดาห์</t>
        </is>
      </c>
      <c r="G156" s="166" t="inlineStr">
        <is>
          <t>มีฤทธิ์ยับยั้งการสร้างเม็ดสีเมลานินอย่างถาวร</t>
        </is>
      </c>
      <c r="H156" s="166" t="inlineStr">
        <is>
          <t>ไม่ก่อให้เกิดอาการระคายเคือง แสบ แดง หรือผิวแห้งลอก</t>
        </is>
      </c>
      <c r="I156" s="167" t="n">
        <v>1</v>
      </c>
      <c r="J156" s="166"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6" s="166" t="inlineStr"/>
      <c r="L156" s="166" t="inlineStr">
        <is>
          <t>Acne</t>
        </is>
      </c>
      <c r="M156" s="166" t="inlineStr"/>
      <c r="N156" s="165" t="inlineStr">
        <is>
          <t>Clinic</t>
        </is>
      </c>
      <c r="O156" s="166" t="inlineStr">
        <is>
          <t>ข้อ 5 (PLE_CC1_Key_Rx20_UBU.md)</t>
        </is>
      </c>
      <c r="P156" s="165" t="inlineStr">
        <is>
          <t>ข้อสอบจำลอง</t>
        </is>
      </c>
      <c r="Q156" s="165" t="inlineStr">
        <is>
          <t>Mock Rx20 UBU</t>
        </is>
      </c>
      <c r="R156" s="165" t="inlineStr"/>
    </row>
    <row r="157" ht="24" customHeight="1" s="49">
      <c r="A157" s="167" t="n">
        <v>155</v>
      </c>
      <c r="B157" s="166" t="inlineStr">
        <is>
          <t>P. acne ดื้อเป็นปัญหาสำคัญ</t>
        </is>
      </c>
      <c r="C157" s="166" t="inlineStr"/>
      <c r="D157" s="166" t="inlineStr">
        <is>
          <t>Terbinafine 1% cream</t>
        </is>
      </c>
      <c r="E157" s="166" t="inlineStr">
        <is>
          <t>Adapalene 0.1% gel</t>
        </is>
      </c>
      <c r="F157" s="166" t="inlineStr">
        <is>
          <t>Mupirocin 2% ointment</t>
        </is>
      </c>
      <c r="G157" s="166" t="inlineStr">
        <is>
          <t>Betamethasone dipropionate 0.05% cream</t>
        </is>
      </c>
      <c r="H157" s="166" t="inlineStr">
        <is>
          <t>Clotrimazole 1% cream</t>
        </is>
      </c>
      <c r="I157" s="167" t="inlineStr">
        <is>
          <t>1</t>
        </is>
      </c>
      <c r="J157" s="166"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166" t="inlineStr"/>
      <c r="L157" s="166" t="inlineStr">
        <is>
          <t>Acne</t>
        </is>
      </c>
      <c r="M157" s="166" t="inlineStr"/>
      <c r="N157" s="165" t="inlineStr">
        <is>
          <t>Clinic</t>
        </is>
      </c>
      <c r="O157" s="166" t="inlineStr">
        <is>
          <t>ข้อ 4 (PLE_CC1_Key_Rx20_UBU.md)</t>
        </is>
      </c>
      <c r="P157" s="165" t="inlineStr">
        <is>
          <t>ข้อสอบจำลอง</t>
        </is>
      </c>
      <c r="Q157" s="165" t="inlineStr">
        <is>
          <t>Mock Rx20 UBU</t>
        </is>
      </c>
      <c r="R157" s="165" t="inlineStr"/>
    </row>
    <row r="158" ht="24" customHeight="1" s="49">
      <c r="A158" s="167" t="n">
        <v>156</v>
      </c>
      <c r="B158" s="166" t="inlineStr">
        <is>
          <t>ควรเลือกใช้ยาใดในการรักษา จึงจะเหมาะสมที่สุด</t>
        </is>
      </c>
      <c r="C158" s="166" t="inlineStr"/>
      <c r="D158" s="166" t="inlineStr">
        <is>
          <t>Betamethasone dipropionate 0.05% cream</t>
        </is>
      </c>
      <c r="E158" s="166" t="inlineStr">
        <is>
          <t>Clotrimazole 1% cream</t>
        </is>
      </c>
      <c r="F158" s="166" t="inlineStr">
        <is>
          <t>Hydrocortisone 1% cream</t>
        </is>
      </c>
      <c r="G158" s="166" t="inlineStr">
        <is>
          <t>Triamcinolone acetonide 0.1% cream</t>
        </is>
      </c>
      <c r="H158" s="166" t="inlineStr">
        <is>
          <t>Clobetasol propionate 0.05% cream</t>
        </is>
      </c>
      <c r="I158" s="167" t="inlineStr">
        <is>
          <t>1</t>
        </is>
      </c>
      <c r="J158"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66" t="inlineStr"/>
      <c r="L158" s="166" t="inlineStr">
        <is>
          <t>Superficial fungal</t>
        </is>
      </c>
      <c r="M158" s="166" t="inlineStr"/>
      <c r="N158" s="165" t="inlineStr">
        <is>
          <t>Clinic</t>
        </is>
      </c>
      <c r="O158" s="166" t="inlineStr">
        <is>
          <t>ข้อ 90 (PLE_CC1_Key_Rx20_UBU.md)</t>
        </is>
      </c>
      <c r="P158" s="165" t="inlineStr">
        <is>
          <t>ข้อสอบจำลอง</t>
        </is>
      </c>
      <c r="Q158" s="165" t="inlineStr">
        <is>
          <t>Mock Rx20 UBU</t>
        </is>
      </c>
      <c r="R158" s="165" t="inlineStr"/>
    </row>
    <row r="159" ht="24" customHeight="1" s="49">
      <c r="A159" s="167" t="n">
        <v>157</v>
      </c>
      <c r="B159" s="166" t="inlineStr">
        <is>
          <t>หากผู้ป่วยได้รับยาต้านเชื้อรา Ketoconazole ชนิดรับประทาน คำแนะนำและการเฝ้าระวังที่สำคัญที่สุดคือข้อใด</t>
        </is>
      </c>
      <c r="C159" s="166" t="inlineStr"/>
      <c r="D159" s="166" t="inlineStr">
        <is>
          <t>เฝ้าระวังอาการพิษต่อตับ (Hepatotoxicity) เช่น คลื่นไส้ อ่อนเพลีย ตัวเหลืองตาเหลือง และตรวจการทำงานของตับ (LFTs)</t>
        </is>
      </c>
      <c r="E159" s="166" t="inlineStr">
        <is>
          <t>ควรรับประทานร่วมกับยาลดกรด Omeprazole เพื่อป้องกันการระคายเคืองกระเพาะอาหาร</t>
        </is>
      </c>
      <c r="F159" s="166" t="inlineStr">
        <is>
          <t>ยานี้ไม่มีปฏิกิริยาระหว่างยาผ่านเอนไซม์ CYP450 สามารถทานร่วมกับยาทุกชนิดได้ปลอดภัย</t>
        </is>
      </c>
      <c r="G159" s="166" t="inlineStr">
        <is>
          <t>แนะนำให้รับประทานยาวันละ 4 ครั้งก่อนอาหารเพื่อเพิ่มการดูดซึม</t>
        </is>
      </c>
      <c r="H159" s="166" t="inlineStr">
        <is>
          <t>หากลืมรับประทานยา ให้เพิ่มขนาดยาเป็นสองเท่าในมื้อถัดไปทันที</t>
        </is>
      </c>
      <c r="I159" s="167" t="n">
        <v>1</v>
      </c>
      <c r="J15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59" s="166" t="inlineStr"/>
      <c r="L159" s="166" t="inlineStr">
        <is>
          <t>Superficial fungal</t>
        </is>
      </c>
      <c r="M159" s="166" t="inlineStr"/>
      <c r="N159" s="165" t="inlineStr">
        <is>
          <t>Clinic</t>
        </is>
      </c>
      <c r="O159" s="166" t="inlineStr">
        <is>
          <t>ข้อ 91 (PLE_CC1_Key_Rx20_UBU.md)</t>
        </is>
      </c>
      <c r="P159" s="165" t="inlineStr">
        <is>
          <t>ข้อสอบจำลอง</t>
        </is>
      </c>
      <c r="Q159" s="165" t="inlineStr">
        <is>
          <t>Mock Rx20 UBU</t>
        </is>
      </c>
      <c r="R159" s="165" t="inlineStr"/>
    </row>
    <row r="160" ht="24" customHeight="1" s="49">
      <c r="A160" s="167" t="n">
        <v>158</v>
      </c>
      <c r="B160" s="166" t="inlineStr">
        <is>
          <t>ถ้าผู้ป่วยได้รับ Ketoconazole ร่วมด้วย จะเกิดอะไรขึ้น</t>
        </is>
      </c>
      <c r="C160" s="166" t="inlineStr"/>
      <c r="D160" s="166" t="inlineStr">
        <is>
          <t>Benzoyl peroxide 2.5% gel</t>
        </is>
      </c>
      <c r="E160" s="166" t="inlineStr">
        <is>
          <t>Acyclovir 5% cream</t>
        </is>
      </c>
      <c r="F160" s="166" t="inlineStr">
        <is>
          <t>Silver sulfadiazine 1% cream</t>
        </is>
      </c>
      <c r="G160" s="166" t="inlineStr">
        <is>
          <t>Cetirizine 10 mg OD</t>
        </is>
      </c>
      <c r="H160" s="166" t="inlineStr">
        <is>
          <t>Isotretinoin 10 mg OD</t>
        </is>
      </c>
      <c r="I160" s="167" t="inlineStr">
        <is>
          <t>1</t>
        </is>
      </c>
      <c r="J160" s="166"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66" t="inlineStr"/>
      <c r="L160" s="166" t="inlineStr">
        <is>
          <t>Superficial fungal</t>
        </is>
      </c>
      <c r="M160" s="166" t="inlineStr"/>
      <c r="N160" s="165" t="inlineStr">
        <is>
          <t>Clinic</t>
        </is>
      </c>
      <c r="O160" s="166" t="inlineStr">
        <is>
          <t>ข้อ 4 (PLE_CC1_Key_Rx20_UBU.md)</t>
        </is>
      </c>
      <c r="P160" s="165" t="inlineStr">
        <is>
          <t>ข้อสอบจำลอง</t>
        </is>
      </c>
      <c r="Q160" s="165" t="inlineStr">
        <is>
          <t>Mock Rx20 UBU</t>
        </is>
      </c>
      <c r="R160" s="165" t="inlineStr"/>
    </row>
    <row r="161" ht="24" customHeight="1" s="49">
      <c r="A161" s="167" t="n">
        <v>159</v>
      </c>
      <c r="B161" s="166" t="inlineStr">
        <is>
          <t>คำแนะนำใดเหมาะสมในผู้ป่วยรายนี้</t>
        </is>
      </c>
      <c r="C161" s="166" t="inlineStr"/>
      <c r="D161" s="166" t="inlineStr">
        <is>
          <t>ควรรับประทานยาคุมเพื่อป้องกันการตั้งครรภ์ทารกวิรูป</t>
        </is>
      </c>
      <c r="E161" s="166" t="inlineStr">
        <is>
          <t>ระหว่างที่กินยานี้ หลีกเลี่ยงรังสี UV</t>
        </is>
      </c>
      <c r="F161" s="166" t="inlineStr">
        <is>
          <t>ควรกินยาก่อนอาหารเช้า-ก่อนนอน</t>
        </is>
      </c>
      <c r="G161" s="166" t="inlineStr">
        <is>
          <t>อาจทำให้ผิวหนัง-เล็บเปลี่ยนสี</t>
        </is>
      </c>
      <c r="H161" s="166" t="inlineStr">
        <is>
          <t>ถ้ามีอาการไข้ เจ็บคอ และมีผื่นขึ้นควรไปพบแพทย์์ คำอธิบาย carbamazepine -- HLAB 1502 -- SJS</t>
        </is>
      </c>
      <c r="I161" s="167" t="inlineStr">
        <is>
          <t>5</t>
        </is>
      </c>
      <c r="J161" s="166"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61" s="166" t="inlineStr"/>
      <c r="L161" s="166" t="inlineStr">
        <is>
          <t>Superficial fungal</t>
        </is>
      </c>
      <c r="M161" s="166" t="inlineStr"/>
      <c r="N161" s="165" t="inlineStr">
        <is>
          <t>Clinic</t>
        </is>
      </c>
      <c r="O161" s="166" t="inlineStr">
        <is>
          <t>ข้อ 1 (PLE_CC1_Key_Rx20_UBU.md)</t>
        </is>
      </c>
      <c r="P161" s="165" t="inlineStr">
        <is>
          <t>ข้อสอบจำลอง</t>
        </is>
      </c>
      <c r="Q161" s="165" t="inlineStr">
        <is>
          <t>Mock Rx20 UBU</t>
        </is>
      </c>
      <c r="R161" s="165" t="inlineStr"/>
    </row>
    <row r="162" ht="24" customHeight="1" s="49">
      <c r="A162" s="167" t="n">
        <v>160</v>
      </c>
      <c r="B162" s="166" t="inlineStr">
        <is>
          <t>ผู้ป่วยเป็นโรคอะไร</t>
        </is>
      </c>
      <c r="C162" s="166" t="inlineStr"/>
      <c r="D162" s="166" t="inlineStr">
        <is>
          <t>Impetigo</t>
        </is>
      </c>
      <c r="E162" s="166" t="inlineStr">
        <is>
          <t>Eczema</t>
        </is>
      </c>
      <c r="F162" s="166" t="inlineStr">
        <is>
          <t>Folliculitis</t>
        </is>
      </c>
      <c r="G162" s="166" t="inlineStr">
        <is>
          <t>Rosacea</t>
        </is>
      </c>
      <c r="H162" s="166" t="inlineStr">
        <is>
          <t>Tinea corporis</t>
        </is>
      </c>
      <c r="I162" s="167" t="inlineStr">
        <is>
          <t>2</t>
        </is>
      </c>
      <c r="J162" s="166"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66" t="inlineStr"/>
      <c r="L162" s="166" t="inlineStr">
        <is>
          <t>Superficial fungal</t>
        </is>
      </c>
      <c r="M162" s="166" t="inlineStr"/>
      <c r="N162" s="165" t="inlineStr">
        <is>
          <t>Clinic</t>
        </is>
      </c>
      <c r="O162" s="166" t="inlineStr">
        <is>
          <t>ข้อ 1 (PLE_CC1_Key_Rx20_UBU.md)</t>
        </is>
      </c>
      <c r="P162" s="165" t="inlineStr">
        <is>
          <t>ข้อสอบจำลอง</t>
        </is>
      </c>
      <c r="Q162" s="165" t="inlineStr">
        <is>
          <t>Mock Rx20 UBU</t>
        </is>
      </c>
      <c r="R162" s="165" t="inlineStr"/>
    </row>
    <row r="163" ht="24" customHeight="1" s="49">
      <c r="A163" s="167" t="n">
        <v>161</v>
      </c>
      <c r="B163" s="166" t="inlineStr">
        <is>
          <t>ยาต้านเชื้อราในข้อใดมีกลไกการออกฤทธิ์โดยยับยั้งการสังเคราะห์ DNA และ RNA ของเซลล์เชื้อรา</t>
        </is>
      </c>
      <c r="C163" s="166" t="inlineStr"/>
      <c r="D163" s="166" t="inlineStr">
        <is>
          <t>Flucytosine (5-FC)</t>
        </is>
      </c>
      <c r="E163" s="166" t="inlineStr">
        <is>
          <t>Ketoconazole</t>
        </is>
      </c>
      <c r="F163" s="166" t="inlineStr">
        <is>
          <t>Terbinafine</t>
        </is>
      </c>
      <c r="G163" s="166" t="inlineStr">
        <is>
          <t>Amphotericin B</t>
        </is>
      </c>
      <c r="H163" s="166" t="inlineStr">
        <is>
          <t>Caspofungin</t>
        </is>
      </c>
      <c r="I163" s="167" t="n">
        <v>1</v>
      </c>
      <c r="J163"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 s="166" t="inlineStr"/>
      <c r="L163" s="166" t="inlineStr">
        <is>
          <t>Antifungals</t>
        </is>
      </c>
      <c r="M163" s="166" t="inlineStr"/>
      <c r="N163" s="165" t="inlineStr">
        <is>
          <t>Clinic</t>
        </is>
      </c>
      <c r="O163" s="166" t="inlineStr">
        <is>
          <t>ข้อ 5 (PLE_CC1_Key_Rx20_UBU.md)</t>
        </is>
      </c>
      <c r="P163" s="165" t="inlineStr">
        <is>
          <t>ข้อสอบจำลอง</t>
        </is>
      </c>
      <c r="Q163" s="165" t="inlineStr">
        <is>
          <t>Mock Rx20 UBU</t>
        </is>
      </c>
      <c r="R163" s="165" t="inlineStr"/>
    </row>
    <row r="164" ht="24" customHeight="1" s="49">
      <c r="A164" s="167" t="n">
        <v>162</v>
      </c>
      <c r="B164" s="166"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64" s="166" t="inlineStr"/>
      <c r="D164" s="166" t="inlineStr">
        <is>
          <t>พิจารณาเพิ่มความแรงของ Topical Corticosteroid เป็น Potent agent ระยะสั้น หรือใช้ Topical Calcineurin Inhibitor</t>
        </is>
      </c>
      <c r="E164" s="166" t="inlineStr">
        <is>
          <t>เปลี่ยนไปใช้ยาฆ่าเชื้อรา Ketoconazole 2% cream ทาทันที</t>
        </is>
      </c>
      <c r="F164" s="166" t="inlineStr">
        <is>
          <t>ให้รับประทานยาปฏิชีวนะ Doxycycline 100 mg วันละ 2 ครั้ง</t>
        </is>
      </c>
      <c r="G164" s="166" t="inlineStr">
        <is>
          <t>หยุดทายาทุกชนิดแล้วล้างแผลด้วยแอลกอฮอล์ 70%</t>
        </is>
      </c>
      <c r="H164" s="166" t="inlineStr">
        <is>
          <t>เปลี่ยนไปทา Benzoyl peroxide 5% gel เช้า-เย็น</t>
        </is>
      </c>
      <c r="I164" s="167" t="n">
        <v>1</v>
      </c>
      <c r="J164"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166" t="inlineStr"/>
      <c r="L164" s="166" t="inlineStr">
        <is>
          <t>Eczema &amp; Dermatitis</t>
        </is>
      </c>
      <c r="M164" s="166" t="inlineStr"/>
      <c r="N164" s="165" t="inlineStr">
        <is>
          <t>Clinic</t>
        </is>
      </c>
      <c r="O164" s="166" t="inlineStr">
        <is>
          <t>ข้อ 6 (PLE_CC1_Key_Rx20_UBU.md)</t>
        </is>
      </c>
      <c r="P164" s="165" t="inlineStr">
        <is>
          <t>ข้อสอบจำลอง</t>
        </is>
      </c>
      <c r="Q164" s="165" t="inlineStr">
        <is>
          <t>Mock Rx20 UBU</t>
        </is>
      </c>
      <c r="R164" s="165" t="inlineStr"/>
    </row>
    <row r="165" ht="24" customHeight="1" s="49">
      <c r="A165" s="167" t="n">
        <v>163</v>
      </c>
      <c r="B165" s="166"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65" s="166" t="inlineStr"/>
      <c r="D165" s="166" t="inlineStr">
        <is>
          <t>Auspitz sign</t>
        </is>
      </c>
      <c r="E165" s="166" t="inlineStr">
        <is>
          <t>Koebner phenomenon</t>
        </is>
      </c>
      <c r="F165" s="166" t="inlineStr">
        <is>
          <t>Nikolsky sign</t>
        </is>
      </c>
      <c r="G165" s="166" t="inlineStr">
        <is>
          <t>Darier sign</t>
        </is>
      </c>
      <c r="H165" s="166" t="inlineStr">
        <is>
          <t>Hutchinson sign</t>
        </is>
      </c>
      <c r="I165" s="167" t="n">
        <v>1</v>
      </c>
      <c r="J165" s="166"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65" s="166" t="inlineStr"/>
      <c r="L165" s="166" t="inlineStr">
        <is>
          <t>Psoriasis</t>
        </is>
      </c>
      <c r="M165" s="166" t="inlineStr"/>
      <c r="N165" s="165" t="inlineStr">
        <is>
          <t>Clinic</t>
        </is>
      </c>
      <c r="O165" s="166" t="inlineStr">
        <is>
          <t>ข้อ 92 (PLE_CC1_Key_Rx20_UBU.md)</t>
        </is>
      </c>
      <c r="P165" s="165" t="inlineStr">
        <is>
          <t>ข้อสอบจำลอง</t>
        </is>
      </c>
      <c r="Q165" s="165" t="inlineStr">
        <is>
          <t>Mock Rx20 UBU</t>
        </is>
      </c>
      <c r="R165" s="165" t="inlineStr"/>
    </row>
    <row r="166" ht="24" customHeight="1" s="49">
      <c r="A166" s="167" t="n">
        <v>164</v>
      </c>
      <c r="B166" s="166" t="inlineStr">
        <is>
          <t>เกี่ยวกับ Ketoconazole shampoo ข้อใดต่อไปนี้กล่าวถูกต้องตามหลักวิชาชีพเภสัชกรรม</t>
        </is>
      </c>
      <c r="C166" s="166" t="inlineStr"/>
      <c r="D166" s="166" t="inlineStr">
        <is>
          <t>Isotretinoin 10 mg OD</t>
        </is>
      </c>
      <c r="E166" s="166" t="inlineStr">
        <is>
          <t>Terbinafine 1% cream</t>
        </is>
      </c>
      <c r="F166" s="166" t="inlineStr">
        <is>
          <t>Adapalene 0.1% gel</t>
        </is>
      </c>
      <c r="G166" s="166" t="inlineStr">
        <is>
          <t>Mupirocin 2% ointment</t>
        </is>
      </c>
      <c r="H166" s="166" t="inlineStr">
        <is>
          <t>Betamethasone dipropionate 0.05% cream</t>
        </is>
      </c>
      <c r="I166" s="167" t="inlineStr">
        <is>
          <t>1</t>
        </is>
      </c>
      <c r="J166"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166" t="inlineStr"/>
      <c r="L166" s="166" t="inlineStr">
        <is>
          <t>Superficial fungal</t>
        </is>
      </c>
      <c r="M166" s="166" t="inlineStr"/>
      <c r="N166" s="165" t="inlineStr">
        <is>
          <t>Clinic</t>
        </is>
      </c>
      <c r="O166" s="166" t="inlineStr">
        <is>
          <t>ข้อ 4 (PLE_CC1_Key_Rx20_UBU.md)</t>
        </is>
      </c>
      <c r="P166" s="165" t="inlineStr">
        <is>
          <t>ข้อสอบจำลอง</t>
        </is>
      </c>
      <c r="Q166" s="165" t="inlineStr">
        <is>
          <t>Mock Rx20 UBU</t>
        </is>
      </c>
      <c r="R166" s="165" t="inlineStr"/>
    </row>
    <row r="167" ht="24" customHeight="1" s="49">
      <c r="A167" s="167" t="n">
        <v>165</v>
      </c>
      <c r="B167" s="166" t="inlineStr">
        <is>
          <t>เกี่ยวกับ กลไกยา topical steroid ข้อใดต่อไปนี้กล่าวถูกต้องตามหลักวิชาชีพเภสัชกรรม</t>
        </is>
      </c>
      <c r="C167" s="166" t="inlineStr"/>
      <c r="D167" s="166" t="inlineStr">
        <is>
          <t>Mupirocin 2% ointment</t>
        </is>
      </c>
      <c r="E167" s="166" t="inlineStr">
        <is>
          <t>Betamethasone dipropionate 0.05% cream</t>
        </is>
      </c>
      <c r="F167" s="166" t="inlineStr">
        <is>
          <t>Clotrimazole 1% cream</t>
        </is>
      </c>
      <c r="G167" s="166" t="inlineStr">
        <is>
          <t>Hydrocortisone 1% cream</t>
        </is>
      </c>
      <c r="H167" s="166" t="inlineStr">
        <is>
          <t>Triamcinolone acetonide 0.1% cream</t>
        </is>
      </c>
      <c r="I167" s="167" t="inlineStr">
        <is>
          <t>1</t>
        </is>
      </c>
      <c r="J167"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 s="166" t="inlineStr"/>
      <c r="L167" s="166" t="inlineStr">
        <is>
          <t>Eczema &amp; Dermatitis</t>
        </is>
      </c>
      <c r="M167" s="166" t="inlineStr"/>
      <c r="N167" s="165" t="inlineStr">
        <is>
          <t>Clinic</t>
        </is>
      </c>
      <c r="O167" s="166" t="inlineStr">
        <is>
          <t>ข้อ 97 (PLE_CC1_Key_Rx20_UBU.md)</t>
        </is>
      </c>
      <c r="P167" s="165" t="inlineStr">
        <is>
          <t>ข้อสอบจำลอง</t>
        </is>
      </c>
      <c r="Q167" s="165" t="inlineStr">
        <is>
          <t>Mock Rx20 UBU</t>
        </is>
      </c>
      <c r="R167" s="165" t="inlineStr"/>
    </row>
    <row r="168" ht="24" customHeight="1" s="49">
      <c r="A168" s="167" t="n">
        <v>166</v>
      </c>
      <c r="B168" s="166" t="inlineStr">
        <is>
          <t>ข้อใดเป็นคำแนะนำที่ถูกต้องสำหรับผู้ป่วยที่เป็นสิวอักเสบระดับปานกลาง</t>
        </is>
      </c>
      <c r="C168" s="166" t="inlineStr"/>
      <c r="D168" s="166" t="inlineStr">
        <is>
          <t>หลีกเลี่ยงการบีบแกะสิว และล้างหน้าด้วยผลิตภัณฑ์สูตรอ่อนโยนวันละไม่เกิน 2 ครั้ง</t>
        </is>
      </c>
      <c r="E168" s="166" t="inlineStr">
        <is>
          <t>ควรขัดถูใบหน้าแรงๆ ทุกวันเพื่อขจัดสิ่งอุดตันในรูขุมขน</t>
        </is>
      </c>
      <c r="F168" s="166" t="inlineStr">
        <is>
          <t>งดการทาครีมกันแดดเพราะจะทำให้รูขุมขนอุดตันเสมอ</t>
        </is>
      </c>
      <c r="G168" s="166" t="inlineStr">
        <is>
          <t>หากใช้ยาทาแล้วมีอาการแสบลอก ให้ทายาปริมาณมากขึ้นเพื่อให้ผิวปรับตัว</t>
        </is>
      </c>
      <c r="H168" s="166" t="inlineStr">
        <is>
          <t>หยุดยาทันทีเมื่อตุ่มสิวยุบลงโดยไม่ต้องทายาป้องกันการเกิดซ้ำ</t>
        </is>
      </c>
      <c r="I168" s="167" t="n">
        <v>1</v>
      </c>
      <c r="J168"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8" s="166" t="inlineStr"/>
      <c r="L168" s="166" t="inlineStr">
        <is>
          <t>Acne</t>
        </is>
      </c>
      <c r="M168" s="166" t="inlineStr"/>
      <c r="N168" s="165" t="inlineStr">
        <is>
          <t>Clinic</t>
        </is>
      </c>
      <c r="O168" s="166" t="inlineStr">
        <is>
          <t>ข้อ 5 (PLE_CC1_Key_Rx20_UBU.md)</t>
        </is>
      </c>
      <c r="P168" s="165" t="inlineStr">
        <is>
          <t>ข้อสอบจำลอง</t>
        </is>
      </c>
      <c r="Q168" s="165" t="inlineStr">
        <is>
          <t>Mock Rx20 UBU</t>
        </is>
      </c>
      <c r="R168" s="165" t="inlineStr"/>
    </row>
    <row r="169" ht="24" customHeight="1" s="49">
      <c r="A169" s="167" t="n">
        <v>167</v>
      </c>
      <c r="B169" s="166"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69" s="166" t="inlineStr"/>
      <c r="D169" s="166" t="inlineStr">
        <is>
          <t>Ketoconazole 2% shampoo</t>
        </is>
      </c>
      <c r="E169" s="166" t="inlineStr">
        <is>
          <t>Benzoyl peroxide 2.5% gel</t>
        </is>
      </c>
      <c r="F169" s="166" t="inlineStr">
        <is>
          <t>Acyclovir 5% cream</t>
        </is>
      </c>
      <c r="G169" s="166" t="inlineStr">
        <is>
          <t>Silver sulfadiazine 1% cream</t>
        </is>
      </c>
      <c r="H169" s="166" t="inlineStr">
        <is>
          <t>Cetirizine 10 mg OD</t>
        </is>
      </c>
      <c r="I169" s="167" t="inlineStr">
        <is>
          <t>1</t>
        </is>
      </c>
      <c r="J169" s="166"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166" t="inlineStr"/>
      <c r="L169" s="166" t="inlineStr">
        <is>
          <t>Acne</t>
        </is>
      </c>
      <c r="M169" s="166" t="inlineStr"/>
      <c r="N169" s="165" t="inlineStr">
        <is>
          <t>Clinic</t>
        </is>
      </c>
      <c r="O169" s="166" t="inlineStr">
        <is>
          <t>ข้อ 5 (PLE_CC1_Key_Rx20_UBU.md)</t>
        </is>
      </c>
      <c r="P169" s="165" t="inlineStr">
        <is>
          <t>ข้อสอบจำลอง</t>
        </is>
      </c>
      <c r="Q169" s="165" t="inlineStr">
        <is>
          <t>Mock Rx20 UBU</t>
        </is>
      </c>
      <c r="R169" s="165" t="inlineStr"/>
    </row>
    <row r="170" ht="24" customHeight="1" s="49">
      <c r="A170" s="167" t="n">
        <v>168</v>
      </c>
      <c r="B170" s="166"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70" s="166" t="inlineStr"/>
      <c r="D170" s="166" t="inlineStr">
        <is>
          <t>Nystatin oral suspension</t>
        </is>
      </c>
      <c r="E170" s="166" t="inlineStr">
        <is>
          <t>Acyclovir tablet</t>
        </is>
      </c>
      <c r="F170" s="166" t="inlineStr">
        <is>
          <t>Metronidazole gel</t>
        </is>
      </c>
      <c r="G170" s="166" t="inlineStr">
        <is>
          <t>Amoxicillin dry syrup</t>
        </is>
      </c>
      <c r="H170" s="166" t="inlineStr">
        <is>
          <t>Hydrocortisone oral paste</t>
        </is>
      </c>
      <c r="I170" s="167" t="n">
        <v>1</v>
      </c>
      <c r="J170" s="166"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70" s="166" t="inlineStr"/>
      <c r="L170" s="166" t="inlineStr">
        <is>
          <t>Superficial fungal</t>
        </is>
      </c>
      <c r="M170" s="166" t="inlineStr"/>
      <c r="N170" s="165" t="inlineStr">
        <is>
          <t>Clinic</t>
        </is>
      </c>
      <c r="O170" s="166" t="inlineStr">
        <is>
          <t>ข้อ 2 (PLE_CC1_Key_Rx20_UBU.md)</t>
        </is>
      </c>
      <c r="P170" s="165" t="inlineStr">
        <is>
          <t>ข้อสอบจำลอง</t>
        </is>
      </c>
      <c r="Q170" s="165" t="inlineStr">
        <is>
          <t>Mock Rx20 UBU</t>
        </is>
      </c>
      <c r="R170" s="165" t="inlineStr"/>
    </row>
    <row r="171" ht="24" customHeight="1" s="49">
      <c r="A171" s="167" t="n">
        <v>169</v>
      </c>
      <c r="B171" s="166" t="inlineStr">
        <is>
          <t>ยาในข้อใดไม่สามารถนำมาใช้รักษาโรคกลากได้</t>
        </is>
      </c>
      <c r="C171" s="166" t="inlineStr"/>
      <c r="D171" s="166" t="inlineStr">
        <is>
          <t>Terbinafine 1% cream</t>
        </is>
      </c>
      <c r="E171" s="166" t="inlineStr">
        <is>
          <t>Adapalene 0.1% gel</t>
        </is>
      </c>
      <c r="F171" s="166" t="inlineStr">
        <is>
          <t>Mupirocin 2% ointment</t>
        </is>
      </c>
      <c r="G171" s="166" t="inlineStr">
        <is>
          <t>Betamethasone dipropionate 0.05% cream</t>
        </is>
      </c>
      <c r="H171" s="166" t="inlineStr">
        <is>
          <t>Clotrimazole 1% cream</t>
        </is>
      </c>
      <c r="I171" s="167" t="inlineStr">
        <is>
          <t>1</t>
        </is>
      </c>
      <c r="J171"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 s="166" t="inlineStr"/>
      <c r="L171" s="166" t="inlineStr">
        <is>
          <t>Superficial fungal</t>
        </is>
      </c>
      <c r="M171" s="166" t="inlineStr"/>
      <c r="N171" s="165" t="inlineStr">
        <is>
          <t>Clinic</t>
        </is>
      </c>
      <c r="O171" s="166" t="inlineStr">
        <is>
          <t>ข้อ 54 (PLE_CC1_Key_Rx20_UBU.md)</t>
        </is>
      </c>
      <c r="P171" s="165" t="inlineStr">
        <is>
          <t>ข้อสอบจำลอง</t>
        </is>
      </c>
      <c r="Q171" s="165" t="inlineStr">
        <is>
          <t>Mock Rx20 UBU</t>
        </is>
      </c>
      <c r="R171" s="165" t="inlineStr"/>
    </row>
    <row r="172" ht="24" customHeight="1" s="49">
      <c r="A172" s="167" t="n">
        <v>170</v>
      </c>
      <c r="B172" s="166" t="inlineStr">
        <is>
          <t>ถ้าหากเพื่อนเป็นเกลื้อนยาในข้อใดใช้ไม่ได้ผล</t>
        </is>
      </c>
      <c r="C172" s="166" t="inlineStr"/>
      <c r="D172" s="166" t="inlineStr">
        <is>
          <t>Betamethasone dipropionate 0.05% cream</t>
        </is>
      </c>
      <c r="E172" s="166" t="inlineStr">
        <is>
          <t>Clotrimazole 1% cream</t>
        </is>
      </c>
      <c r="F172" s="166" t="inlineStr">
        <is>
          <t>Hydrocortisone 1% cream</t>
        </is>
      </c>
      <c r="G172" s="166" t="inlineStr">
        <is>
          <t>Triamcinolone acetonide 0.1% cream</t>
        </is>
      </c>
      <c r="H172" s="166" t="inlineStr">
        <is>
          <t>Clobetasol propionate 0.05% cream</t>
        </is>
      </c>
      <c r="I172" s="167" t="inlineStr">
        <is>
          <t>1</t>
        </is>
      </c>
      <c r="J172"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166" t="inlineStr"/>
      <c r="L172" s="166" t="inlineStr">
        <is>
          <t>Superficial fungal</t>
        </is>
      </c>
      <c r="M172" s="166" t="inlineStr"/>
      <c r="N172" s="165" t="inlineStr">
        <is>
          <t>Clinic</t>
        </is>
      </c>
      <c r="O172" s="166" t="inlineStr">
        <is>
          <t>ข้อ 55 (PLE_CC1_Key_Rx20_UBU.md)</t>
        </is>
      </c>
      <c r="P172" s="165" t="inlineStr">
        <is>
          <t>ข้อสอบจำลอง</t>
        </is>
      </c>
      <c r="Q172" s="165" t="inlineStr">
        <is>
          <t>Mock Rx20 UBU</t>
        </is>
      </c>
      <c r="R172" s="165" t="inlineStr"/>
    </row>
    <row r="173" ht="24" customHeight="1" s="49">
      <c r="A173" s="167" t="n">
        <v>171</v>
      </c>
      <c r="B173" s="166" t="inlineStr">
        <is>
          <t>ชั้นผิวหนังชั้นใดที่มีบทบาทเป็น Main barrier / Rate-limiting barrier ในการควบคุมการดูดซึมของยาทาเข้าสู่ผิวหนัง</t>
        </is>
      </c>
      <c r="C173" s="166" t="inlineStr"/>
      <c r="D173" s="166" t="inlineStr">
        <is>
          <t>Stratum corneum</t>
        </is>
      </c>
      <c r="E173" s="166" t="inlineStr">
        <is>
          <t>Stratum lucidum</t>
        </is>
      </c>
      <c r="F173" s="166" t="inlineStr">
        <is>
          <t>Stratum granulosum</t>
        </is>
      </c>
      <c r="G173" s="166" t="inlineStr">
        <is>
          <t>Stratum spinosum</t>
        </is>
      </c>
      <c r="H173" s="166" t="inlineStr">
        <is>
          <t>Dermis</t>
        </is>
      </c>
      <c r="I173" s="167" t="n">
        <v>1</v>
      </c>
      <c r="J17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73" s="166" t="inlineStr"/>
      <c r="L173" s="166" t="inlineStr">
        <is>
          <t>Transdermal &amp; Topical</t>
        </is>
      </c>
      <c r="M173" s="166" t="inlineStr"/>
      <c r="N173" s="165" t="inlineStr">
        <is>
          <t>Clinic</t>
        </is>
      </c>
      <c r="O173" s="166" t="inlineStr">
        <is>
          <t>ข้อ 67 (PLE_CC1_Key_Rx20_UBU.md)</t>
        </is>
      </c>
      <c r="P173" s="165" t="inlineStr">
        <is>
          <t>ข้อสอบจำลอง</t>
        </is>
      </c>
      <c r="Q173" s="165" t="inlineStr">
        <is>
          <t>Mock Rx20 UBU</t>
        </is>
      </c>
      <c r="R173" s="165" t="inlineStr"/>
    </row>
    <row r="174" ht="24" customHeight="1" s="49">
      <c r="A174" s="167" t="n">
        <v>172</v>
      </c>
      <c r="B174" s="166" t="inlineStr">
        <is>
          <t>ชั้นผิวหนังชั้นใดที่มีบทบาทสำคัญที่สุดในการขัดขวางและจำกัดอัตราการดูดซึมยาผ่านผิวหนัง (Rate-limiting barrier / Major barrier)</t>
        </is>
      </c>
      <c r="C174" s="166" t="inlineStr"/>
      <c r="D174" s="166" t="inlineStr">
        <is>
          <t>Stratum corneum</t>
        </is>
      </c>
      <c r="E174" s="166" t="inlineStr">
        <is>
          <t>Stratum spinosum</t>
        </is>
      </c>
      <c r="F174" s="166" t="inlineStr">
        <is>
          <t>Stratum granulosum</t>
        </is>
      </c>
      <c r="G174" s="166" t="inlineStr">
        <is>
          <t>Stratum basale</t>
        </is>
      </c>
      <c r="H174" s="166" t="inlineStr">
        <is>
          <t>Dermis layer</t>
        </is>
      </c>
      <c r="I174" s="167" t="n">
        <v>1</v>
      </c>
      <c r="J174" s="166"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74" s="166" t="inlineStr"/>
      <c r="L174" s="166" t="inlineStr">
        <is>
          <t>Transdermal &amp; Topical</t>
        </is>
      </c>
      <c r="M174" s="166" t="inlineStr"/>
      <c r="N174" s="165" t="inlineStr">
        <is>
          <t>Clinic</t>
        </is>
      </c>
      <c r="O174" s="166" t="inlineStr">
        <is>
          <t>ข้อ 84 (PLE_CC1_Key_Rx20_UBU.md)</t>
        </is>
      </c>
      <c r="P174" s="165" t="inlineStr">
        <is>
          <t>ข้อสอบจำลอง</t>
        </is>
      </c>
      <c r="Q174" s="165" t="inlineStr">
        <is>
          <t>Mock Rx20 UBU</t>
        </is>
      </c>
      <c r="R174" s="165" t="inlineStr"/>
    </row>
    <row r="175" ht="24" customHeight="1" s="49">
      <c r="A175" s="167" t="n">
        <v>173</v>
      </c>
      <c r="B175" s="166" t="inlineStr">
        <is>
          <t>การปฐมพยาบาลเบื้องต$นที่เหมาะสมที่สุดสำหรับผู้ป่วยรายนี้คือข$อใด</t>
        </is>
      </c>
      <c r="C175" s="166" t="inlineStr"/>
      <c r="D175" s="166" t="inlineStr">
        <is>
          <t>ใช$ยาสีฟ[นทา</t>
        </is>
      </c>
      <c r="E175" s="166" t="inlineStr">
        <is>
          <t>ราดด$วยน้ำมันมะกอก</t>
        </is>
      </c>
      <c r="F175" s="166" t="inlineStr">
        <is>
          <t>ล$างด$วยน้ำเย็น</t>
        </is>
      </c>
      <c r="G175" s="166" t="inlineStr">
        <is>
          <t>ล$างด$วยนำเย็นสลับกับน้ำอุGน</t>
        </is>
      </c>
      <c r="H175" s="166" t="inlineStr">
        <is>
          <t>ล$างด$วยน้ำอุGน</t>
        </is>
      </c>
      <c r="I175" s="167" t="n">
        <v>3</v>
      </c>
      <c r="J175" s="166"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 s="166" t="inlineStr"/>
      <c r="L175" s="166" t="inlineStr">
        <is>
          <t>Wound</t>
        </is>
      </c>
      <c r="M175" s="166" t="inlineStr"/>
      <c r="N175" s="165" t="inlineStr">
        <is>
          <t>Clinic</t>
        </is>
      </c>
      <c r="O175" s="166" t="inlineStr">
        <is>
          <t>ข้อ 1 (PLE_CC1_Key_Rx20_UBU.md)</t>
        </is>
      </c>
      <c r="P175" s="165" t="inlineStr">
        <is>
          <t>ข้อสอบจำลอง</t>
        </is>
      </c>
      <c r="Q175" s="165" t="inlineStr">
        <is>
          <t>Mock Rx20 UBU</t>
        </is>
      </c>
      <c r="R175" s="165" t="inlineStr"/>
    </row>
    <row r="176" ht="24" customHeight="1" s="49">
      <c r="A176" s="167" t="n">
        <v>174</v>
      </c>
      <c r="B176" s="166" t="inlineStr">
        <is>
          <t>ตGอมาตุGมน้ำแตก ผู้ป่วยควรทำความสะอาดแผลด$วยสารตGอไปนี้ ยกเว$นข$อใด</t>
        </is>
      </c>
      <c r="C176" s="166" t="inlineStr"/>
      <c r="D176" s="166" t="inlineStr">
        <is>
          <t>Rubbing alcohol</t>
        </is>
      </c>
      <c r="E176" s="166" t="inlineStr">
        <is>
          <t>Chlorhexidine</t>
        </is>
      </c>
      <c r="F176" s="166" t="inlineStr">
        <is>
          <t>Irrigated normal saline solution</t>
        </is>
      </c>
      <c r="G176" s="166" t="inlineStr">
        <is>
          <t>Acetic acid</t>
        </is>
      </c>
      <c r="H176" s="166" t="inlineStr">
        <is>
          <t>Povidone iodine</t>
        </is>
      </c>
      <c r="I176" s="167" t="inlineStr">
        <is>
          <t>1</t>
        </is>
      </c>
      <c r="J176" s="166"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 s="166" t="inlineStr"/>
      <c r="L176" s="166" t="inlineStr">
        <is>
          <t>Wound</t>
        </is>
      </c>
      <c r="M176" s="166" t="inlineStr"/>
      <c r="N176" s="165" t="inlineStr">
        <is>
          <t>Clinic</t>
        </is>
      </c>
      <c r="O176" s="166" t="inlineStr">
        <is>
          <t>ข้อ 3 (PLE_CC1_Key_Rx20_UBU.md)</t>
        </is>
      </c>
      <c r="P176" s="165" t="inlineStr">
        <is>
          <t>ข้อสอบจำลอง</t>
        </is>
      </c>
      <c r="Q176" s="165" t="inlineStr">
        <is>
          <t>Mock Rx20 UBU</t>
        </is>
      </c>
      <c r="R176" s="165" t="inlineStr"/>
    </row>
    <row r="177" ht="24" customHeight="1" s="49">
      <c r="A177" s="167" t="n">
        <v>175</v>
      </c>
      <c r="B177" s="166" t="inlineStr">
        <is>
          <t>ตGอมาพบวGา ผู้ป่วยมีตุGมหนองเกิดขึ้นบริเวณแผล เชื้อสาเหตุที่พบได$บGอยที่สุดคือข$อใด</t>
        </is>
      </c>
      <c r="C177" s="166" t="inlineStr"/>
      <c r="D177" s="166" t="inlineStr">
        <is>
          <t>Streptococcus pyogenes</t>
        </is>
      </c>
      <c r="E177" s="166" t="inlineStr">
        <is>
          <t>Streptococcus pneumoniae</t>
        </is>
      </c>
      <c r="F177" s="166" t="inlineStr">
        <is>
          <t>Staphylococcus aureus</t>
        </is>
      </c>
      <c r="G177" s="166" t="inlineStr">
        <is>
          <t>Staphylococcus epidemidis</t>
        </is>
      </c>
      <c r="H177" s="166" t="inlineStr">
        <is>
          <t>Escherichia coli</t>
        </is>
      </c>
      <c r="I177" s="167" t="inlineStr">
        <is>
          <t>3</t>
        </is>
      </c>
      <c r="J177" s="166"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166" t="inlineStr"/>
      <c r="L177" s="166" t="inlineStr">
        <is>
          <t>Wound</t>
        </is>
      </c>
      <c r="M177" s="166" t="inlineStr"/>
      <c r="N177" s="165" t="inlineStr">
        <is>
          <t>Clinic</t>
        </is>
      </c>
      <c r="O177" s="166" t="inlineStr">
        <is>
          <t>ข้อ 5 (PLE_CC1_Key_Rx20_UBU.md)</t>
        </is>
      </c>
      <c r="P177" s="165" t="inlineStr">
        <is>
          <t>ข้อสอบจำลอง</t>
        </is>
      </c>
      <c r="Q177" s="165" t="inlineStr">
        <is>
          <t>Mock Rx20 UBU</t>
        </is>
      </c>
      <c r="R177" s="165" t="inlineStr"/>
    </row>
    <row r="178" ht="24" customHeight="1" s="49">
      <c r="A178" s="167" t="n">
        <v>176</v>
      </c>
      <c r="B178" s="166" t="inlineStr">
        <is>
          <t>ผู้ป่วยควรได$รับยาปฏิชีวนะชนิดรับประทานตามข$อใด</t>
        </is>
      </c>
      <c r="C178" s="166" t="inlineStr"/>
      <c r="D178" s="166" t="inlineStr">
        <is>
          <t>Doxycycline</t>
        </is>
      </c>
      <c r="E178" s="166" t="inlineStr">
        <is>
          <t>Chloramphenicol</t>
        </is>
      </c>
      <c r="F178" s="166" t="inlineStr">
        <is>
          <t>Sulfacillin 250mg podlD ย 2 yน น</t>
        </is>
      </c>
      <c r="G178" s="166" t="inlineStr">
        <is>
          <t>Dicloxacillin</t>
        </is>
      </c>
      <c r="H178" s="166" t="inlineStr">
        <is>
          <t>Clindamycin 150 →ออmg po QlDEE 2 yน x.</t>
        </is>
      </c>
      <c r="I178" s="167" t="inlineStr">
        <is>
          <t>1</t>
        </is>
      </c>
      <c r="J178" s="166"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8" s="166" t="inlineStr"/>
      <c r="L178" s="166" t="inlineStr">
        <is>
          <t>Superficial fungal</t>
        </is>
      </c>
      <c r="M178" s="166" t="inlineStr"/>
      <c r="N178" s="165" t="inlineStr">
        <is>
          <t>Clinic</t>
        </is>
      </c>
      <c r="O178" s="166" t="inlineStr">
        <is>
          <t>ข้อ 6 (PLE_CC1_Key_Rx20_UBU.md)</t>
        </is>
      </c>
      <c r="P178" s="165" t="inlineStr">
        <is>
          <t>ข้อสอบจำลอง</t>
        </is>
      </c>
      <c r="Q178" s="165" t="inlineStr">
        <is>
          <t>Mock Rx20 UBU</t>
        </is>
      </c>
      <c r="R178" s="165" t="inlineStr"/>
    </row>
    <row r="179" ht="24" customHeight="1" s="49">
      <c r="A179" s="167" t="n">
        <v>177</v>
      </c>
      <c r="B179" s="166"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179" s="166" t="inlineStr"/>
      <c r="D179" s="166" t="inlineStr">
        <is>
          <t>Bacitracin</t>
        </is>
      </c>
      <c r="E179" s="166" t="inlineStr">
        <is>
          <t>Polymyxin</t>
        </is>
      </c>
      <c r="F179" s="166" t="inlineStr">
        <is>
          <t>Neomycin</t>
        </is>
      </c>
      <c r="G179" s="166" t="inlineStr">
        <is>
          <t>Mupirocin</t>
        </is>
      </c>
      <c r="H179" s="166" t="inlineStr">
        <is>
          <t>Chloramphenicol</t>
        </is>
      </c>
      <c r="I179" s="167" t="inlineStr">
        <is>
          <t>4</t>
        </is>
      </c>
      <c r="J179" s="166"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166" t="inlineStr"/>
      <c r="L179" s="166" t="inlineStr">
        <is>
          <t>Wound</t>
        </is>
      </c>
      <c r="M179" s="166" t="inlineStr"/>
      <c r="N179" s="165" t="inlineStr">
        <is>
          <t>Clinic</t>
        </is>
      </c>
      <c r="O179" s="166" t="inlineStr">
        <is>
          <t>ข้อ 7 (PLE_CC1_Key_Rx20_UBU.md)</t>
        </is>
      </c>
      <c r="P179" s="165" t="inlineStr">
        <is>
          <t>ข้อสอบจำลอง</t>
        </is>
      </c>
      <c r="Q179" s="165" t="inlineStr">
        <is>
          <t>Mock Rx20 UBU</t>
        </is>
      </c>
      <c r="R179" s="165" t="inlineStr"/>
    </row>
    <row r="180" ht="24" customHeight="1" s="49">
      <c r="A180" s="167" t="n">
        <v>178</v>
      </c>
      <c r="B180" s="166"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180" s="166" t="inlineStr"/>
      <c r="D180" s="166" t="inlineStr">
        <is>
          <t>Isotretinoin 10 mg OD</t>
        </is>
      </c>
      <c r="E180" s="166" t="inlineStr">
        <is>
          <t>Terbinafine 1% cream</t>
        </is>
      </c>
      <c r="F180" s="166" t="inlineStr">
        <is>
          <t>Adapalene 0.1% gel</t>
        </is>
      </c>
      <c r="G180" s="166" t="inlineStr">
        <is>
          <t>Mupirocin 2% ointment</t>
        </is>
      </c>
      <c r="H180" s="166" t="inlineStr">
        <is>
          <t>Betamethasone dipropionate 0.05% cream</t>
        </is>
      </c>
      <c r="I180" s="167" t="inlineStr">
        <is>
          <t>1</t>
        </is>
      </c>
      <c r="J180" s="166"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0" s="166" t="inlineStr"/>
      <c r="L180" s="166" t="inlineStr">
        <is>
          <t>Urticaria &amp; Angioedema</t>
        </is>
      </c>
      <c r="M180" s="166" t="inlineStr"/>
      <c r="N180" s="165" t="inlineStr">
        <is>
          <t>Clinic</t>
        </is>
      </c>
      <c r="O180" s="166" t="inlineStr">
        <is>
          <t>ข้อ 78 (PLE_CC1_Key_Rx20_UBU.md)</t>
        </is>
      </c>
      <c r="P180" s="165" t="inlineStr">
        <is>
          <t>ข้อสอบจำลอง</t>
        </is>
      </c>
      <c r="Q180" s="165" t="inlineStr">
        <is>
          <t>Mock Rx20 UBU</t>
        </is>
      </c>
      <c r="R180" s="165" t="inlineStr"/>
    </row>
    <row r="181" ht="24" customHeight="1" s="49">
      <c r="A181" s="167" t="n">
        <v>179</v>
      </c>
      <c r="B181" s="166" t="inlineStr">
        <is>
          <t>ลักษณะสิวข$างต$นจัดอยูGในความรุนแรงระดับใด</t>
        </is>
      </c>
      <c r="C181" s="166" t="inlineStr"/>
      <c r="D181" s="166" t="inlineStr">
        <is>
          <t>Mupirocin 2% ointment</t>
        </is>
      </c>
      <c r="E181" s="166" t="inlineStr">
        <is>
          <t>Betamethasone dipropionate 0.05% cream</t>
        </is>
      </c>
      <c r="F181" s="166" t="inlineStr">
        <is>
          <t>Clotrimazole 1% cream</t>
        </is>
      </c>
      <c r="G181" s="166" t="inlineStr">
        <is>
          <t>Hydrocortisone 1% cream</t>
        </is>
      </c>
      <c r="H181" s="166" t="inlineStr">
        <is>
          <t>Triamcinolone acetonide 0.1% cream</t>
        </is>
      </c>
      <c r="I181" s="167" t="inlineStr">
        <is>
          <t>1</t>
        </is>
      </c>
      <c r="J181"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1" s="166" t="inlineStr"/>
      <c r="L181" s="166" t="inlineStr">
        <is>
          <t>Acne</t>
        </is>
      </c>
      <c r="M181" s="166" t="inlineStr"/>
      <c r="N181" s="165" t="inlineStr">
        <is>
          <t>Clinic</t>
        </is>
      </c>
      <c r="O181" s="166" t="inlineStr">
        <is>
          <t>ข้อ 1 (PLE_CC1_Key_Rx20_UBU.md)</t>
        </is>
      </c>
      <c r="P181" s="165" t="inlineStr">
        <is>
          <t>ข้อสอบจำลอง</t>
        </is>
      </c>
      <c r="Q181" s="165" t="inlineStr">
        <is>
          <t>Mock Rx20 UBU</t>
        </is>
      </c>
      <c r="R181" s="165" t="inlineStr"/>
    </row>
    <row r="182" ht="24" customHeight="1" s="49">
      <c r="A182" s="167" t="n">
        <v>180</v>
      </c>
      <c r="B182" s="166" t="inlineStr">
        <is>
          <t>ผู้ป่วยวัยรุ่นมีสิวอุดตันเป็นหลัก (Comedonal acne) ยาทาชนิดใดที่เลือกใช้เป็นอันดับแรก (First-line topical monotherapy)</t>
        </is>
      </c>
      <c r="C182" s="166" t="inlineStr"/>
      <c r="D182" s="166" t="inlineStr">
        <is>
          <t>Topical Retinoid (เช่น Adapalene หรือ Tretinoin)</t>
        </is>
      </c>
      <c r="E182" s="166" t="inlineStr">
        <is>
          <t>Topical Clindamycin gel เดี่ยวๆ</t>
        </is>
      </c>
      <c r="F182" s="166" t="inlineStr">
        <is>
          <t>Oral Doxycycline</t>
        </is>
      </c>
      <c r="G182" s="166" t="inlineStr">
        <is>
          <t>Oral Isotretinoin</t>
        </is>
      </c>
      <c r="H182" s="166" t="inlineStr">
        <is>
          <t>Hydrocortisone 1% cream</t>
        </is>
      </c>
      <c r="I182" s="167" t="n">
        <v>1</v>
      </c>
      <c r="J182"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166" t="inlineStr"/>
      <c r="L182" s="166" t="inlineStr">
        <is>
          <t>Acne</t>
        </is>
      </c>
      <c r="M182" s="166" t="inlineStr"/>
      <c r="N182" s="165" t="inlineStr">
        <is>
          <t>Clinic</t>
        </is>
      </c>
      <c r="O182" s="166" t="inlineStr">
        <is>
          <t>ข้อ 2 (PLE_CC1_Key_Rx20_UBU.md)</t>
        </is>
      </c>
      <c r="P182" s="165" t="inlineStr">
        <is>
          <t>ข้อสอบจำลอง</t>
        </is>
      </c>
      <c r="Q182" s="165" t="inlineStr">
        <is>
          <t>Mock Rx20 UBU</t>
        </is>
      </c>
      <c r="R182" s="165" t="inlineStr"/>
    </row>
    <row r="183" ht="24" customHeight="1" s="49">
      <c r="A183" s="167" t="n">
        <v>181</v>
      </c>
      <c r="B183" s="166" t="inlineStr">
        <is>
          <t>เชื้อแบคทีเรียประจำถิ่นที่เจริญในรูขุมขนและมีบทบาทสำคัญในการกระตุ้นการอักเสบของสิว (Acne vulgaris) คือเชื้อใด</t>
        </is>
      </c>
      <c r="C183" s="166" t="inlineStr"/>
      <c r="D183" s="166" t="inlineStr">
        <is>
          <t>Cutibacterium acnes (Propionibacterium acnes)</t>
        </is>
      </c>
      <c r="E183" s="166" t="inlineStr">
        <is>
          <t>Staphylococcus epidermidis</t>
        </is>
      </c>
      <c r="F183" s="166" t="inlineStr">
        <is>
          <t>Malassezia furfur</t>
        </is>
      </c>
      <c r="G183" s="166" t="inlineStr">
        <is>
          <t>Streptococcus pyogenes</t>
        </is>
      </c>
      <c r="H183" s="166" t="inlineStr">
        <is>
          <t>Pseudomonas aeruginosa</t>
        </is>
      </c>
      <c r="I183" s="167" t="n">
        <v>1</v>
      </c>
      <c r="J183" s="166"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183" s="166" t="inlineStr"/>
      <c r="L183" s="166" t="inlineStr">
        <is>
          <t>Acne</t>
        </is>
      </c>
      <c r="M183" s="166" t="inlineStr"/>
      <c r="N183" s="165" t="inlineStr">
        <is>
          <t>Clinic</t>
        </is>
      </c>
      <c r="O183" s="166" t="inlineStr">
        <is>
          <t>ข้อ 3 (PLE_CC1_Key_Rx20_UBU.md)</t>
        </is>
      </c>
      <c r="P183" s="165" t="inlineStr">
        <is>
          <t>ข้อสอบจำลอง</t>
        </is>
      </c>
      <c r="Q183" s="165" t="inlineStr">
        <is>
          <t>Mock Rx20 UBU</t>
        </is>
      </c>
      <c r="R183" s="165" t="inlineStr"/>
    </row>
    <row r="184" ht="24" customHeight="1" s="49">
      <c r="A184" s="167" t="n">
        <v>182</v>
      </c>
      <c r="B184" s="166"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184" s="166" t="inlineStr"/>
      <c r="D184" s="166" t="inlineStr">
        <is>
          <t>สิวระดับปานกลาง (Moderate acne)</t>
        </is>
      </c>
      <c r="E184" s="166" t="inlineStr">
        <is>
          <t>สิวระดับเล็กน้อย (Mild acne)</t>
        </is>
      </c>
      <c r="F184" s="166" t="inlineStr">
        <is>
          <t>สิวระดับรุนแรง (Severe acne)</t>
        </is>
      </c>
      <c r="G184" s="166" t="inlineStr">
        <is>
          <t>สิวหัวช้าง (Nodulocystic acne)</t>
        </is>
      </c>
      <c r="H184" s="166" t="inlineStr">
        <is>
          <t>สิวที่เกิดจากยา (Drug-induced acne)</t>
        </is>
      </c>
      <c r="I184" s="167" t="n">
        <v>1</v>
      </c>
      <c r="J184" s="166"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184" s="166" t="inlineStr"/>
      <c r="L184" s="166" t="inlineStr">
        <is>
          <t>Acne</t>
        </is>
      </c>
      <c r="M184" s="166" t="inlineStr"/>
      <c r="N184" s="165" t="inlineStr">
        <is>
          <t>Clinic</t>
        </is>
      </c>
      <c r="O184" s="166" t="inlineStr">
        <is>
          <t>ข้อ 4 (PLE_CC1_Key_Rx20_UBU.md)</t>
        </is>
      </c>
      <c r="P184" s="165" t="inlineStr">
        <is>
          <t>ข้อสอบจำลอง</t>
        </is>
      </c>
      <c r="Q184" s="165" t="inlineStr">
        <is>
          <t>Mock Rx20 UBU</t>
        </is>
      </c>
      <c r="R184" s="165" t="inlineStr"/>
    </row>
    <row r="185" ht="24" customHeight="1" s="49">
      <c r="A185" s="167" t="n">
        <v>183</v>
      </c>
      <c r="B185" s="166" t="inlineStr">
        <is>
          <t>ข้อใดไม่ถูกต้องเกี่ยวกับยา Isotretinoin ชนิดรับประทานในการรักษาสิว</t>
        </is>
      </c>
      <c r="C185" s="166" t="inlineStr"/>
      <c r="D185" s="166" t="inlineStr">
        <is>
          <t>สามารถจ่ายให้กับหญิงวัยเจริญพันธุ์ได้ทันทีโดยไม่ต้องตรวจการตั้งครรภ์หรือคุมกำเนิด</t>
        </is>
      </c>
      <c r="E185" s="166" t="inlineStr">
        <is>
          <t>ควรรับประทานพร้อมอาหารหรือหลังอาหารทันทีเพื่อเพิ่มการดูดซึม</t>
        </is>
      </c>
      <c r="F185" s="166" t="inlineStr">
        <is>
          <t>ผลข้างเคียงเด่นคือ ริมฝีปากแห้ง ผิวแห้ง ตาแห้ง และเยื่อบุแห้ง</t>
        </is>
      </c>
      <c r="G185" s="166" t="inlineStr">
        <is>
          <t>อาจทำให้ระดับไตรกลีเซอไรด์และเอนไซม์การทำงานของตับในเลือดสูงขึ้นได้</t>
        </is>
      </c>
      <c r="H185" s="166" t="inlineStr">
        <is>
          <t>มีข้อห้ามใช้ร่วมกับยากลุ่ม Tetracyclines เนื่องจากเสี่ยงต่อภาวะ Pseudotumor cerebri</t>
        </is>
      </c>
      <c r="I185" s="167" t="n">
        <v>1</v>
      </c>
      <c r="J185" s="166"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66" t="inlineStr"/>
      <c r="L185" s="166" t="inlineStr">
        <is>
          <t>Acne</t>
        </is>
      </c>
      <c r="M185" s="166" t="inlineStr"/>
      <c r="N185" s="165" t="inlineStr">
        <is>
          <t>Clinic</t>
        </is>
      </c>
      <c r="O185" s="166" t="inlineStr">
        <is>
          <t>ข้อ 6 (PLE_CC1_Key_Rx20_UBU.md)</t>
        </is>
      </c>
      <c r="P185" s="165" t="inlineStr">
        <is>
          <t>ข้อสอบจำลอง</t>
        </is>
      </c>
      <c r="Q185" s="165" t="inlineStr">
        <is>
          <t>Mock Rx20 UBU</t>
        </is>
      </c>
      <c r="R185" s="165" t="inlineStr"/>
    </row>
    <row r="186" ht="24" customHeight="1" s="49">
      <c r="A186" s="167" t="n">
        <v>184</v>
      </c>
      <c r="B186" s="166"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186" s="166" t="inlineStr"/>
      <c r="D186" s="166" t="inlineStr">
        <is>
          <t>Pseudomonas aeruginosa</t>
        </is>
      </c>
      <c r="E186" s="166" t="inlineStr">
        <is>
          <t>Cutibacterium acnes</t>
        </is>
      </c>
      <c r="F186" s="166" t="inlineStr">
        <is>
          <t>Malassezia furfur</t>
        </is>
      </c>
      <c r="G186" s="166" t="inlineStr">
        <is>
          <t>Trichophyton rubrum</t>
        </is>
      </c>
      <c r="H186" s="166" t="inlineStr">
        <is>
          <t>Sarcoptes scabiei</t>
        </is>
      </c>
      <c r="I186" s="167" t="n">
        <v>1</v>
      </c>
      <c r="J186" s="166"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6" s="166" t="inlineStr"/>
      <c r="L186" s="166" t="inlineStr">
        <is>
          <t>Infectious Diseases</t>
        </is>
      </c>
      <c r="M186" s="166" t="inlineStr"/>
      <c r="N186" s="165" t="inlineStr">
        <is>
          <t>Clinic</t>
        </is>
      </c>
      <c r="O186" s="166" t="inlineStr">
        <is>
          <t>ข้อ 25 (PLE_CC1_Key_Rx20_UBU.md)</t>
        </is>
      </c>
      <c r="P186" s="165" t="inlineStr">
        <is>
          <t>ข้อสอบจำลอง</t>
        </is>
      </c>
      <c r="Q186" s="165" t="inlineStr">
        <is>
          <t>Mock Rx20 UBU</t>
        </is>
      </c>
      <c r="R186" s="165" t="inlineStr"/>
    </row>
    <row r="187" ht="24" customHeight="1" s="49">
      <c r="A187" s="167" t="n">
        <v>185</v>
      </c>
      <c r="B187" s="166"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187" s="166" t="inlineStr"/>
      <c r="D187" s="166" t="inlineStr">
        <is>
          <t>ยาอันตราย</t>
        </is>
      </c>
      <c r="E187" s="166" t="inlineStr">
        <is>
          <t>ยาควบคุมพิเศษ</t>
        </is>
      </c>
      <c r="F187" s="166" t="inlineStr">
        <is>
          <t>ยาสามัญประจำบ้านแผนปัจจุบัน</t>
        </is>
      </c>
      <c r="G187" s="166" t="inlineStr">
        <is>
          <t>ยาบรรจุเสร็จที่ไม่ใช่ยาอันตราย</t>
        </is>
      </c>
      <c r="H187" s="166" t="inlineStr">
        <is>
          <t>วัตถุออกฤทธิ์ต่อจิตและประสาทประเภท 4</t>
        </is>
      </c>
      <c r="I187" s="167" t="n">
        <v>1</v>
      </c>
      <c r="J187"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7" s="166" t="inlineStr"/>
      <c r="L187" s="166" t="inlineStr">
        <is>
          <t>Regulatory &amp; Quality</t>
        </is>
      </c>
      <c r="M187" s="166" t="inlineStr"/>
      <c r="N187" s="165" t="inlineStr">
        <is>
          <t>Clinic</t>
        </is>
      </c>
      <c r="O187" s="166" t="inlineStr">
        <is>
          <t>ข้อ 3 (PLE_CC1_Key_Rx20_UBU.md)</t>
        </is>
      </c>
      <c r="P187" s="165" t="inlineStr">
        <is>
          <t>ข้อสอบจำลอง</t>
        </is>
      </c>
      <c r="Q187" s="165" t="inlineStr">
        <is>
          <t>Mock Rx20 UBU</t>
        </is>
      </c>
      <c r="R187" s="165" t="inlineStr"/>
    </row>
    <row r="188" ht="24" customHeight="1" s="49">
      <c r="A188" s="167" t="n">
        <v>186</v>
      </c>
      <c r="B188" s="166"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188" s="166" t="inlineStr"/>
      <c r="D188" s="166" t="inlineStr">
        <is>
          <t>ไม่เกิน 1 มิลลิลิตร</t>
        </is>
      </c>
      <c r="E188" s="166" t="inlineStr">
        <is>
          <t>ไม่เกิน 2 ถึง 5 มิลลิลิตร (ขึ้นกับขนาดกล้ามเนื้อ)</t>
        </is>
      </c>
      <c r="F188" s="166" t="inlineStr">
        <is>
          <t>ไม่เกิน 10 มิลลิลิตร</t>
        </is>
      </c>
      <c r="G188" s="166" t="inlineStr">
        <is>
          <t>ไม่เกิน 15 มิลลิลิตร</t>
        </is>
      </c>
      <c r="H188" s="166" t="inlineStr">
        <is>
          <t>ไม่จำกัดปริมาตรหากฉีดช้าๆ</t>
        </is>
      </c>
      <c r="I188" s="167" t="n">
        <v>2</v>
      </c>
      <c r="J188" s="166"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8" s="166" t="inlineStr"/>
      <c r="L188" s="166" t="inlineStr">
        <is>
          <t>Pharmaceutics</t>
        </is>
      </c>
      <c r="M188" s="166" t="inlineStr"/>
      <c r="N188" s="165" t="inlineStr">
        <is>
          <t>Clinic</t>
        </is>
      </c>
      <c r="O188" s="166" t="inlineStr">
        <is>
          <t>ข้อ 5 (PLE_CC1_Key_Rx20_UBU.md)</t>
        </is>
      </c>
      <c r="P188" s="165" t="inlineStr">
        <is>
          <t>ข้อสอบจำลอง</t>
        </is>
      </c>
      <c r="Q188" s="165" t="inlineStr">
        <is>
          <t>Mock Rx20 UBU</t>
        </is>
      </c>
      <c r="R188" s="165" t="inlineStr"/>
    </row>
    <row r="189" ht="24" customHeight="1" s="49">
      <c r="A189" s="167" t="n">
        <v>187</v>
      </c>
      <c r="B189" s="166" t="inlineStr">
        <is>
          <t>ข$อใดไมGใชGวิธีการปฐมพยาบาลเบื้องต$นที่เหมาะสม</t>
        </is>
      </c>
      <c r="C189" s="166" t="inlineStr"/>
      <c r="D189" s="166" t="inlineStr">
        <is>
          <t>ล$างแผลด$วยน้ำสบูGปริมาณมาก</t>
        </is>
      </c>
      <c r="E189" s="166" t="inlineStr">
        <is>
          <t>เช็ดแผลด$วย Chlorhexidine</t>
        </is>
      </c>
      <c r="F189" s="166" t="inlineStr">
        <is>
          <t>เช็ดแผลด$วย Rubbing alcohol</t>
        </is>
      </c>
      <c r="G189" s="166" t="inlineStr">
        <is>
          <t>ทานยาแก$ปวด Paracetamol ได$ตามสมควร</t>
        </is>
      </c>
      <c r="H189" s="166" t="inlineStr">
        <is>
          <t>ทาครีม Clindamycin เพื่อฆGาเชื้อแบคทีเรีย (จากแนวทางการดำเนินงานปนองกันควบคุมโรคพิษสุนัขบ$า 2560)</t>
        </is>
      </c>
      <c r="I189" s="167" t="inlineStr">
        <is>
          <t>2</t>
        </is>
      </c>
      <c r="J189" s="166"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166" t="inlineStr"/>
      <c r="L189" s="166" t="inlineStr">
        <is>
          <t>Superficial fungal</t>
        </is>
      </c>
      <c r="M189" s="166" t="inlineStr"/>
      <c r="N189" s="165" t="inlineStr">
        <is>
          <t>Clinic</t>
        </is>
      </c>
      <c r="O189" s="166" t="inlineStr">
        <is>
          <t>ข้อ 92 (PLE_CC1_Key_Rx20_UBU.md)</t>
        </is>
      </c>
      <c r="P189" s="165" t="inlineStr">
        <is>
          <t>ข้อสอบจำลอง</t>
        </is>
      </c>
      <c r="Q189" s="165" t="inlineStr">
        <is>
          <t>Mock Rx20 UBU</t>
        </is>
      </c>
      <c r="R189" s="165" t="inlineStr"/>
    </row>
    <row r="190" ht="24" customHeight="1" s="49">
      <c r="A190" s="167" t="n">
        <v>188</v>
      </c>
      <c r="B190" s="166" t="inlineStr">
        <is>
          <t>ปัจจัยใดน่าจะเป็นสาเหตุที่ทำให้ผู้ป่วยเป็นโรคดังกล่าวมากที่สุด</t>
        </is>
      </c>
      <c r="C190" s="166" t="inlineStr"/>
      <c r="D190" s="166" t="inlineStr">
        <is>
          <t>ใส่เสื้อผ้าอับชื้น</t>
        </is>
      </c>
      <c r="E190" s="166" t="inlineStr">
        <is>
          <t>น้ำที่ใช้อาบไม่สะอาด</t>
        </is>
      </c>
      <c r="F190" s="166" t="inlineStr">
        <is>
          <t>เคยเป็นเริมที่ผิวหนัง</t>
        </is>
      </c>
      <c r="G190" s="166" t="inlineStr">
        <is>
          <t>สูบบุหรี่</t>
        </is>
      </c>
      <c r="H190" s="166" t="inlineStr">
        <is>
          <t>โรคความดันโลหิตสูง ตอบ ก. ใส่เสื้อผ้าอับชื้น</t>
        </is>
      </c>
      <c r="I190" s="167" t="inlineStr">
        <is>
          <t>1</t>
        </is>
      </c>
      <c r="J190" s="166"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166" t="inlineStr"/>
      <c r="L190" s="166" t="inlineStr">
        <is>
          <t>Superficial fungal</t>
        </is>
      </c>
      <c r="M190" s="166" t="inlineStr"/>
      <c r="N190" s="165" t="inlineStr">
        <is>
          <t>Clinic</t>
        </is>
      </c>
      <c r="O190" s="166" t="inlineStr">
        <is>
          <t>ข้อ 2 (PLE_CC1_Key_Rx20_UBU.md)</t>
        </is>
      </c>
      <c r="P190" s="165" t="inlineStr">
        <is>
          <t>ข้อสอบจำลอง</t>
        </is>
      </c>
      <c r="Q190" s="165" t="inlineStr">
        <is>
          <t>Mock Rx20 UBU</t>
        </is>
      </c>
      <c r="R190" s="165" t="inlineStr"/>
    </row>
    <row r="191" ht="24" customHeight="1" s="49">
      <c r="A191" s="167" t="n">
        <v>189</v>
      </c>
      <c r="B191" s="166" t="inlineStr">
        <is>
          <t>เกี่ยวกับ ยาที่ผู้ป่วยควรได้รับ ข้อใดต่อไปนี้กล่าวถูกต้องตามหลักวิชาชีพเภสัชกรรม</t>
        </is>
      </c>
      <c r="C191" s="166" t="inlineStr"/>
      <c r="D191" s="166" t="inlineStr">
        <is>
          <t>Griseofluvin</t>
        </is>
      </c>
      <c r="E191" s="166" t="inlineStr">
        <is>
          <t>Itraconazole</t>
        </is>
      </c>
      <c r="F191" s="166" t="inlineStr">
        <is>
          <t>Ketoclonazole</t>
        </is>
      </c>
      <c r="G191" s="166" t="inlineStr">
        <is>
          <t>Teribinafine</t>
        </is>
      </c>
      <c r="H191" s="166" t="inlineStr">
        <is>
          <t>Benzyl benzoate ตอบ ข. Itraconazole</t>
        </is>
      </c>
      <c r="I191" s="167" t="inlineStr">
        <is>
          <t>1</t>
        </is>
      </c>
      <c r="J191"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166" t="inlineStr"/>
      <c r="L191" s="166" t="inlineStr">
        <is>
          <t>Superficial fungal</t>
        </is>
      </c>
      <c r="M191" s="166" t="inlineStr"/>
      <c r="N191" s="165" t="inlineStr">
        <is>
          <t>Clinic</t>
        </is>
      </c>
      <c r="O191" s="166" t="inlineStr">
        <is>
          <t>ข้อ 3 (PLE_CC1_Key_Rx20_UBU.md)</t>
        </is>
      </c>
      <c r="P191" s="165" t="inlineStr">
        <is>
          <t>ข้อสอบจำลอง</t>
        </is>
      </c>
      <c r="Q191" s="165" t="inlineStr">
        <is>
          <t>Mock Rx20 UBU</t>
        </is>
      </c>
      <c r="R191" s="165" t="inlineStr"/>
    </row>
    <row r="192" ht="24" customHeight="1" s="49">
      <c r="A192" s="167" t="n">
        <v>190</v>
      </c>
      <c r="B192" s="166" t="inlineStr">
        <is>
          <t>เกี่ยวกับ ยาใดมีพิษต่อตับมากที่สุด ข้อใดต่อไปนี้กล่าวถูกต้องตามหลักวิชาชีพเภสัชกรรม</t>
        </is>
      </c>
      <c r="C192" s="166" t="inlineStr"/>
      <c r="D192" s="166" t="inlineStr">
        <is>
          <t>Griseofluvin</t>
        </is>
      </c>
      <c r="E192" s="166" t="inlineStr">
        <is>
          <t>Itraconazole</t>
        </is>
      </c>
      <c r="F192" s="166" t="inlineStr">
        <is>
          <t>Ketoclonazole</t>
        </is>
      </c>
      <c r="G192" s="166" t="inlineStr">
        <is>
          <t>Terbenafine</t>
        </is>
      </c>
      <c r="H192" s="166" t="inlineStr">
        <is>
          <t>… ตอบ ค. Ketoclonazole</t>
        </is>
      </c>
      <c r="I192" s="167" t="inlineStr">
        <is>
          <t>1</t>
        </is>
      </c>
      <c r="J192"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66" t="inlineStr"/>
      <c r="L192" s="166" t="inlineStr">
        <is>
          <t>Superficial fungal</t>
        </is>
      </c>
      <c r="M192" s="166" t="inlineStr"/>
      <c r="N192" s="165" t="inlineStr">
        <is>
          <t>Clinic</t>
        </is>
      </c>
      <c r="O192" s="166" t="inlineStr">
        <is>
          <t>ข้อ 6 (PLE_CC1_Key_Rx20_UBU.md)</t>
        </is>
      </c>
      <c r="P192" s="165" t="inlineStr">
        <is>
          <t>ข้อสอบจำลอง</t>
        </is>
      </c>
      <c r="Q192" s="165" t="inlineStr">
        <is>
          <t>Mock Rx20 UBU</t>
        </is>
      </c>
      <c r="R192" s="165" t="inlineStr"/>
    </row>
    <row r="193" ht="24" customHeight="1" s="49">
      <c r="A193" s="167" t="n">
        <v>191</v>
      </c>
      <c r="B193" s="166"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193" s="166" t="inlineStr"/>
      <c r="D193" s="166" t="inlineStr">
        <is>
          <t>Measles (โรคหัด)</t>
        </is>
      </c>
      <c r="E193" s="166" t="inlineStr">
        <is>
          <t>Rubella (หัดเยอรมัน)</t>
        </is>
      </c>
      <c r="F193" s="166" t="inlineStr">
        <is>
          <t>Chickenpox (อีสุกอีใส)</t>
        </is>
      </c>
      <c r="G193" s="166" t="inlineStr">
        <is>
          <t>Roseola infantum</t>
        </is>
      </c>
      <c r="H193" s="166" t="inlineStr">
        <is>
          <t>Scarlet fever</t>
        </is>
      </c>
      <c r="I193" s="167" t="n">
        <v>1</v>
      </c>
      <c r="J193" s="166"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3" s="166" t="inlineStr"/>
      <c r="L193" s="166" t="inlineStr">
        <is>
          <t>Viral Skin Infection</t>
        </is>
      </c>
      <c r="M193" s="166" t="inlineStr"/>
      <c r="N193" s="165" t="inlineStr">
        <is>
          <t>Clinic</t>
        </is>
      </c>
      <c r="O193" s="166" t="inlineStr">
        <is>
          <t>ข้อ 5 (PLE_CC1_Key_Rx20_UBU.md)</t>
        </is>
      </c>
      <c r="P193" s="165" t="inlineStr">
        <is>
          <t>ข้อสอบจำลอง</t>
        </is>
      </c>
      <c r="Q193" s="165" t="inlineStr">
        <is>
          <t>Mock Rx20 UBU</t>
        </is>
      </c>
      <c r="R193" s="165" t="inlineStr"/>
    </row>
    <row r="194" ht="24" customHeight="1" s="49">
      <c r="A194" s="167" t="n">
        <v>192</v>
      </c>
      <c r="B194" s="166" t="inlineStr">
        <is>
          <t>Norfloxacin ต่อมาผู้ป่วยมีอาการตกขาวซ้ำ มีอาการคัน แพทย์วินิจฉัย เป็นตกขาวจากเชื้อรา จึงได้สั่งจายยา fluconazole ให้</t>
        </is>
      </c>
      <c r="C194" s="166" t="inlineStr"/>
      <c r="D194" s="166" t="inlineStr">
        <is>
          <t>Isotretinoin 10 mg OD</t>
        </is>
      </c>
      <c r="E194" s="166" t="inlineStr">
        <is>
          <t>Terbinafine 1% cream</t>
        </is>
      </c>
      <c r="F194" s="166" t="inlineStr">
        <is>
          <t>Adapalene 0.1% gel</t>
        </is>
      </c>
      <c r="G194" s="166" t="inlineStr">
        <is>
          <t>Mupirocin 2% ointment</t>
        </is>
      </c>
      <c r="H194" s="166" t="inlineStr">
        <is>
          <t>Betamethasone dipropionate 0.05% cream</t>
        </is>
      </c>
      <c r="I194" s="167" t="inlineStr">
        <is>
          <t>5</t>
        </is>
      </c>
      <c r="J194" s="166"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166" t="inlineStr"/>
      <c r="L194" s="166" t="inlineStr">
        <is>
          <t>Superficial fungal</t>
        </is>
      </c>
      <c r="M194" s="166" t="inlineStr"/>
      <c r="N194" s="165" t="inlineStr">
        <is>
          <t>Clinic</t>
        </is>
      </c>
      <c r="O194" s="166" t="inlineStr">
        <is>
          <t>ข้อ 5 (PLE_CC1_Key_Rx20_UBU.md)</t>
        </is>
      </c>
      <c r="P194" s="165" t="inlineStr">
        <is>
          <t>ข้อสอบจำลอง</t>
        </is>
      </c>
      <c r="Q194" s="165" t="inlineStr">
        <is>
          <t>Mock Rx20 UBU</t>
        </is>
      </c>
      <c r="R194" s="165" t="inlineStr"/>
    </row>
    <row r="195" ht="24" customHeight="1" s="49">
      <c r="A195" s="167" t="n">
        <v>193</v>
      </c>
      <c r="B195" s="166" t="inlineStr">
        <is>
          <t>ข้อใดน่าจะเป็นสาเหตุของ Toxic epidermal necrolyisis นี้</t>
        </is>
      </c>
      <c r="C195" s="166" t="inlineStr"/>
      <c r="D195" s="166" t="inlineStr">
        <is>
          <t>Mupirocin 2% ointment</t>
        </is>
      </c>
      <c r="E195" s="166" t="inlineStr">
        <is>
          <t>Betamethasone dipropionate 0.05% cream</t>
        </is>
      </c>
      <c r="F195" s="166" t="inlineStr">
        <is>
          <t>Clotrimazole 1% cream</t>
        </is>
      </c>
      <c r="G195" s="166" t="inlineStr">
        <is>
          <t>Hydrocortisone 1% cream</t>
        </is>
      </c>
      <c r="H195" s="166" t="inlineStr">
        <is>
          <t>Triamcinolone acetonide 0.1% cream</t>
        </is>
      </c>
      <c r="I195" s="167" t="inlineStr">
        <is>
          <t>1</t>
        </is>
      </c>
      <c r="J195" s="166"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166" t="inlineStr"/>
      <c r="L195" s="166" t="inlineStr">
        <is>
          <t>Superficial fungal</t>
        </is>
      </c>
      <c r="M195" s="166" t="inlineStr"/>
      <c r="N195" s="165" t="inlineStr">
        <is>
          <t>Clinic</t>
        </is>
      </c>
      <c r="O195" s="166" t="inlineStr">
        <is>
          <t>ข้อ 1 (PLE_CC1_Key_Rx20_UBU.md)</t>
        </is>
      </c>
      <c r="P195" s="165" t="inlineStr">
        <is>
          <t>ข้อสอบจำลอง</t>
        </is>
      </c>
      <c r="Q195" s="165" t="inlineStr">
        <is>
          <t>Mock Rx20 UBU</t>
        </is>
      </c>
      <c r="R195" s="165" t="inlineStr"/>
    </row>
    <row r="196" ht="24" customHeight="1" s="49">
      <c r="A196" s="167" t="n">
        <v>194</v>
      </c>
      <c r="B196" s="166" t="inlineStr">
        <is>
          <t>ข้อใดไม่ใช่ลักษณะที่แพทย์์ใช้แยกภาวะ Toxic Epidermal Necrolysis (TEN) ออกจาก Stevens-Johnson Syndrome (SJS)</t>
        </is>
      </c>
      <c r="C196" s="166" t="inlineStr"/>
      <c r="D196" s="166" t="inlineStr">
        <is>
          <t>พื้นที่ผิวหนังหลุดลอก (Detachment of BSA) มากกว่า 30%</t>
        </is>
      </c>
      <c r="E196" s="166" t="inlineStr">
        <is>
          <t>อาการแสดงของ Nikolsky sign ให้ผลบวก</t>
        </is>
      </c>
      <c r="F196" s="166" t="inlineStr">
        <is>
          <t>อัตราการเสียชีวิต (Mortality rate) ของ TEN สูงกว่า SJS อย่างมีนัยสำคัญ</t>
        </is>
      </c>
      <c r="G196" s="166" t="inlineStr">
        <is>
          <t>รอยโรคในเยื่อบุ (Mucosal involvement) รุนแรงและกว้างขวางกว่า</t>
        </is>
      </c>
      <c r="H196" s="166" t="inlineStr">
        <is>
          <t>การเกิดผื่นเป็นผลมาจากปฏิกิริยา Type I IgE-mediated hypersensitivity</t>
        </is>
      </c>
      <c r="I196" s="167" t="n">
        <v>5</v>
      </c>
      <c r="J196" s="166"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6" s="166" t="inlineStr"/>
      <c r="L196" s="166" t="inlineStr">
        <is>
          <t>ADR &amp; Allergy</t>
        </is>
      </c>
      <c r="M196" s="166" t="inlineStr"/>
      <c r="N196" s="165" t="inlineStr">
        <is>
          <t>Clinic</t>
        </is>
      </c>
      <c r="O196" s="166" t="inlineStr">
        <is>
          <t>ข้อ 2 (PLE_CC1_Key_Rx20_UBU.md)</t>
        </is>
      </c>
      <c r="P196" s="165" t="inlineStr">
        <is>
          <t>ข้อสอบจำลอง</t>
        </is>
      </c>
      <c r="Q196" s="165" t="inlineStr">
        <is>
          <t>Mock Rx20 UBU</t>
        </is>
      </c>
      <c r="R196" s="165" t="inlineStr"/>
    </row>
    <row r="197" ht="24" customHeight="1" s="49">
      <c r="A197" s="167" t="n">
        <v>195</v>
      </c>
      <c r="B197" s="166"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197" s="166" t="inlineStr"/>
      <c r="D197" s="166" t="inlineStr">
        <is>
          <t>Toxic Epidermal Necrolysis (TEN)</t>
        </is>
      </c>
      <c r="E197" s="166" t="inlineStr">
        <is>
          <t>Stevens-Johnson Syndrome (SJS)</t>
        </is>
      </c>
      <c r="F197" s="166" t="inlineStr">
        <is>
          <t>SJS/TEN overlap</t>
        </is>
      </c>
      <c r="G197" s="166" t="inlineStr">
        <is>
          <t>Exfoliative dermatitis</t>
        </is>
      </c>
      <c r="H197" s="166" t="inlineStr">
        <is>
          <t>Staphylococcal Scalded Skin Syndrome (SSSS)</t>
        </is>
      </c>
      <c r="I197" s="167" t="n">
        <v>1</v>
      </c>
      <c r="J197" s="166"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197" s="166" t="inlineStr"/>
      <c r="L197" s="166" t="inlineStr">
        <is>
          <t>ADR &amp; Allergy</t>
        </is>
      </c>
      <c r="M197" s="166" t="inlineStr"/>
      <c r="N197" s="165" t="inlineStr">
        <is>
          <t>Clinic</t>
        </is>
      </c>
      <c r="O197" s="166" t="inlineStr">
        <is>
          <t>ข้อ 2 (PLE_CC1_Key_Rx20_UBU.md)</t>
        </is>
      </c>
      <c r="P197" s="165" t="inlineStr">
        <is>
          <t>ข้อสอบจำลอง</t>
        </is>
      </c>
      <c r="Q197" s="165" t="inlineStr">
        <is>
          <t>Mock Rx20 UBU</t>
        </is>
      </c>
      <c r="R197" s="165" t="inlineStr"/>
    </row>
    <row r="198" ht="24" customHeight="1" s="49">
      <c r="A198" s="167" t="n">
        <v>196</v>
      </c>
      <c r="B198" s="166" t="inlineStr">
        <is>
          <t>เหตุผลสำคัญที่สุดในการทำการทดสอบทางผิวหนัง (Skin test) ก่อนให้เซรุ่มแก้พิษงูที่เตรียมจากม้า (Equine antivenom) คือข้อใด</t>
        </is>
      </c>
      <c r="C198" s="166" t="inlineStr"/>
      <c r="D198" s="166" t="inlineStr">
        <is>
          <t>เพื่อประเมินความเสี่ยงต่อการเกิด Immediate IgE-mediated anaphylaxis จากโปรตีนแปลกปลอมของม้า</t>
        </is>
      </c>
      <c r="E198" s="166" t="inlineStr">
        <is>
          <t>เพื่อตรวจวัดระดับภูมิต้านทานต่อพิษงูที่มีอยู่เดิมในร่างกายผู้ป่วย</t>
        </is>
      </c>
      <c r="F198" s="166" t="inlineStr">
        <is>
          <t>เพื่อคำนวณขนาดยาเซรุ่มที่ต้องใช้ในการรักษาให้แม่นยำขึ้น</t>
        </is>
      </c>
      <c r="G198" s="166" t="inlineStr">
        <is>
          <t>เพื่อป้องกันการเกิดภาวะไตวายเฉียบพลันจากพิษงู</t>
        </is>
      </c>
      <c r="H198" s="166" t="inlineStr">
        <is>
          <t>เพื่อทดสอบประสิทธิภาพในการทำลายพิษงูของเซรุ่ม</t>
        </is>
      </c>
      <c r="I198" s="167" t="n">
        <v>1</v>
      </c>
      <c r="J198" s="166"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8" s="166" t="inlineStr"/>
      <c r="L198" s="166" t="inlineStr">
        <is>
          <t>Toxicology &amp; ADR</t>
        </is>
      </c>
      <c r="M198" s="166" t="inlineStr"/>
      <c r="N198" s="165" t="inlineStr">
        <is>
          <t>Clinic</t>
        </is>
      </c>
      <c r="O198" s="166" t="inlineStr">
        <is>
          <t>ข้อ 1 (PLE_CC1_Key_Rx20_UBU.md)</t>
        </is>
      </c>
      <c r="P198" s="165" t="inlineStr">
        <is>
          <t>ข้อสอบจำลอง</t>
        </is>
      </c>
      <c r="Q198" s="165" t="inlineStr">
        <is>
          <t>Mock Rx20 UBU</t>
        </is>
      </c>
      <c r="R198" s="165" t="inlineStr"/>
    </row>
    <row r="199" ht="24" customHeight="1" s="49">
      <c r="A199" s="167" t="n">
        <v>197</v>
      </c>
      <c r="B199" s="166" t="inlineStr">
        <is>
          <t>ข้อใดต่อไปนี้ถูกต้องเกี่ยวกับเกลื้อน</t>
        </is>
      </c>
      <c r="C199" s="166" t="inlineStr"/>
      <c r="D199" s="166" t="inlineStr">
        <is>
          <t>เกิดจากเชื้อ Malassezia furfur</t>
        </is>
      </c>
      <c r="E199" s="166" t="inlineStr">
        <is>
          <t>หากมีอาการรุนแรง จะเป็นขุย แดง คัน</t>
        </is>
      </c>
      <c r="F199" s="166" t="inlineStr">
        <is>
          <t>เมื่อทดสอบด้วย 10% KOH แล้วนาไปส่องกล้องจุลทรรศน์ จะเห็น long pseudohyphae</t>
        </is>
      </c>
      <c r="G199" s="166" t="inlineStr">
        <is>
          <t>ใช้ยาทา Topical selenium sulfide ในการรักษา</t>
        </is>
      </c>
      <c r="H199" s="166" t="inlineStr">
        <is>
          <t>หากเป็นโรคบ่อยๆ ควรได้รับยาป้องกัน</t>
        </is>
      </c>
      <c r="I199" s="167" t="inlineStr">
        <is>
          <t>1</t>
        </is>
      </c>
      <c r="J199"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 s="166" t="inlineStr"/>
      <c r="L199" s="166" t="inlineStr">
        <is>
          <t>Superficial fungal</t>
        </is>
      </c>
      <c r="M199" s="166" t="inlineStr"/>
      <c r="N199" s="165" t="inlineStr">
        <is>
          <t>Clinic</t>
        </is>
      </c>
      <c r="O199" s="166" t="inlineStr">
        <is>
          <t>ข้อ 11 (PLE_CC1_Key_Rx20_UBU.md)</t>
        </is>
      </c>
      <c r="P199" s="165" t="inlineStr">
        <is>
          <t>ข้อสอบจำลอง</t>
        </is>
      </c>
      <c r="Q199" s="165" t="inlineStr">
        <is>
          <t>Mock Rx20 UBU</t>
        </is>
      </c>
      <c r="R199" s="165" t="inlineStr"/>
    </row>
    <row r="200" ht="24" customHeight="1" s="49">
      <c r="A200" s="167" t="n">
        <v>198</v>
      </c>
      <c r="B200" s="166" t="inlineStr">
        <is>
          <t>หากไม่มียา Fluocinolone acetonide 0.01% เภสัชกรสามารถจ่ายยาใดแทนได้</t>
        </is>
      </c>
      <c r="C200" s="166" t="inlineStr"/>
      <c r="D200" s="166" t="inlineStr">
        <is>
          <t>Betamethasone dipropionate 0.05%</t>
        </is>
      </c>
      <c r="E200" s="166" t="inlineStr">
        <is>
          <t>Clobetasol propionate 0.05%</t>
        </is>
      </c>
      <c r="F200" s="166" t="inlineStr">
        <is>
          <t>Dexosimethasone 0.05%</t>
        </is>
      </c>
      <c r="G200" s="166" t="inlineStr">
        <is>
          <t>Triamcinolone acetonide 0.1%</t>
        </is>
      </c>
      <c r="H200" s="166" t="inlineStr">
        <is>
          <t>Hydrocortisone acetate 0.5% คำอธิบาย</t>
        </is>
      </c>
      <c r="I200" s="167" t="inlineStr">
        <is>
          <t>5</t>
        </is>
      </c>
      <c r="J200" s="166"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166" t="inlineStr"/>
      <c r="L200" s="166" t="inlineStr">
        <is>
          <t>Superficial fungal</t>
        </is>
      </c>
      <c r="M200" s="166" t="inlineStr"/>
      <c r="N200" s="165" t="inlineStr">
        <is>
          <t>Clinic</t>
        </is>
      </c>
      <c r="O200" s="166" t="inlineStr">
        <is>
          <t>ข้อ 93 (PLE_CC1_Key_Rx20_UBU.md)</t>
        </is>
      </c>
      <c r="P200" s="165" t="inlineStr">
        <is>
          <t>ข้อสอบจำลอง</t>
        </is>
      </c>
      <c r="Q200" s="165" t="inlineStr">
        <is>
          <t>Mock Rx20 UBU</t>
        </is>
      </c>
      <c r="R200" s="165" t="inlineStr"/>
    </row>
    <row r="201" ht="24" customHeight="1" s="49">
      <c r="A201" s="167" t="n">
        <v>199</v>
      </c>
      <c r="B201" s="166" t="inlineStr">
        <is>
          <t>ผู้ป่วยควรได้รับยาในข้อใดเพิ่ม</t>
        </is>
      </c>
      <c r="C201" s="166" t="inlineStr"/>
      <c r="D201" s="166" t="inlineStr">
        <is>
          <t>Topical tretinoin</t>
        </is>
      </c>
      <c r="E201" s="166" t="inlineStr">
        <is>
          <t>Oral tretinoin</t>
        </is>
      </c>
      <c r="F201" s="166" t="inlineStr">
        <is>
          <t>Oral antibiotic</t>
        </is>
      </c>
      <c r="G201" s="166" t="inlineStr">
        <is>
          <t>contraceptive pills (Progestin only)</t>
        </is>
      </c>
      <c r="H201" s="166" t="inlineStr">
        <is>
          <t>Combined oral contraceptives ที่มีฤทธิ์ anti-androgen</t>
        </is>
      </c>
      <c r="I201" s="167" t="inlineStr">
        <is>
          <t>1</t>
        </is>
      </c>
      <c r="J201" s="166"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166" t="inlineStr"/>
      <c r="L201" s="166" t="inlineStr">
        <is>
          <t>Superficial fungal</t>
        </is>
      </c>
      <c r="M201" s="166" t="inlineStr"/>
      <c r="N201" s="165" t="inlineStr">
        <is>
          <t>Clinic</t>
        </is>
      </c>
      <c r="O201" s="166" t="inlineStr">
        <is>
          <t>ข้อ 2 (PLE_CC1_Key_Rx20_UBU.md)</t>
        </is>
      </c>
      <c r="P201" s="165" t="inlineStr">
        <is>
          <t>ข้อสอบจำลอง</t>
        </is>
      </c>
      <c r="Q201" s="165" t="inlineStr">
        <is>
          <t>Mock Rx20 UBU</t>
        </is>
      </c>
      <c r="R201" s="165" t="inlineStr"/>
    </row>
    <row r="202" ht="24" customHeight="1" s="49">
      <c r="A202" s="167" t="n">
        <v>200</v>
      </c>
      <c r="B202" s="166" t="inlineStr">
        <is>
          <t>ผลข้างเคียงข้อใดไม่ใช่ผลข้างเคียงของ Topical tretinoin</t>
        </is>
      </c>
      <c r="C202" s="166" t="inlineStr"/>
      <c r="D202" s="166" t="inlineStr">
        <is>
          <t>Acne sores</t>
        </is>
      </c>
      <c r="E202" s="166" t="inlineStr">
        <is>
          <t>Erythema</t>
        </is>
      </c>
      <c r="F202" s="166" t="inlineStr">
        <is>
          <t>Peeling</t>
        </is>
      </c>
      <c r="G202" s="166" t="inlineStr">
        <is>
          <t>Phototoxicity</t>
        </is>
      </c>
      <c r="H202" s="166" t="inlineStr">
        <is>
          <t>Skin hyperpigmentation</t>
        </is>
      </c>
      <c r="I202" s="167" t="inlineStr">
        <is>
          <t>1</t>
        </is>
      </c>
      <c r="J202" s="166"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166" t="inlineStr"/>
      <c r="L202" s="166" t="inlineStr">
        <is>
          <t>Superficial fungal</t>
        </is>
      </c>
      <c r="M202" s="166" t="inlineStr"/>
      <c r="N202" s="165" t="inlineStr">
        <is>
          <t>Clinic</t>
        </is>
      </c>
      <c r="O202" s="166" t="inlineStr">
        <is>
          <t>ข้อ 3 (PLE_CC1_Key_Rx20_UBU.md)</t>
        </is>
      </c>
      <c r="P202" s="165" t="inlineStr">
        <is>
          <t>ข้อสอบจำลอง</t>
        </is>
      </c>
      <c r="Q202" s="165" t="inlineStr">
        <is>
          <t>Mock Rx20 UBU</t>
        </is>
      </c>
      <c r="R202" s="165" t="inlineStr"/>
    </row>
    <row r="203" ht="24" customHeight="1" s="49">
      <c r="A203" s="167" t="n">
        <v>201</v>
      </c>
      <c r="B203" s="166" t="inlineStr">
        <is>
          <t>ศึกษาเปรียบเทียบความคุ้มค่าของการใช้ clotrimazole 500 mg OD กับ clotrimazole 100 mg 6 days ใช้แนวทางการศึกษาแบบไหนดีที่สุด</t>
        </is>
      </c>
      <c r="C203" s="166" t="inlineStr"/>
      <c r="D203" s="166" t="inlineStr">
        <is>
          <t>Cost analysis</t>
        </is>
      </c>
      <c r="E203" s="166" t="inlineStr">
        <is>
          <t>Cost benefit analysis</t>
        </is>
      </c>
      <c r="F203" s="166" t="inlineStr">
        <is>
          <t>Cost minimize analysis</t>
        </is>
      </c>
      <c r="G203" s="166" t="inlineStr">
        <is>
          <t>Cost-Effectiveness Analysis (CEA)</t>
        </is>
      </c>
      <c r="H203" s="166" t="inlineStr">
        <is>
          <t>Cost-Utility Analysis (CUA)</t>
        </is>
      </c>
      <c r="I203" s="167" t="n">
        <v>4</v>
      </c>
      <c r="J203" s="166"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166" t="inlineStr"/>
      <c r="L203" s="166" t="inlineStr">
        <is>
          <t>Pharmacoeconomics</t>
        </is>
      </c>
      <c r="M203" s="166" t="inlineStr"/>
      <c r="N203" s="165" t="inlineStr">
        <is>
          <t>Clinic</t>
        </is>
      </c>
      <c r="O203" s="166" t="inlineStr">
        <is>
          <t>ข้อ 36 (PLE_CC1_Key_Rx20_UBU.md)</t>
        </is>
      </c>
      <c r="P203" s="165" t="inlineStr">
        <is>
          <t>ข้อสอบจำลอง</t>
        </is>
      </c>
      <c r="Q203" s="165" t="inlineStr">
        <is>
          <t>Mock Rx20 UBU</t>
        </is>
      </c>
      <c r="R203" s="165" t="inlineStr"/>
    </row>
    <row r="204" ht="24" customHeight="1" s="49">
      <c r="A204" s="165" t="n">
        <v>202</v>
      </c>
      <c r="B204" s="166"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204" s="166" t="inlineStr"/>
      <c r="D204" s="166" t="inlineStr">
        <is>
          <t>Clindamycin 1% topical solution</t>
        </is>
      </c>
      <c r="E204" s="166" t="inlineStr">
        <is>
          <t>Mupirocin 2% ointment</t>
        </is>
      </c>
      <c r="F204" s="166" t="inlineStr">
        <is>
          <t>Gentamicin 0.1% cream</t>
        </is>
      </c>
      <c r="G204" s="166" t="inlineStr">
        <is>
          <t>Silver sulfadiazine cream</t>
        </is>
      </c>
      <c r="H204" s="166" t="inlineStr">
        <is>
          <t>Acyclovir 5% cream</t>
        </is>
      </c>
      <c r="I204" s="165" t="n">
        <v>1</v>
      </c>
      <c r="J204" s="166"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204" s="166" t="inlineStr"/>
      <c r="L204" s="166" t="inlineStr">
        <is>
          <t>Dermatologic Comorbidities</t>
        </is>
      </c>
      <c r="M204" s="166" t="inlineStr"/>
      <c r="N204" s="165" t="inlineStr">
        <is>
          <t>Clinic</t>
        </is>
      </c>
      <c r="O204" s="166" t="inlineStr">
        <is>
          <t>PLE_CC1_2567_Set1_Key ข้อ 57</t>
        </is>
      </c>
      <c r="P204" s="165" t="inlineStr">
        <is>
          <t>ข้อสอบเก่า</t>
        </is>
      </c>
      <c r="Q204" s="165" t="inlineStr">
        <is>
          <t>2567</t>
        </is>
      </c>
      <c r="R204" s="165" t="inlineStr"/>
    </row>
    <row r="205" ht="24" customHeight="1" s="49">
      <c r="A205" s="165" t="n">
        <v>203</v>
      </c>
      <c r="B205"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205" s="166" t="inlineStr"/>
      <c r="D205" s="166" t="inlineStr">
        <is>
          <t>Propionebacterium acnes</t>
        </is>
      </c>
      <c r="E205" s="166" t="inlineStr">
        <is>
          <t>Malassezia furfur</t>
        </is>
      </c>
      <c r="F205" s="166" t="inlineStr">
        <is>
          <t>Herpes simplex</t>
        </is>
      </c>
      <c r="G205" s="166" t="inlineStr">
        <is>
          <t>Trichophyton rubrum</t>
        </is>
      </c>
      <c r="H205" s="166" t="inlineStr">
        <is>
          <t>Microsporum</t>
        </is>
      </c>
      <c r="I205" s="165" t="inlineStr">
        <is>
          <t>2</t>
        </is>
      </c>
      <c r="J205" s="166" t="inlineStr">
        <is>
          <t xml:space="preserve">✅ คำตอบที่ถูกต้อง: ข้อ ข. Malassezia furfur
🎯 ทำไมข้อนี้ถึงถูก:
🔍 ข้ออื่นผิดเพราะอะไร:
</t>
        </is>
      </c>
      <c r="K205" s="166" t="inlineStr"/>
      <c r="L205" s="166" t="inlineStr">
        <is>
          <t>Fungal Skin Infections</t>
        </is>
      </c>
      <c r="M205" s="166" t="inlineStr"/>
      <c r="N205" s="165" t="inlineStr">
        <is>
          <t>Clinic</t>
        </is>
      </c>
      <c r="O205" s="166" t="inlineStr">
        <is>
          <t>[SOURCE: Pharma Plus เล่มม่วง 2 - ข้อสอบย้อนหลังปี 2558 วันที่ 1 ข้อ 93]</t>
        </is>
      </c>
      <c r="P205" s="165" t="inlineStr">
        <is>
          <t>ข้อสอบเก่า</t>
        </is>
      </c>
      <c r="Q205" s="165" t="inlineStr">
        <is>
          <t>2558</t>
        </is>
      </c>
      <c r="R205" s="165" t="inlineStr"/>
    </row>
    <row r="206" ht="24" customHeight="1" s="49">
      <c r="A206" s="165" t="n">
        <v>204</v>
      </c>
      <c r="B206"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206" s="166" t="inlineStr"/>
      <c r="D206" s="166" t="inlineStr">
        <is>
          <t>Griseofulvin oral</t>
        </is>
      </c>
      <c r="E206" s="166" t="inlineStr">
        <is>
          <t>Terbinafine</t>
        </is>
      </c>
      <c r="F206" s="166" t="inlineStr">
        <is>
          <t>Ketoconazole oral</t>
        </is>
      </c>
      <c r="G206" s="166" t="inlineStr">
        <is>
          <t>Prednisolone</t>
        </is>
      </c>
      <c r="H206" s="166" t="inlineStr">
        <is>
          <t>Itraconazole capsule</t>
        </is>
      </c>
      <c r="I206" s="165" t="inlineStr">
        <is>
          <t>5</t>
        </is>
      </c>
      <c r="J206" s="166" t="inlineStr">
        <is>
          <t xml:space="preserve">✅ คำตอบที่ถูกต้อง: ข้อ จ. Itraconazole capsule
🎯 ทำไมข้อนี้ถึงถูก:
🔍 ข้ออื่นผิดเพราะอะไร:
</t>
        </is>
      </c>
      <c r="K206" s="166" t="inlineStr"/>
      <c r="L206" s="166" t="inlineStr">
        <is>
          <t>Fungal Skin Infections</t>
        </is>
      </c>
      <c r="M206" s="166" t="inlineStr"/>
      <c r="N206" s="165" t="inlineStr">
        <is>
          <t>Clinic</t>
        </is>
      </c>
      <c r="O206" s="166" t="inlineStr">
        <is>
          <t>[SOURCE: Pharma Plus เล่มม่วง 2 - ข้อสอบย้อนหลังปี 2558 วันที่ 1 ข้อ 94]</t>
        </is>
      </c>
      <c r="P206" s="165" t="inlineStr">
        <is>
          <t>ข้อสอบเก่า</t>
        </is>
      </c>
      <c r="Q206" s="165" t="inlineStr">
        <is>
          <t>2558</t>
        </is>
      </c>
      <c r="R206" s="165" t="inlineStr"/>
    </row>
    <row r="207" ht="24" customHeight="1" s="49">
      <c r="A207" s="165" t="n">
        <v>205</v>
      </c>
      <c r="B207" s="166" t="inlineStr">
        <is>
          <t>สมุนไพรข้อใดที่ใช้ในการรักษากลาก เกลื้อน ฮ่องกงฟุต</t>
        </is>
      </c>
      <c r="C207" s="166" t="inlineStr"/>
      <c r="D207" s="166" t="inlineStr">
        <is>
          <t>ยาทาขลู่</t>
        </is>
      </c>
      <c r="E207" s="166" t="inlineStr">
        <is>
          <t>ยาทาทองพันชั่ง</t>
        </is>
      </c>
      <c r="F207" s="166" t="inlineStr">
        <is>
          <t>ครีมพญายอ</t>
        </is>
      </c>
      <c r="G207" s="166" t="inlineStr">
        <is>
          <t>ครีมบัวบก</t>
        </is>
      </c>
      <c r="H207" s="166" t="inlineStr">
        <is>
          <t>เจลว่านหางจระเข้</t>
        </is>
      </c>
      <c r="I207" s="165" t="inlineStr">
        <is>
          <t>2</t>
        </is>
      </c>
      <c r="J207" s="166" t="inlineStr">
        <is>
          <t xml:space="preserve">✅ คำตอบที่ถูกต้อง: ข้อ ข. ยาทาทองพันชั่ง
🎯 ทำไมข้อนี้ถึงถูก:
🔍 ข้ออื่นผิดเพราะอะไร:
</t>
        </is>
      </c>
      <c r="K207" s="166" t="inlineStr"/>
      <c r="L207" s="166" t="inlineStr">
        <is>
          <t>Herbal Medicine in Dermatology</t>
        </is>
      </c>
      <c r="M207" s="166" t="inlineStr"/>
      <c r="N207" s="165" t="inlineStr">
        <is>
          <t>Clinic</t>
        </is>
      </c>
      <c r="O207" s="166" t="inlineStr">
        <is>
          <t>[SOURCE: Pharma Plus เล่มม่วง 2 - ข้อสอบย้อนหลังปี 2558 วันที่ 1 ข้อ 98]</t>
        </is>
      </c>
      <c r="P207" s="165" t="inlineStr">
        <is>
          <t>ข้อสอบเก่า</t>
        </is>
      </c>
      <c r="Q207" s="165" t="inlineStr">
        <is>
          <t>2558</t>
        </is>
      </c>
      <c r="R207" s="165" t="inlineStr"/>
    </row>
    <row r="208" ht="24" customHeight="1" s="49">
      <c r="A208" s="165" t="n">
        <v>206</v>
      </c>
      <c r="B208" s="166" t="inlineStr">
        <is>
          <t>[กรณีศึกษา]
ชายอายุ 41 ปี มีจุดขาวกระจาย บางจุดสีแดง มีขุย ใช้เล็บขูดเห็นเป็นขุยชัดเจน (evoked scale sign) เริ่มจากบริเวณต่อมไขมันแล้วกระจายออก
คำถาม: คิดว่ารอยโรคดังกล่าวเกิดจากเชื้ออะไร</t>
        </is>
      </c>
      <c r="C208" s="166" t="inlineStr"/>
      <c r="D208" s="166" t="inlineStr">
        <is>
          <t>Malassezia furfur</t>
        </is>
      </c>
      <c r="E208" s="166" t="inlineStr">
        <is>
          <t>Candida tropicalis</t>
        </is>
      </c>
      <c r="F208" s="166" t="inlineStr">
        <is>
          <t>Cryptococcus neoformans</t>
        </is>
      </c>
      <c r="G208" s="166" t="inlineStr">
        <is>
          <t>Epidermophyton</t>
        </is>
      </c>
      <c r="H208" s="166" t="inlineStr">
        <is>
          <t>Trichophyton</t>
        </is>
      </c>
      <c r="I208" s="165" t="inlineStr">
        <is>
          <t>1</t>
        </is>
      </c>
      <c r="J208"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208" s="166" t="inlineStr"/>
      <c r="L208" s="166" t="inlineStr">
        <is>
          <t>Fungal Skin Infections</t>
        </is>
      </c>
      <c r="M208" s="166" t="inlineStr"/>
      <c r="N208" s="165" t="inlineStr">
        <is>
          <t>Clinic</t>
        </is>
      </c>
      <c r="O208" s="166" t="inlineStr">
        <is>
          <t>[SOURCE: Pharma Plus เล่มม่วง 2 - ข้อสอบย้อนหลัง PLE-CC1 ปี 2564 วันที่ 1 ข้อ 28]</t>
        </is>
      </c>
      <c r="P208" s="165" t="inlineStr">
        <is>
          <t>ข้อสอบเก่า</t>
        </is>
      </c>
      <c r="Q208" s="165" t="inlineStr">
        <is>
          <t>2564</t>
        </is>
      </c>
      <c r="R208" s="165" t="inlineStr"/>
    </row>
    <row r="209" ht="24" customHeight="1" s="49">
      <c r="A209" s="165" t="n">
        <v>207</v>
      </c>
      <c r="B209" s="166" t="inlineStr">
        <is>
          <t>[กรณีศึกษา]
ชายอายุ 41 ปี เป็นโรคเกลื้อน (tinea versicolor) บริเวณลำตัว
คำถาม: ควรใช้ยาอะไรในการรักษาโรคเกลื้อน</t>
        </is>
      </c>
      <c r="C209" s="166" t="inlineStr"/>
      <c r="D209" s="166" t="inlineStr">
        <is>
          <t>20% salicylic acid</t>
        </is>
      </c>
      <c r="E209" s="166" t="inlineStr">
        <is>
          <t>20% sodium thiosulfate</t>
        </is>
      </c>
      <c r="F209" s="166" t="inlineStr">
        <is>
          <t>20% selenium sulfide</t>
        </is>
      </c>
      <c r="G209" s="166" t="inlineStr">
        <is>
          <t>20% sodium lauryl sulfate</t>
        </is>
      </c>
      <c r="H209" s="166" t="inlineStr">
        <is>
          <t>20% KOH</t>
        </is>
      </c>
      <c r="I209" s="165" t="inlineStr">
        <is>
          <t>2</t>
        </is>
      </c>
      <c r="J209"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209" s="166" t="inlineStr"/>
      <c r="L209" s="166" t="inlineStr">
        <is>
          <t>Fungal Skin Infections</t>
        </is>
      </c>
      <c r="M209" s="166" t="inlineStr"/>
      <c r="N209" s="165" t="inlineStr">
        <is>
          <t>Clinic</t>
        </is>
      </c>
      <c r="O209" s="166" t="inlineStr">
        <is>
          <t>[SOURCE: Pharma Plus เล่มม่วง 2 - ข้อสอบย้อนหลัง PLE-CC1 ปี 2564 วันที่ 1 ข้อ 29]</t>
        </is>
      </c>
      <c r="P209" s="165" t="inlineStr">
        <is>
          <t>ข้อสอบเก่า</t>
        </is>
      </c>
      <c r="Q209" s="165" t="inlineStr">
        <is>
          <t>2564</t>
        </is>
      </c>
      <c r="R209" s="165" t="inlineStr"/>
    </row>
    <row r="210" ht="24" customHeight="1" s="49">
      <c r="A210" s="165" t="n">
        <v>208</v>
      </c>
      <c r="B210"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210" s="166" t="inlineStr"/>
      <c r="D210" s="166" t="inlineStr">
        <is>
          <t>Pityriasis versicolor</t>
        </is>
      </c>
      <c r="E210" s="166" t="inlineStr">
        <is>
          <t>Tinea corporis</t>
        </is>
      </c>
      <c r="F210" s="166" t="inlineStr">
        <is>
          <t>Impetigo</t>
        </is>
      </c>
      <c r="G210" s="166" t="inlineStr">
        <is>
          <t>Seborrheic dermatitis</t>
        </is>
      </c>
      <c r="H210" s="166" t="inlineStr">
        <is>
          <t>Atopic dermatitis</t>
        </is>
      </c>
      <c r="I210" s="165" t="inlineStr">
        <is>
          <t>4</t>
        </is>
      </c>
      <c r="J210"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210" s="166" t="inlineStr"/>
      <c r="L210" s="166" t="inlineStr">
        <is>
          <t>Dermatology</t>
        </is>
      </c>
      <c r="M210" s="166" t="inlineStr"/>
      <c r="N210" s="165" t="inlineStr">
        <is>
          <t>Clinic</t>
        </is>
      </c>
      <c r="O210" s="166" t="inlineStr">
        <is>
          <t>[SOURCE: Pharma Plus เล่มม่วง 2 - ข้อสอบย้อนหลัง PLE-CC1 ปี 2564 วันที่ 2 ข้อ 24]</t>
        </is>
      </c>
      <c r="P210" s="165" t="inlineStr">
        <is>
          <t>ข้อสอบเก่า</t>
        </is>
      </c>
      <c r="Q210" s="165" t="inlineStr">
        <is>
          <t>2564</t>
        </is>
      </c>
      <c r="R210" s="165" t="inlineStr"/>
    </row>
    <row r="211" ht="24" customHeight="1" s="49">
      <c r="A211" s="165" t="n">
        <v>209</v>
      </c>
      <c r="B211"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211" s="166" t="inlineStr"/>
      <c r="D211" s="166" t="inlineStr">
        <is>
          <t>Ketoconazole cream</t>
        </is>
      </c>
      <c r="E211" s="166" t="inlineStr">
        <is>
          <t>Mupirocin cream</t>
        </is>
      </c>
      <c r="F211" s="166" t="inlineStr">
        <is>
          <t>Itraconazole</t>
        </is>
      </c>
      <c r="G211" s="166" t="inlineStr">
        <is>
          <t>0.5% beclomethasone propionate cream</t>
        </is>
      </c>
      <c r="H211" s="166" t="inlineStr">
        <is>
          <t>ครีมว่านหางจระเข้</t>
        </is>
      </c>
      <c r="I211" s="165" t="inlineStr">
        <is>
          <t>1</t>
        </is>
      </c>
      <c r="J211"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211" s="166" t="inlineStr"/>
      <c r="L211" s="166" t="inlineStr">
        <is>
          <t>Dermatology</t>
        </is>
      </c>
      <c r="M211" s="166" t="inlineStr"/>
      <c r="N211" s="165" t="inlineStr">
        <is>
          <t>Clinic</t>
        </is>
      </c>
      <c r="O211" s="166" t="inlineStr">
        <is>
          <t>[SOURCE: Pharma Plus เล่มม่วง 2 - ข้อสอบย้อนหลัง PLE-CC1 ปี 2564 วันที่ 2 ข้อ 25]</t>
        </is>
      </c>
      <c r="P211" s="165" t="inlineStr">
        <is>
          <t>ข้อสอบเก่า</t>
        </is>
      </c>
      <c r="Q211" s="165" t="inlineStr">
        <is>
          <t>2564</t>
        </is>
      </c>
      <c r="R211" s="165" t="inlineStr"/>
    </row>
    <row r="212" ht="24" customHeight="1" s="49">
      <c r="A212" s="165" t="n">
        <v>210</v>
      </c>
      <c r="B212"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อาการของผู้ป่วย เข้าได้กับข้อใด</t>
        </is>
      </c>
      <c r="C212" s="166" t="inlineStr"/>
      <c r="D212" s="166" t="inlineStr">
        <is>
          <t>Scabies</t>
        </is>
      </c>
      <c r="E212" s="166" t="inlineStr">
        <is>
          <t>Body lice</t>
        </is>
      </c>
      <c r="F212" s="166" t="inlineStr">
        <is>
          <t>Tinea corporis</t>
        </is>
      </c>
      <c r="G212" s="166" t="inlineStr">
        <is>
          <t>Contact Dermatitis</t>
        </is>
      </c>
      <c r="H212" s="166" t="inlineStr">
        <is>
          <t>Atopic dermatitis</t>
        </is>
      </c>
      <c r="I212" s="165" t="inlineStr">
        <is>
          <t>1</t>
        </is>
      </c>
      <c r="J212"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212" s="166" t="inlineStr">
        <is>
          <t>Scabies and Lice</t>
        </is>
      </c>
      <c r="L212" s="166" t="inlineStr">
        <is>
          <t>Clinical presentation of scabies</t>
        </is>
      </c>
      <c r="M212" s="166" t="inlineStr"/>
      <c r="N212" s="165" t="inlineStr">
        <is>
          <t>ปานกลาง</t>
        </is>
      </c>
      <c r="O212" s="166" t="inlineStr">
        <is>
          <t>ข้อสอบเก่า</t>
        </is>
      </c>
      <c r="P212" s="165" t="inlineStr">
        <is>
          <t>ข้อสอบเก่า</t>
        </is>
      </c>
      <c r="Q212" s="165" t="inlineStr">
        <is>
          <t>2565</t>
        </is>
      </c>
      <c r="R212" s="165" t="inlineStr"/>
    </row>
    <row r="213" ht="24" customHeight="1" s="49">
      <c r="A213" s="165" t="n">
        <v>211</v>
      </c>
      <c r="B213"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ยาใดใช้รักษาโรคดังกล่าว</t>
        </is>
      </c>
      <c r="C213" s="166" t="inlineStr"/>
      <c r="D213" s="166" t="inlineStr">
        <is>
          <t>Oral ivermectin</t>
        </is>
      </c>
      <c r="E213" s="166" t="inlineStr">
        <is>
          <t>Selenium sulfide shampoo</t>
        </is>
      </c>
      <c r="F213" s="166" t="inlineStr">
        <is>
          <t>Gamma benzene hexachloride cream</t>
        </is>
      </c>
      <c r="G213" s="166" t="inlineStr">
        <is>
          <t>Permethrin cream</t>
        </is>
      </c>
      <c r="H213" s="166" t="inlineStr">
        <is>
          <t>Dexamethasone cream</t>
        </is>
      </c>
      <c r="I213" s="165" t="inlineStr">
        <is>
          <t>4</t>
        </is>
      </c>
      <c r="J213"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213" s="166" t="inlineStr">
        <is>
          <t>Scabies and Lice</t>
        </is>
      </c>
      <c r="L213" s="166" t="inlineStr">
        <is>
          <t>First-line pharmacological treatment of scabies</t>
        </is>
      </c>
      <c r="M213" s="166" t="inlineStr"/>
      <c r="N213" s="165" t="inlineStr">
        <is>
          <t>ปานกลาง</t>
        </is>
      </c>
      <c r="O213" s="166" t="inlineStr">
        <is>
          <t>ข้อสอบเก่า</t>
        </is>
      </c>
      <c r="P213" s="165" t="inlineStr">
        <is>
          <t>ข้อสอบเก่า</t>
        </is>
      </c>
      <c r="Q213" s="165" t="inlineStr">
        <is>
          <t>2565</t>
        </is>
      </c>
      <c r="R213" s="165" t="inlineStr"/>
    </row>
    <row r="214" ht="24" customHeight="1" s="49">
      <c r="A214" s="165" t="n">
        <v>212</v>
      </c>
      <c r="B214"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อาการแพ้ ibuprofen เป็นลักษณะใด</t>
        </is>
      </c>
      <c r="C214" s="166" t="inlineStr"/>
      <c r="D214" s="166" t="inlineStr">
        <is>
          <t>SJS</t>
        </is>
      </c>
      <c r="E214" s="166" t="inlineStr">
        <is>
          <t>AGEP</t>
        </is>
      </c>
      <c r="F214" s="166" t="inlineStr">
        <is>
          <t>MP rash</t>
        </is>
      </c>
      <c r="G214" s="166" t="inlineStr">
        <is>
          <t>Urticaria</t>
        </is>
      </c>
      <c r="H214" s="166" t="inlineStr">
        <is>
          <t>Angioedema</t>
        </is>
      </c>
      <c r="I214" s="165" t="inlineStr">
        <is>
          <t>3</t>
        </is>
      </c>
      <c r="J214"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214" s="166" t="inlineStr">
        <is>
          <t>Adverse drug reactions</t>
        </is>
      </c>
      <c r="L214" s="166" t="inlineStr">
        <is>
          <t>Maculopapular rash presentation from NSAIDs</t>
        </is>
      </c>
      <c r="M214" s="166" t="inlineStr"/>
      <c r="N214" s="165" t="inlineStr">
        <is>
          <t>ยาก</t>
        </is>
      </c>
      <c r="O214" s="166" t="inlineStr">
        <is>
          <t>ข้อสอบเก่า</t>
        </is>
      </c>
      <c r="P214" s="165" t="inlineStr">
        <is>
          <t>ข้อสอบเก่า</t>
        </is>
      </c>
      <c r="Q214" s="165" t="inlineStr">
        <is>
          <t>2565</t>
        </is>
      </c>
      <c r="R214" s="165" t="inlineStr"/>
    </row>
    <row r="215" ht="24" customHeight="1" s="49">
      <c r="A215" s="165" t="n">
        <v>213</v>
      </c>
      <c r="B215"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ผู้ป่วยรายนี้ควรเลี่ยงยาใด</t>
        </is>
      </c>
      <c r="C215" s="166" t="inlineStr"/>
      <c r="D215" s="166" t="inlineStr">
        <is>
          <t>Naproxen</t>
        </is>
      </c>
      <c r="E215" s="166" t="inlineStr">
        <is>
          <t>Celecoxib</t>
        </is>
      </c>
      <c r="F215" s="166" t="inlineStr">
        <is>
          <t>Diclofenac</t>
        </is>
      </c>
      <c r="G215" s="166" t="inlineStr">
        <is>
          <t>Indomethacin</t>
        </is>
      </c>
      <c r="H215" s="166" t="inlineStr">
        <is>
          <t>Mefenamic acid</t>
        </is>
      </c>
      <c r="I215" s="165" t="inlineStr">
        <is>
          <t>1</t>
        </is>
      </c>
      <c r="J215"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215" s="166" t="inlineStr">
        <is>
          <t>Adverse drug reactions</t>
        </is>
      </c>
      <c r="L215" s="166" t="inlineStr">
        <is>
          <t>Cross-reactivity among propionic acid derivative NSAIDs</t>
        </is>
      </c>
      <c r="M215" s="166" t="inlineStr"/>
      <c r="N215" s="165" t="inlineStr">
        <is>
          <t>ปานกลาง</t>
        </is>
      </c>
      <c r="O215" s="166" t="inlineStr">
        <is>
          <t>ข้อสอบเก่า</t>
        </is>
      </c>
      <c r="P215" s="165" t="inlineStr">
        <is>
          <t>ข้อสอบเก่า</t>
        </is>
      </c>
      <c r="Q215" s="165" t="inlineStr">
        <is>
          <t>2565</t>
        </is>
      </c>
      <c r="R215" s="165" t="inlineStr"/>
    </row>
    <row r="216" ht="24" customHeight="1" s="49">
      <c r="A216" s="165" t="n">
        <v>214</v>
      </c>
      <c r="B216"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ผู้ป่วยมีอาการของโรคใด</t>
        </is>
      </c>
      <c r="C216" s="166" t="inlineStr"/>
      <c r="D216" s="166" t="inlineStr">
        <is>
          <t>Tinea versicolor</t>
        </is>
      </c>
      <c r="E216" s="166" t="inlineStr">
        <is>
          <t>Tinea pedis</t>
        </is>
      </c>
      <c r="F216" s="166" t="inlineStr">
        <is>
          <t>Tinea cruris</t>
        </is>
      </c>
      <c r="G216" s="166" t="inlineStr">
        <is>
          <t>Tinea capitis</t>
        </is>
      </c>
      <c r="H216" s="166" t="inlineStr">
        <is>
          <t>Tinea corporis</t>
        </is>
      </c>
      <c r="I216" s="165" t="inlineStr">
        <is>
          <t>2</t>
        </is>
      </c>
      <c r="J216"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216" s="166" t="inlineStr">
        <is>
          <t>Fungal Skin Infections</t>
        </is>
      </c>
      <c r="L216" s="166" t="inlineStr">
        <is>
          <t>Tinea Pedis Diagnosis</t>
        </is>
      </c>
      <c r="M216" s="166" t="inlineStr"/>
      <c r="N216" s="165" t="inlineStr">
        <is>
          <t>ยาก</t>
        </is>
      </c>
      <c r="O216" s="166" t="inlineStr">
        <is>
          <t>ข้อสอบเก่า</t>
        </is>
      </c>
      <c r="P216" s="165" t="inlineStr">
        <is>
          <t>ข้อสอบเก่า</t>
        </is>
      </c>
      <c r="Q216" s="165" t="inlineStr">
        <is>
          <t>2565</t>
        </is>
      </c>
      <c r="R216" s="165" t="inlineStr"/>
    </row>
    <row r="217" ht="24" customHeight="1" s="49">
      <c r="A217" s="165" t="n">
        <v>215</v>
      </c>
      <c r="B217"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ผู้ป่วยควรได้รับยาใด</t>
        </is>
      </c>
      <c r="C217" s="166" t="inlineStr"/>
      <c r="D217" s="166" t="inlineStr">
        <is>
          <t>Griseofulvin</t>
        </is>
      </c>
      <c r="E217" s="166" t="inlineStr">
        <is>
          <t>Coal tar shampoo</t>
        </is>
      </c>
      <c r="F217" s="166" t="inlineStr">
        <is>
          <t>Clotrimazole 1% cream</t>
        </is>
      </c>
      <c r="G217" s="166" t="inlineStr">
        <is>
          <t>Selenium sulfide 2.5% shampoo</t>
        </is>
      </c>
      <c r="H217" s="166" t="inlineStr">
        <is>
          <t>Fluconazole 400 mg single dose</t>
        </is>
      </c>
      <c r="I217" s="165" t="inlineStr">
        <is>
          <t>3</t>
        </is>
      </c>
      <c r="J217"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217" s="166" t="inlineStr">
        <is>
          <t>Fungal Skin Infections</t>
        </is>
      </c>
      <c r="L217" s="166" t="inlineStr">
        <is>
          <t>Topical Antifungal Therapy for Tinea Pedis</t>
        </is>
      </c>
      <c r="M217" s="166" t="inlineStr"/>
      <c r="N217" s="165" t="inlineStr">
        <is>
          <t>ปานกลาง</t>
        </is>
      </c>
      <c r="O217" s="166" t="inlineStr">
        <is>
          <t>ข้อสอบเก่า</t>
        </is>
      </c>
      <c r="P217" s="165" t="inlineStr">
        <is>
          <t>ข้อสอบเก่า</t>
        </is>
      </c>
      <c r="Q217" s="165" t="inlineStr">
        <is>
          <t>2565</t>
        </is>
      </c>
      <c r="R217" s="165" t="inlineStr"/>
    </row>
    <row r="218" ht="24" customHeight="1" s="49">
      <c r="A218" s="165" t="n">
        <v>216</v>
      </c>
      <c r="B218"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ข้อใดไม่เกี่ยวข้องกับพยาธิกำเนิดของโรค</t>
        </is>
      </c>
      <c r="C218" s="166" t="inlineStr"/>
      <c r="D218" s="166" t="inlineStr">
        <is>
          <t>T-cell</t>
        </is>
      </c>
      <c r="E218" s="166" t="inlineStr">
        <is>
          <t>Mast cell</t>
        </is>
      </c>
      <c r="F218" s="166" t="inlineStr">
        <is>
          <t>Histamine</t>
        </is>
      </c>
      <c r="G218" s="166" t="inlineStr">
        <is>
          <t>IgE-mediated</t>
        </is>
      </c>
      <c r="H218" s="166" t="inlineStr">
        <is>
          <t>Type 1 hypersensitivity</t>
        </is>
      </c>
      <c r="I218" s="165" t="inlineStr">
        <is>
          <t>1</t>
        </is>
      </c>
      <c r="J218"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218" s="166" t="inlineStr">
        <is>
          <t>Allergic and Immunologic Skin Disorders</t>
        </is>
      </c>
      <c r="L218" s="166" t="inlineStr">
        <is>
          <t>Pathophysiology of Urticaria (Type 1 Hypersensitivity)</t>
        </is>
      </c>
      <c r="M218" s="166" t="inlineStr"/>
      <c r="N218" s="165" t="inlineStr">
        <is>
          <t>ปานกลาง</t>
        </is>
      </c>
      <c r="O218" s="166" t="inlineStr">
        <is>
          <t>ข้อสอบเก่า</t>
        </is>
      </c>
      <c r="P218" s="165" t="inlineStr">
        <is>
          <t>ข้อสอบเก่า</t>
        </is>
      </c>
      <c r="Q218" s="165" t="inlineStr">
        <is>
          <t>2565</t>
        </is>
      </c>
      <c r="R218" s="165" t="inlineStr"/>
    </row>
    <row r="219" ht="24" customHeight="1" s="49">
      <c r="A219" s="165" t="n">
        <v>217</v>
      </c>
      <c r="B219"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ข้อใดคือที่ใช้ในการรักษาตามแนวทางการรักษาโรคลมพิษ</t>
        </is>
      </c>
      <c r="C219" s="166" t="inlineStr"/>
      <c r="D219" s="166" t="inlineStr">
        <is>
          <t>ครีมพญายอ</t>
        </is>
      </c>
      <c r="E219" s="166" t="inlineStr">
        <is>
          <t>Loratadine</t>
        </is>
      </c>
      <c r="F219" s="166" t="inlineStr">
        <is>
          <t>Hydroxyzine</t>
        </is>
      </c>
      <c r="G219" s="166" t="inlineStr">
        <is>
          <t>Hydrocortisone cream</t>
        </is>
      </c>
      <c r="H219" s="166" t="inlineStr">
        <is>
          <t>Clobetasol propionate cream</t>
        </is>
      </c>
      <c r="I219" s="165" t="inlineStr">
        <is>
          <t>2</t>
        </is>
      </c>
      <c r="J219"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219" s="166" t="inlineStr">
        <is>
          <t>Urticaria Management</t>
        </is>
      </c>
      <c r="L219" s="166" t="inlineStr">
        <is>
          <t>Second-Generation Antihistamines as First-Line Treatment</t>
        </is>
      </c>
      <c r="M219" s="166" t="inlineStr"/>
      <c r="N219" s="165" t="inlineStr">
        <is>
          <t>ยาก</t>
        </is>
      </c>
      <c r="O219" s="166" t="inlineStr">
        <is>
          <t>ข้อสอบเก่า</t>
        </is>
      </c>
      <c r="P219" s="165" t="inlineStr">
        <is>
          <t>ข้อสอบเก่า</t>
        </is>
      </c>
      <c r="Q219" s="165" t="inlineStr">
        <is>
          <t>2565</t>
        </is>
      </c>
      <c r="R219" s="165" t="inlineStr"/>
    </row>
    <row r="220" ht="24" customHeight="1" s="49"/>
    <row r="221" ht="24" customHeight="1" s="49"/>
    <row r="222" ht="24" customHeight="1" s="49"/>
    <row r="223" ht="24" customHeight="1" s="49"/>
    <row r="224" ht="13.2" customHeight="1" s="49"/>
    <row r="225" ht="13.2" customHeight="1" s="49"/>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R189"/>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inlineStr"/>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66" t="inlineStr"/>
      <c r="L3" s="166" t="inlineStr">
        <is>
          <t>Diabetes mellitus</t>
        </is>
      </c>
      <c r="M3" s="166" t="inlineStr"/>
      <c r="N3" s="165" t="inlineStr">
        <is>
          <t>Clinic</t>
        </is>
      </c>
      <c r="O3" s="166" t="inlineStr">
        <is>
          <t>ADA Standards of Care</t>
        </is>
      </c>
      <c r="P3" s="167" t="inlineStr">
        <is>
          <t>ข้อสอบเก่า</t>
        </is>
      </c>
      <c r="Q3" s="165" t="inlineStr">
        <is>
          <t>2566</t>
        </is>
      </c>
      <c r="R3" s="165" t="inlineStr"/>
    </row>
    <row r="4" ht="24" customHeight="1" s="49">
      <c r="A4" s="167" t="n">
        <v>2</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inlineStr"/>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66" t="inlineStr"/>
      <c r="L4" s="166" t="inlineStr">
        <is>
          <t>Diabetes mellitus</t>
        </is>
      </c>
      <c r="M4" s="166" t="inlineStr"/>
      <c r="N4" s="165" t="inlineStr">
        <is>
          <t>Clinic</t>
        </is>
      </c>
      <c r="O4" s="166" t="inlineStr">
        <is>
          <t>ข้อ 1 Pharma Plus เล่มม่วง (เฉลยข้อ จ)</t>
        </is>
      </c>
      <c r="P4" s="165" t="inlineStr">
        <is>
          <t>แบบฝึกหัด</t>
        </is>
      </c>
      <c r="Q4" s="165" t="inlineStr">
        <is>
          <t>เล่มม่วง</t>
        </is>
      </c>
      <c r="R4" s="165" t="inlineStr"/>
    </row>
    <row r="5" ht="24" customHeight="1" s="49">
      <c r="A5" s="167" t="n">
        <v>3</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inlineStr"/>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66" t="inlineStr"/>
      <c r="L5" s="166" t="inlineStr">
        <is>
          <t>Diabetes mellitus</t>
        </is>
      </c>
      <c r="M5" s="166" t="inlineStr"/>
      <c r="N5" s="165" t="inlineStr">
        <is>
          <t>Clinic</t>
        </is>
      </c>
      <c r="O5" s="166" t="inlineStr">
        <is>
          <t>ข้อ 2 Pharma Plus เล่มม่วง (เฉลยข้อ ก)</t>
        </is>
      </c>
      <c r="P5" s="165" t="inlineStr">
        <is>
          <t>แบบฝึกหัด</t>
        </is>
      </c>
      <c r="Q5" s="165" t="inlineStr">
        <is>
          <t>เล่มม่วง</t>
        </is>
      </c>
      <c r="R5" s="165" t="inlineStr"/>
    </row>
    <row r="6" ht="24" customHeight="1" s="49">
      <c r="A6" s="167" t="n">
        <v>4</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inlineStr"/>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66" t="inlineStr"/>
      <c r="L6" s="166" t="inlineStr">
        <is>
          <t>Diabetes mellitus</t>
        </is>
      </c>
      <c r="M6" s="166" t="inlineStr"/>
      <c r="N6" s="165" t="inlineStr">
        <is>
          <t>Clinic</t>
        </is>
      </c>
      <c r="O6" s="166" t="inlineStr">
        <is>
          <t>ข้อ 3 Pharma Plus เล่มม่วง (เฉลยข้อ ค)</t>
        </is>
      </c>
      <c r="P6" s="165" t="inlineStr">
        <is>
          <t>แบบฝึกหัด</t>
        </is>
      </c>
      <c r="Q6" s="165" t="inlineStr">
        <is>
          <t>เล่มม่วง</t>
        </is>
      </c>
      <c r="R6" s="165" t="inlineStr"/>
    </row>
    <row r="7" ht="24" customHeight="1" s="49">
      <c r="A7" s="167" t="n">
        <v>5</v>
      </c>
      <c r="B7" s="166" t="inlineStr">
        <is>
          <t>ข้อใด ไม่ใช่ ภาวะแทรกซ้อนระยะยาวของโรคเบาหวาน</t>
        </is>
      </c>
      <c r="C7" s="166" t="inlineStr"/>
      <c r="D7" s="166" t="inlineStr">
        <is>
          <t>Retinopathy</t>
        </is>
      </c>
      <c r="E7" s="166" t="inlineStr">
        <is>
          <t>Nephropathy</t>
        </is>
      </c>
      <c r="F7" s="166" t="inlineStr">
        <is>
          <t>Neuropathy</t>
        </is>
      </c>
      <c r="G7" s="166" t="inlineStr">
        <is>
          <t>Glaucoma</t>
        </is>
      </c>
      <c r="H7" s="166" t="inlineStr">
        <is>
          <t>Atherosclerosis</t>
        </is>
      </c>
      <c r="I7" s="167" t="n">
        <v>4</v>
      </c>
      <c r="J7" s="166"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66" t="inlineStr"/>
      <c r="L7" s="166" t="inlineStr">
        <is>
          <t>Diabetes mellitus</t>
        </is>
      </c>
      <c r="M7" s="166" t="inlineStr"/>
      <c r="N7" s="165" t="inlineStr">
        <is>
          <t>Clinic</t>
        </is>
      </c>
      <c r="O7" s="166" t="inlineStr">
        <is>
          <t>ข้อ 4 Pharma Plus เล่มม่วง (เฉลยข้อ )</t>
        </is>
      </c>
      <c r="P7" s="165" t="inlineStr">
        <is>
          <t>แบบฝึกหัด</t>
        </is>
      </c>
      <c r="Q7" s="165" t="inlineStr">
        <is>
          <t>เล่มม่วง</t>
        </is>
      </c>
      <c r="R7" s="165" t="inlineStr"/>
    </row>
    <row r="8" ht="24" customHeight="1" s="49">
      <c r="A8" s="167" t="n">
        <v>6</v>
      </c>
      <c r="B8" s="166" t="inlineStr">
        <is>
          <t>ในโรงพยาบาลมี glipizide MR 30 mg แต่แพทย์์ต้องการใช้ 15 mg สามารถแบ่งได้หรือไม่</t>
        </is>
      </c>
      <c r="C8" s="166" t="inlineStr"/>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66" t="inlineStr"/>
      <c r="L8" s="166" t="inlineStr">
        <is>
          <t>Diabetes mellitus</t>
        </is>
      </c>
      <c r="M8" s="166" t="inlineStr"/>
      <c r="N8" s="165" t="inlineStr">
        <is>
          <t>Clinic</t>
        </is>
      </c>
      <c r="O8" s="166" t="inlineStr">
        <is>
          <t>ข้อ 5 Pharma Plus เล่มม่วง (เฉลยข้อ ค)</t>
        </is>
      </c>
      <c r="P8" s="165" t="inlineStr">
        <is>
          <t>แบบฝึกหัด</t>
        </is>
      </c>
      <c r="Q8" s="165" t="inlineStr">
        <is>
          <t>เล่มม่วง</t>
        </is>
      </c>
      <c r="R8" s="165" t="inlineStr"/>
    </row>
    <row r="9" ht="24" customHeight="1" s="49">
      <c r="A9" s="167" t="n">
        <v>7</v>
      </c>
      <c r="B9" s="166" t="inlineStr">
        <is>
          <t>ข้อใดคือกลไกการออกฤทธิ์ของยา chlorpropamide</t>
        </is>
      </c>
      <c r="C9" s="166" t="inlineStr"/>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66" t="inlineStr"/>
      <c r="L9" s="166" t="inlineStr">
        <is>
          <t>Diabetes mellitus</t>
        </is>
      </c>
      <c r="M9" s="166" t="inlineStr"/>
      <c r="N9" s="165" t="inlineStr">
        <is>
          <t>Clinic</t>
        </is>
      </c>
      <c r="O9" s="166" t="inlineStr">
        <is>
          <t>ข้อ 6 Pharma Plus เล่มม่วง (เฉลยข้อ ก)</t>
        </is>
      </c>
      <c r="P9" s="165" t="inlineStr">
        <is>
          <t>แบบฝึกหัด</t>
        </is>
      </c>
      <c r="Q9" s="165" t="inlineStr">
        <is>
          <t>เล่มม่วง</t>
        </is>
      </c>
      <c r="R9" s="165" t="inlineStr"/>
    </row>
    <row r="10" ht="24" customHeight="1" s="49">
      <c r="A10" s="167" t="n">
        <v>8</v>
      </c>
      <c r="B10" s="166" t="inlineStr">
        <is>
          <t>ยาฉีดอินซูลินในข้อใดที่ออกฤทธิ์แบบ intermediate</t>
        </is>
      </c>
      <c r="C10" s="166" t="inlineStr"/>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66" t="inlineStr"/>
      <c r="L10" s="166" t="inlineStr">
        <is>
          <t>Diabetes mellitus</t>
        </is>
      </c>
      <c r="M10" s="166" t="inlineStr"/>
      <c r="N10" s="165" t="inlineStr">
        <is>
          <t>Clinic</t>
        </is>
      </c>
      <c r="O10" s="166" t="inlineStr">
        <is>
          <t>ข้อ 7 Pharma Plus เล่มม่วง (เฉลยข้อ ค)</t>
        </is>
      </c>
      <c r="P10" s="165" t="inlineStr">
        <is>
          <t>แบบฝึกหัด</t>
        </is>
      </c>
      <c r="Q10" s="165" t="inlineStr">
        <is>
          <t>เล่มม่วง</t>
        </is>
      </c>
      <c r="R10" s="165" t="inlineStr"/>
    </row>
    <row r="11" ht="24" customHeight="1" s="49">
      <c r="A11" s="167" t="n">
        <v>9</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inlineStr"/>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66" t="inlineStr"/>
      <c r="L11" s="166" t="inlineStr">
        <is>
          <t>Diabetes mellitus</t>
        </is>
      </c>
      <c r="M11" s="166" t="inlineStr"/>
      <c r="N11" s="165" t="inlineStr">
        <is>
          <t>Clinic</t>
        </is>
      </c>
      <c r="O11" s="166" t="inlineStr">
        <is>
          <t>ข้อ 8 Pharma Plus เล่มม่วง (เฉลยข้อ ก)</t>
        </is>
      </c>
      <c r="P11" s="165" t="inlineStr">
        <is>
          <t>แบบฝึกหัด</t>
        </is>
      </c>
      <c r="Q11" s="165" t="inlineStr">
        <is>
          <t>เล่มม่วง</t>
        </is>
      </c>
      <c r="R11" s="165" t="inlineStr"/>
    </row>
    <row r="12" ht="24" customHeight="1" s="49">
      <c r="A12" s="167" t="n">
        <v>10</v>
      </c>
      <c r="B12" s="166" t="inlineStr">
        <is>
          <t>Drug of choice ในการรักษา DM ตาม ADA Guideline คือยาใด</t>
        </is>
      </c>
      <c r="C12" s="166" t="inlineStr"/>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66" t="inlineStr"/>
      <c r="L12" s="166" t="inlineStr">
        <is>
          <t>Diabetes mellitus</t>
        </is>
      </c>
      <c r="M12" s="166" t="inlineStr"/>
      <c r="N12" s="165" t="inlineStr">
        <is>
          <t>Clinic</t>
        </is>
      </c>
      <c r="O12" s="166" t="inlineStr">
        <is>
          <t>ข้อ 9 Pharma Plus เล่มม่วง (เฉลยข้อ ก)</t>
        </is>
      </c>
      <c r="P12" s="165" t="inlineStr">
        <is>
          <t>แบบฝึกหัด</t>
        </is>
      </c>
      <c r="Q12" s="165" t="inlineStr">
        <is>
          <t>เล่มม่วง</t>
        </is>
      </c>
      <c r="R12" s="165" t="inlineStr"/>
    </row>
    <row r="13" ht="24" customHeight="1" s="49">
      <c r="A13" s="167" t="n">
        <v>11</v>
      </c>
      <c r="B13" s="166" t="inlineStr">
        <is>
          <t>เป้าหมายของโรคเบาหวานในผู้ป่วยทั่วไป ตาม ADA Guideline คือ</t>
        </is>
      </c>
      <c r="C13" s="166" t="inlineStr"/>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66" t="inlineStr"/>
      <c r="L13" s="166" t="inlineStr">
        <is>
          <t>Diabetes mellitus</t>
        </is>
      </c>
      <c r="M13" s="166" t="inlineStr"/>
      <c r="N13" s="165" t="inlineStr">
        <is>
          <t>Clinic</t>
        </is>
      </c>
      <c r="O13" s="166" t="inlineStr">
        <is>
          <t>ข้อ 10 Pharma Plus เล่มม่วง (เฉลยข้อ ข)</t>
        </is>
      </c>
      <c r="P13" s="165" t="inlineStr">
        <is>
          <t>แบบฝึกหัด</t>
        </is>
      </c>
      <c r="Q13" s="165" t="inlineStr">
        <is>
          <t>เล่มม่วง</t>
        </is>
      </c>
      <c r="R13" s="165" t="inlineStr"/>
    </row>
    <row r="14" ht="24" customHeight="1" s="49">
      <c r="A14" s="167" t="n">
        <v>12</v>
      </c>
      <c r="B14" s="166" t="inlineStr">
        <is>
          <t>ข้อใดไม่ใช่ S/E ของยาลดระดับน้ำตาลชนิดรับประทาน</t>
        </is>
      </c>
      <c r="C14" s="166" t="inlineStr"/>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66" t="inlineStr"/>
      <c r="L14" s="166" t="inlineStr">
        <is>
          <t>Diabetes mellitus</t>
        </is>
      </c>
      <c r="M14" s="166" t="inlineStr"/>
      <c r="N14" s="165" t="inlineStr">
        <is>
          <t>Clinic</t>
        </is>
      </c>
      <c r="O14" s="166" t="inlineStr">
        <is>
          <t>ข้อ 11 Pharma Plus เล่มม่วง (เฉลยข้อ ก)</t>
        </is>
      </c>
      <c r="P14" s="165" t="inlineStr">
        <is>
          <t>แบบฝึกหัด</t>
        </is>
      </c>
      <c r="Q14" s="165" t="inlineStr">
        <is>
          <t>เล่มม่วง</t>
        </is>
      </c>
      <c r="R14" s="165" t="inlineStr"/>
    </row>
    <row r="15" ht="24" customHeight="1" s="49">
      <c r="A15" s="167" t="n">
        <v>13</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inlineStr"/>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66" t="inlineStr"/>
      <c r="L15" s="166" t="inlineStr">
        <is>
          <t>Diabetes mellitus</t>
        </is>
      </c>
      <c r="M15" s="166" t="inlineStr"/>
      <c r="N15" s="165" t="inlineStr">
        <is>
          <t>Clinic</t>
        </is>
      </c>
      <c r="O15" s="166" t="inlineStr">
        <is>
          <t>ข้อ 12 Pharma Plus เล่มม่วง (เฉลยข้อ ง)</t>
        </is>
      </c>
      <c r="P15" s="165" t="inlineStr">
        <is>
          <t>แบบฝึกหัด</t>
        </is>
      </c>
      <c r="Q15" s="165" t="inlineStr">
        <is>
          <t>เล่มม่วง</t>
        </is>
      </c>
      <c r="R15" s="165" t="inlineStr"/>
    </row>
    <row r="16" ht="24" customHeight="1" s="49">
      <c r="A16" s="167" t="n">
        <v>14</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inlineStr"/>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66" t="inlineStr"/>
      <c r="L16" s="166" t="inlineStr">
        <is>
          <t>Diabetes mellitus</t>
        </is>
      </c>
      <c r="M16" s="166" t="inlineStr"/>
      <c r="N16" s="165" t="inlineStr">
        <is>
          <t>Clinic</t>
        </is>
      </c>
      <c r="O16" s="166" t="inlineStr">
        <is>
          <t>ข้อ 13 Pharma Plus เล่มม่วง (เฉลยข้อ ข)</t>
        </is>
      </c>
      <c r="P16" s="165" t="inlineStr">
        <is>
          <t>แบบฝึกหัด</t>
        </is>
      </c>
      <c r="Q16" s="165" t="inlineStr">
        <is>
          <t>เล่มม่วง</t>
        </is>
      </c>
      <c r="R16" s="165" t="inlineStr"/>
    </row>
    <row r="17" ht="24" customHeight="1" s="49">
      <c r="A17" s="167" t="n">
        <v>15</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inlineStr"/>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66" t="inlineStr"/>
      <c r="L17" s="166" t="inlineStr">
        <is>
          <t>Diabetes mellitus</t>
        </is>
      </c>
      <c r="M17" s="166" t="inlineStr"/>
      <c r="N17" s="165" t="inlineStr">
        <is>
          <t>Clinic</t>
        </is>
      </c>
      <c r="O17" s="166" t="inlineStr">
        <is>
          <t>ข้อ 14 Pharma Plus เล่มม่วง (เฉลยข้อ ก)</t>
        </is>
      </c>
      <c r="P17" s="165" t="inlineStr">
        <is>
          <t>แบบฝึกหัด</t>
        </is>
      </c>
      <c r="Q17" s="165" t="inlineStr">
        <is>
          <t>เล่มม่วง</t>
        </is>
      </c>
      <c r="R17" s="165" t="inlineStr"/>
    </row>
    <row r="18" ht="24" customHeight="1" s="49">
      <c r="A18" s="167" t="n">
        <v>16</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inlineStr"/>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66" t="inlineStr"/>
      <c r="L18" s="166" t="inlineStr">
        <is>
          <t>Diabetes mellitus</t>
        </is>
      </c>
      <c r="M18" s="166" t="inlineStr"/>
      <c r="N18" s="165" t="inlineStr">
        <is>
          <t>Clinic</t>
        </is>
      </c>
      <c r="O18" s="166" t="inlineStr">
        <is>
          <t>ข้อ 15 Pharma Plus เล่มม่วง (เฉลยข้อ ข)</t>
        </is>
      </c>
      <c r="P18" s="165" t="inlineStr">
        <is>
          <t>แบบฝึกหัด</t>
        </is>
      </c>
      <c r="Q18" s="165" t="inlineStr">
        <is>
          <t>เล่มม่วง</t>
        </is>
      </c>
      <c r="R18" s="165" t="inlineStr"/>
    </row>
    <row r="19" ht="24" customHeight="1" s="49">
      <c r="A19" s="167" t="n">
        <v>17</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inlineStr"/>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66" t="inlineStr"/>
      <c r="L19" s="166" t="inlineStr">
        <is>
          <t>Diabetes mellitus</t>
        </is>
      </c>
      <c r="M19" s="166" t="inlineStr"/>
      <c r="N19" s="165" t="inlineStr">
        <is>
          <t>Clinic</t>
        </is>
      </c>
      <c r="O19" s="166" t="inlineStr">
        <is>
          <t>ข้อ 16 Pharma Plus เล่มม่วง (เฉลยข้อ ค)</t>
        </is>
      </c>
      <c r="P19" s="165" t="inlineStr">
        <is>
          <t>แบบฝึกหัด</t>
        </is>
      </c>
      <c r="Q19" s="165" t="inlineStr">
        <is>
          <t>เล่มม่วง</t>
        </is>
      </c>
      <c r="R19" s="165" t="inlineStr"/>
    </row>
    <row r="20" ht="24" customHeight="1" s="49">
      <c r="A20" s="167" t="n">
        <v>18</v>
      </c>
      <c r="B20" s="166" t="inlineStr">
        <is>
          <t>2 ปีต่อมา ผู้ป่วยมาพบแพทย์์ มีค่า Lab ดังนี้
FBS 210 mg% จ่าย Metformin 1x2 60
ค่าผลปฏิบัติการใดที่บ่งบอกว่าผู้ป่วยเป็น hyperglycemia</t>
        </is>
      </c>
      <c r="C20" s="166" t="inlineStr"/>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66" t="inlineStr"/>
      <c r="L20" s="166" t="inlineStr">
        <is>
          <t>Diabetes mellitus</t>
        </is>
      </c>
      <c r="M20" s="166" t="inlineStr"/>
      <c r="N20" s="165" t="inlineStr">
        <is>
          <t>Clinic</t>
        </is>
      </c>
      <c r="O20" s="166" t="inlineStr">
        <is>
          <t>ข้อ 17 Pharma Plus เล่มม่วง (เฉลยข้อ ก)</t>
        </is>
      </c>
      <c r="P20" s="165" t="inlineStr">
        <is>
          <t>แบบฝึกหัด</t>
        </is>
      </c>
      <c r="Q20" s="165" t="inlineStr">
        <is>
          <t>เล่มม่วง</t>
        </is>
      </c>
      <c r="R20" s="165" t="inlineStr"/>
    </row>
    <row r="21" ht="24" customHeight="1" s="49">
      <c r="A21" s="167" t="n">
        <v>19</v>
      </c>
      <c r="B21" s="166" t="inlineStr">
        <is>
          <t>2 ปีต่อมา ผู้ป่วยมาพบแพทย์์ มีค่า Lab ดังนี้
FBS 210 mg% จ่าย Metformin 1x2 60
ยาที่แพทย์์สั่งจ่ายอยู่ในกลุ่มใด</t>
        </is>
      </c>
      <c r="C21" s="166" t="inlineStr"/>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66" t="inlineStr"/>
      <c r="L21" s="166" t="inlineStr">
        <is>
          <t>Diabetes mellitus</t>
        </is>
      </c>
      <c r="M21" s="166" t="inlineStr"/>
      <c r="N21" s="165" t="inlineStr">
        <is>
          <t>Clinic</t>
        </is>
      </c>
      <c r="O21" s="166" t="inlineStr">
        <is>
          <t>ข้อ 18 Pharma Plus เล่มม่วง (เฉลยข้อ ก)</t>
        </is>
      </c>
      <c r="P21" s="165" t="inlineStr">
        <is>
          <t>แบบฝึกหัด</t>
        </is>
      </c>
      <c r="Q21" s="165" t="inlineStr">
        <is>
          <t>เล่มม่วง</t>
        </is>
      </c>
      <c r="R21" s="165" t="inlineStr"/>
    </row>
    <row r="22" ht="24" customHeight="1" s="49">
      <c r="A22" s="167" t="n">
        <v>20</v>
      </c>
      <c r="B22" s="166" t="inlineStr">
        <is>
          <t>อาการไม่พึงประสงค์ที่เกิดขึ้นบ่อยจากยาตัวนี้</t>
        </is>
      </c>
      <c r="C22" s="166" t="inlineStr"/>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66" t="inlineStr"/>
      <c r="L22" s="166" t="inlineStr">
        <is>
          <t>Diabetes mellitus</t>
        </is>
      </c>
      <c r="M22" s="166" t="inlineStr"/>
      <c r="N22" s="165" t="inlineStr">
        <is>
          <t>Clinic</t>
        </is>
      </c>
      <c r="O22" s="166" t="inlineStr">
        <is>
          <t>ข้อ 19 Pharma Plus เล่มม่วง (เฉลยข้อ ก)</t>
        </is>
      </c>
      <c r="P22" s="165" t="inlineStr">
        <is>
          <t>แบบฝึกหัด</t>
        </is>
      </c>
      <c r="Q22" s="165" t="inlineStr">
        <is>
          <t>เล่มม่วง</t>
        </is>
      </c>
      <c r="R22" s="165" t="inlineStr"/>
    </row>
    <row r="23" ht="24" customHeight="1" s="49">
      <c r="A23" s="167" t="n">
        <v>21</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inlineStr"/>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66" t="inlineStr"/>
      <c r="L23" s="166" t="inlineStr">
        <is>
          <t>Diabetes mellitus</t>
        </is>
      </c>
      <c r="M23" s="166" t="inlineStr"/>
      <c r="N23" s="165" t="inlineStr">
        <is>
          <t>Clinic</t>
        </is>
      </c>
      <c r="O23" s="166" t="inlineStr">
        <is>
          <t>ข้อ 20 Pharma Plus เล่มม่วง (เฉลยข้อ ก)</t>
        </is>
      </c>
      <c r="P23" s="165" t="inlineStr">
        <is>
          <t>แบบฝึกหัด</t>
        </is>
      </c>
      <c r="Q23" s="165" t="inlineStr">
        <is>
          <t>เล่มม่วง</t>
        </is>
      </c>
      <c r="R23" s="165" t="inlineStr"/>
    </row>
    <row r="24" ht="24" customHeight="1" s="49">
      <c r="A24" s="167" t="n">
        <v>22</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inlineStr"/>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66" t="inlineStr"/>
      <c r="L24" s="166" t="inlineStr">
        <is>
          <t>Diabetes mellitus</t>
        </is>
      </c>
      <c r="M24" s="166" t="inlineStr"/>
      <c r="N24" s="165" t="inlineStr">
        <is>
          <t>Clinic</t>
        </is>
      </c>
      <c r="O24" s="166" t="inlineStr">
        <is>
          <t>ข้อ 21 Pharma Plus เล่มม่วง (เฉลยข้อ ค)</t>
        </is>
      </c>
      <c r="P24" s="165" t="inlineStr">
        <is>
          <t>แบบฝึกหัด</t>
        </is>
      </c>
      <c r="Q24" s="165" t="inlineStr">
        <is>
          <t>เล่มม่วง</t>
        </is>
      </c>
      <c r="R24" s="165" t="inlineStr"/>
    </row>
    <row r="25" ht="24" customHeight="1" s="49">
      <c r="A25" s="167" t="n">
        <v>23</v>
      </c>
      <c r="B25" s="166" t="inlineStr">
        <is>
          <t>ผู้ป่วยโรคใดมีข้อห้ามใช้ยา metformin</t>
        </is>
      </c>
      <c r="C25" s="166" t="inlineStr"/>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66" t="inlineStr"/>
      <c r="L25" s="166" t="inlineStr">
        <is>
          <t>Diabetes mellitus</t>
        </is>
      </c>
      <c r="M25" s="166" t="inlineStr"/>
      <c r="N25" s="165" t="inlineStr">
        <is>
          <t>Clinic</t>
        </is>
      </c>
      <c r="O25" s="166" t="inlineStr">
        <is>
          <t>ข้อ 22 Pharma Plus เล่มม่วง (เฉลยข้อ ก)</t>
        </is>
      </c>
      <c r="P25" s="165" t="inlineStr">
        <is>
          <t>แบบฝึกหัด</t>
        </is>
      </c>
      <c r="Q25" s="165" t="inlineStr">
        <is>
          <t>เล่มม่วง</t>
        </is>
      </c>
      <c r="R25" s="165" t="inlineStr"/>
    </row>
    <row r="26" ht="24" customHeight="1" s="49">
      <c r="A26" s="167" t="n">
        <v>24</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inlineStr"/>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Diabetes mellitus</t>
        </is>
      </c>
      <c r="M26" s="166" t="inlineStr"/>
      <c r="N26" s="165" t="inlineStr">
        <is>
          <t>Clinic</t>
        </is>
      </c>
      <c r="O26" s="166" t="inlineStr">
        <is>
          <t>ข้อ 23 Pharma Plus เล่มม่วง (เฉลยข้อ ก)</t>
        </is>
      </c>
      <c r="P26" s="165" t="inlineStr">
        <is>
          <t>แบบฝึกหัด</t>
        </is>
      </c>
      <c r="Q26" s="165" t="inlineStr">
        <is>
          <t>เล่มม่วง</t>
        </is>
      </c>
      <c r="R26" s="165" t="inlineStr"/>
    </row>
    <row r="27" ht="24" customHeight="1" s="49">
      <c r="A27" s="167" t="n">
        <v>25</v>
      </c>
      <c r="B27" s="166" t="inlineStr">
        <is>
          <t>กลไกการออกฤทธิ์ของยา chlorpropamide ในผู้ป่วยโรคเบาหวานได้แก่</t>
        </is>
      </c>
      <c r="C27" s="166" t="inlineStr"/>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66" t="inlineStr"/>
      <c r="L27" s="166" t="inlineStr">
        <is>
          <t>Diabetes mellitus</t>
        </is>
      </c>
      <c r="M27" s="166" t="inlineStr"/>
      <c r="N27" s="165" t="inlineStr">
        <is>
          <t>Clinic</t>
        </is>
      </c>
      <c r="O27" s="166" t="inlineStr">
        <is>
          <t>ข้อ 29 Pharma Plus เล่มม่วง (เฉลยข้อ ค)</t>
        </is>
      </c>
      <c r="P27" s="165" t="inlineStr">
        <is>
          <t>แบบฝึกหัด</t>
        </is>
      </c>
      <c r="Q27" s="165" t="inlineStr">
        <is>
          <t>เล่มม่วง</t>
        </is>
      </c>
      <c r="R27" s="165" t="inlineStr"/>
    </row>
    <row r="28" ht="24" customHeight="1" s="49">
      <c r="A28" s="167" t="n">
        <v>26</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inlineStr"/>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66" t="inlineStr"/>
      <c r="L28" s="166" t="inlineStr">
        <is>
          <t>Diabetes mellitus</t>
        </is>
      </c>
      <c r="M28" s="166" t="inlineStr"/>
      <c r="N28" s="165" t="inlineStr">
        <is>
          <t>Clinic</t>
        </is>
      </c>
      <c r="O28" s="166" t="inlineStr">
        <is>
          <t>ข้อ 30 Pharma Plus เล่มม่วง (เฉลยข้อ ง)</t>
        </is>
      </c>
      <c r="P28" s="165" t="inlineStr">
        <is>
          <t>แบบฝึกหัด</t>
        </is>
      </c>
      <c r="Q28" s="165" t="inlineStr">
        <is>
          <t>เล่มม่วง</t>
        </is>
      </c>
      <c r="R28" s="165" t="inlineStr"/>
    </row>
    <row r="29" ht="24" customHeight="1" s="49">
      <c r="A29" s="167" t="n">
        <v>27</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inlineStr"/>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66" t="inlineStr"/>
      <c r="L29" s="166" t="inlineStr">
        <is>
          <t>Diabetes mellitus</t>
        </is>
      </c>
      <c r="M29" s="166" t="inlineStr"/>
      <c r="N29" s="165" t="inlineStr">
        <is>
          <t>Clinic</t>
        </is>
      </c>
      <c r="O29" s="166" t="inlineStr">
        <is>
          <t>ข้อ 31 Pharma Plus เล่มม่วง (เฉลยข้อ จ)</t>
        </is>
      </c>
      <c r="P29" s="165" t="inlineStr">
        <is>
          <t>แบบฝึกหัด</t>
        </is>
      </c>
      <c r="Q29" s="165" t="inlineStr">
        <is>
          <t>เล่มม่วง</t>
        </is>
      </c>
      <c r="R29" s="165" t="inlineStr"/>
    </row>
    <row r="30" ht="24" customHeight="1" s="49">
      <c r="A30" s="167" t="n">
        <v>28</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inlineStr"/>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66" t="inlineStr"/>
      <c r="L30" s="166" t="inlineStr">
        <is>
          <t>Diabetes mellitus</t>
        </is>
      </c>
      <c r="M30" s="166" t="inlineStr"/>
      <c r="N30" s="165" t="inlineStr">
        <is>
          <t>Clinic</t>
        </is>
      </c>
      <c r="O30" s="166" t="inlineStr">
        <is>
          <t>ข้อ 32 Pharma Plus เล่มม่วง (เฉลยข้อ จ)</t>
        </is>
      </c>
      <c r="P30" s="165" t="inlineStr">
        <is>
          <t>แบบฝึกหัด</t>
        </is>
      </c>
      <c r="Q30" s="165" t="inlineStr">
        <is>
          <t>เล่มม่วง</t>
        </is>
      </c>
      <c r="R30" s="165" t="inlineStr"/>
    </row>
    <row r="31" ht="24" customHeight="1" s="49">
      <c r="A31" s="167" t="n">
        <v>29</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inlineStr"/>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66" t="inlineStr"/>
      <c r="L31" s="166" t="inlineStr">
        <is>
          <t>Diabetes mellitus</t>
        </is>
      </c>
      <c r="M31" s="166" t="inlineStr"/>
      <c r="N31" s="165" t="inlineStr">
        <is>
          <t>Clinic</t>
        </is>
      </c>
      <c r="O31" s="166" t="inlineStr">
        <is>
          <t>ข้อ 33 Pharma Plus เล่มม่วง (เฉลยข้อ จ)</t>
        </is>
      </c>
      <c r="P31" s="165" t="inlineStr">
        <is>
          <t>แบบฝึกหัด</t>
        </is>
      </c>
      <c r="Q31" s="165" t="inlineStr">
        <is>
          <t>เล่มม่วง</t>
        </is>
      </c>
      <c r="R31" s="165" t="inlineStr"/>
    </row>
    <row r="32" ht="24" customHeight="1" s="49">
      <c r="A32" s="167" t="n">
        <v>30</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inlineStr"/>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66" t="inlineStr"/>
      <c r="L32" s="166" t="inlineStr">
        <is>
          <t>Diabetes mellitus</t>
        </is>
      </c>
      <c r="M32" s="166" t="inlineStr"/>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31</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inlineStr"/>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66" t="inlineStr"/>
      <c r="L33" s="166" t="inlineStr">
        <is>
          <t>Diabetes mellitus</t>
        </is>
      </c>
      <c r="M33" s="166" t="inlineStr"/>
      <c r="N33" s="165" t="inlineStr">
        <is>
          <t>Clinic</t>
        </is>
      </c>
      <c r="O33" s="166" t="inlineStr">
        <is>
          <t>ข้อ 35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inlineStr"/>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66" t="inlineStr"/>
      <c r="L34" s="166" t="inlineStr">
        <is>
          <t>Diabetes mellitus</t>
        </is>
      </c>
      <c r="M34" s="166" t="inlineStr"/>
      <c r="N34" s="165" t="inlineStr">
        <is>
          <t>Clinic</t>
        </is>
      </c>
      <c r="O34" s="166" t="inlineStr">
        <is>
          <t>ข้อ 36 Pharma Plus เล่มม่วง (เฉลยข้อ ค)</t>
        </is>
      </c>
      <c r="P34" s="165" t="inlineStr">
        <is>
          <t>แบบฝึกหัด</t>
        </is>
      </c>
      <c r="Q34" s="165" t="inlineStr">
        <is>
          <t>เล่มม่วง</t>
        </is>
      </c>
      <c r="R34" s="165" t="inlineStr"/>
    </row>
    <row r="35" ht="24" customHeight="1" s="49">
      <c r="A35" s="167" t="n">
        <v>33</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inlineStr"/>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66" t="inlineStr"/>
      <c r="L35" s="166" t="inlineStr">
        <is>
          <t>Diabetes mellitus</t>
        </is>
      </c>
      <c r="M35" s="166" t="inlineStr"/>
      <c r="N35" s="165" t="inlineStr">
        <is>
          <t>Clinic</t>
        </is>
      </c>
      <c r="O35" s="166" t="inlineStr">
        <is>
          <t>ข้อ 37 Pharma Plus เล่มม่วง (เฉลยข้อ ง)</t>
        </is>
      </c>
      <c r="P35" s="165" t="inlineStr">
        <is>
          <t>แบบฝึกหัด</t>
        </is>
      </c>
      <c r="Q35" s="165" t="inlineStr">
        <is>
          <t>เล่มม่วง</t>
        </is>
      </c>
      <c r="R35" s="165" t="inlineStr"/>
    </row>
    <row r="36" ht="24" customHeight="1" s="49">
      <c r="A36" s="167" t="n">
        <v>34</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inlineStr"/>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66" t="inlineStr"/>
      <c r="L36" s="166" t="inlineStr">
        <is>
          <t>Diabetes mellitus</t>
        </is>
      </c>
      <c r="M36" s="166" t="inlineStr"/>
      <c r="N36" s="165" t="inlineStr">
        <is>
          <t>Clinic</t>
        </is>
      </c>
      <c r="O36" s="166" t="inlineStr">
        <is>
          <t>ข้อ 38 Pharma Plus เล่มม่วง (เฉลยข้อ ก ค ง)</t>
        </is>
      </c>
      <c r="P36" s="165" t="inlineStr">
        <is>
          <t>แบบฝึกหัด</t>
        </is>
      </c>
      <c r="Q36" s="165" t="inlineStr">
        <is>
          <t>เล่มม่วง</t>
        </is>
      </c>
      <c r="R36" s="165" t="inlineStr"/>
    </row>
    <row r="37" ht="24" customHeight="1" s="49">
      <c r="A37" s="167" t="n">
        <v>35</v>
      </c>
      <c r="B37" s="166" t="inlineStr">
        <is>
          <t>ข้อใดกล่าวถูกต้องเกี่ยวกับกลไกการออกฤทธิ์ของ glibenclamide</t>
        </is>
      </c>
      <c r="C37" s="166" t="inlineStr"/>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66" t="inlineStr"/>
      <c r="L37" s="166" t="inlineStr">
        <is>
          <t>Diabetes mellitus</t>
        </is>
      </c>
      <c r="M37" s="166" t="inlineStr"/>
      <c r="N37" s="165" t="inlineStr">
        <is>
          <t>Clinic</t>
        </is>
      </c>
      <c r="O37" s="166" t="inlineStr">
        <is>
          <t>ข้อ 39 Pharma Plus เล่มม่วง (เฉลยข้อ ข)</t>
        </is>
      </c>
      <c r="P37" s="165" t="inlineStr">
        <is>
          <t>แบบฝึกหัด</t>
        </is>
      </c>
      <c r="Q37" s="165" t="inlineStr">
        <is>
          <t>เล่มม่วง</t>
        </is>
      </c>
      <c r="R37" s="165" t="inlineStr"/>
    </row>
    <row r="38" ht="24" customHeight="1" s="49">
      <c r="A38" s="167" t="n">
        <v>36</v>
      </c>
      <c r="B38" s="166" t="inlineStr">
        <is>
          <t>ข้อใดเป็นผลที่อาจเกิดขึ้นได้จากการใช้ยา glibenclamide เป็นระยะเวลานาน</t>
        </is>
      </c>
      <c r="C38" s="166" t="inlineStr"/>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66" t="inlineStr"/>
      <c r="L38" s="166" t="inlineStr">
        <is>
          <t>Diabetes mellitus</t>
        </is>
      </c>
      <c r="M38" s="166" t="inlineStr"/>
      <c r="N38" s="165" t="inlineStr">
        <is>
          <t>Clinic</t>
        </is>
      </c>
      <c r="O38" s="166" t="inlineStr">
        <is>
          <t>ข้อ 40 Pharma Plus เล่มม่วง (เฉลยข้อ ค)</t>
        </is>
      </c>
      <c r="P38" s="165" t="inlineStr">
        <is>
          <t>แบบฝึกหัด</t>
        </is>
      </c>
      <c r="Q38" s="165" t="inlineStr">
        <is>
          <t>เล่มม่วง</t>
        </is>
      </c>
      <c r="R38" s="165" t="inlineStr"/>
    </row>
    <row r="39" ht="24" customHeight="1" s="49">
      <c r="A39" s="167" t="n">
        <v>37</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inlineStr"/>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66" t="inlineStr"/>
      <c r="L39" s="166" t="inlineStr">
        <is>
          <t>Diabetes mellitus</t>
        </is>
      </c>
      <c r="M39" s="166" t="inlineStr"/>
      <c r="N39" s="165" t="inlineStr">
        <is>
          <t>Clinic</t>
        </is>
      </c>
      <c r="O39" s="166" t="inlineStr">
        <is>
          <t>ข้อ 41 Pharma Plus เล่มม่วง (เฉลยข้อ ก)</t>
        </is>
      </c>
      <c r="P39" s="165" t="inlineStr">
        <is>
          <t>แบบฝึกหัด</t>
        </is>
      </c>
      <c r="Q39" s="165" t="inlineStr">
        <is>
          <t>เล่มม่วง</t>
        </is>
      </c>
      <c r="R39" s="165" t="inlineStr"/>
    </row>
    <row r="40" ht="24" customHeight="1" s="49">
      <c r="A40" s="167" t="n">
        <v>38</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inlineStr"/>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66" t="inlineStr"/>
      <c r="L40" s="166" t="inlineStr">
        <is>
          <t>Diabetes mellitus</t>
        </is>
      </c>
      <c r="M40" s="166" t="inlineStr"/>
      <c r="N40" s="165" t="inlineStr">
        <is>
          <t>Clinic</t>
        </is>
      </c>
      <c r="O40" s="166" t="inlineStr">
        <is>
          <t>ข้อ 42 Pharma Plus เล่มม่วง (เฉลยข้อ จ)</t>
        </is>
      </c>
      <c r="P40" s="165" t="inlineStr">
        <is>
          <t>แบบฝึกหัด</t>
        </is>
      </c>
      <c r="Q40" s="165" t="inlineStr">
        <is>
          <t>เล่มม่วง</t>
        </is>
      </c>
      <c r="R40" s="165" t="inlineStr"/>
    </row>
    <row r="41" ht="24" customHeight="1" s="49">
      <c r="A41" s="167" t="n">
        <v>39</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inlineStr"/>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66" t="inlineStr"/>
      <c r="L41" s="166" t="inlineStr">
        <is>
          <t>Diabetes mellitus</t>
        </is>
      </c>
      <c r="M41" s="166" t="inlineStr"/>
      <c r="N41" s="165" t="inlineStr">
        <is>
          <t>Clinic</t>
        </is>
      </c>
      <c r="O41" s="166" t="inlineStr">
        <is>
          <t>ข้อ 43 Pharma Plus เล่มม่วง (เฉลยข้อ ค)</t>
        </is>
      </c>
      <c r="P41" s="165" t="inlineStr">
        <is>
          <t>แบบฝึกหัด</t>
        </is>
      </c>
      <c r="Q41" s="165" t="inlineStr">
        <is>
          <t>เล่มม่วง</t>
        </is>
      </c>
      <c r="R41" s="165" t="inlineStr"/>
    </row>
    <row r="42" ht="24" customHeight="1" s="49">
      <c r="A42" s="167" t="n">
        <v>40</v>
      </c>
      <c r="B42" s="166" t="inlineStr">
        <is>
          <t>เกี่ยวกับ glipizide ข้อใดผิด</t>
        </is>
      </c>
      <c r="C42" s="166" t="inlineStr"/>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66" t="inlineStr"/>
      <c r="L42" s="166" t="inlineStr">
        <is>
          <t>Diabetes mellitus</t>
        </is>
      </c>
      <c r="M42" s="166" t="inlineStr"/>
      <c r="N42" s="165" t="inlineStr">
        <is>
          <t>Clinic</t>
        </is>
      </c>
      <c r="O42" s="166" t="inlineStr">
        <is>
          <t>ข้อ 50 Pharma Plus เล่มม่วง (เฉลยข้อ ง)</t>
        </is>
      </c>
      <c r="P42" s="165" t="inlineStr">
        <is>
          <t>แบบฝึกหัด</t>
        </is>
      </c>
      <c r="Q42" s="165" t="inlineStr">
        <is>
          <t>เล่มม่วง</t>
        </is>
      </c>
      <c r="R42" s="165" t="inlineStr"/>
    </row>
    <row r="43" ht="24" customHeight="1" s="49">
      <c r="A43" s="167" t="n">
        <v>41</v>
      </c>
      <c r="B43" s="166" t="inlineStr">
        <is>
          <t>Rosiglitazone เป็นยาลดระดับน้ำตาลในเลือดที่ ห้ามใช้ ในโรคเบาหวานชนิดที่ 1 เพราะ</t>
        </is>
      </c>
      <c r="C43" s="166" t="inlineStr"/>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66" t="inlineStr"/>
      <c r="L43" s="166" t="inlineStr">
        <is>
          <t>Diabetes mellitus</t>
        </is>
      </c>
      <c r="M43" s="166" t="inlineStr"/>
      <c r="N43" s="165" t="inlineStr">
        <is>
          <t>Clinic</t>
        </is>
      </c>
      <c r="O43" s="166" t="inlineStr">
        <is>
          <t>ข้อ 51 Pharma Plus เล่มม่วง (เฉลยข้อ จ)</t>
        </is>
      </c>
      <c r="P43" s="165" t="inlineStr">
        <is>
          <t>แบบฝึกหัด</t>
        </is>
      </c>
      <c r="Q43" s="165" t="inlineStr">
        <is>
          <t>เล่มม่วง</t>
        </is>
      </c>
      <c r="R43" s="165" t="inlineStr"/>
    </row>
    <row r="44" ht="24" customHeight="1" s="49">
      <c r="A44" s="167" t="n">
        <v>42</v>
      </c>
      <c r="B44" s="166" t="inlineStr">
        <is>
          <t>ผลข้างเคียงสำคัญที่ต้องมีการเฝ้าระวังเป็นพิเศษสำหรับการใช้ยาในกลุ่ม thiazolidinedione คือ</t>
        </is>
      </c>
      <c r="C44" s="166" t="inlineStr"/>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66" t="inlineStr"/>
      <c r="L44" s="166" t="inlineStr">
        <is>
          <t>Diabetes mellitus</t>
        </is>
      </c>
      <c r="M44" s="166" t="inlineStr"/>
      <c r="N44" s="165" t="inlineStr">
        <is>
          <t>Clinic</t>
        </is>
      </c>
      <c r="O44" s="166" t="inlineStr">
        <is>
          <t>ข้อ 52 Pharma Plus เล่มม่วง (เฉลยข้อ ค จ)</t>
        </is>
      </c>
      <c r="P44" s="165" t="inlineStr">
        <is>
          <t>แบบฝึกหัด</t>
        </is>
      </c>
      <c r="Q44" s="165" t="inlineStr">
        <is>
          <t>เล่มม่วง</t>
        </is>
      </c>
      <c r="R44" s="165" t="inlineStr"/>
    </row>
    <row r="45" ht="24" customHeight="1" s="49">
      <c r="A45" s="167" t="n">
        <v>43</v>
      </c>
      <c r="B45" s="166" t="inlineStr">
        <is>
          <t>ทำไม insulin ต้องให้แบบฉีด</t>
        </is>
      </c>
      <c r="C45" s="166" t="inlineStr"/>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66" t="inlineStr"/>
      <c r="L45" s="166" t="inlineStr">
        <is>
          <t>Diabetes mellitus</t>
        </is>
      </c>
      <c r="M45" s="166" t="inlineStr"/>
      <c r="N45" s="165" t="inlineStr">
        <is>
          <t>Clinic</t>
        </is>
      </c>
      <c r="O45" s="166" t="inlineStr">
        <is>
          <t>ข้อ 53 Pharma Plus เล่มม่วง (เฉลยข้อ จ)</t>
        </is>
      </c>
      <c r="P45" s="165" t="inlineStr">
        <is>
          <t>แบบฝึกหัด</t>
        </is>
      </c>
      <c r="Q45" s="165" t="inlineStr">
        <is>
          <t>เล่มม่วง</t>
        </is>
      </c>
      <c r="R45" s="165" t="inlineStr"/>
    </row>
    <row r="46" ht="24" customHeight="1" s="49">
      <c r="A46" s="167" t="n">
        <v>44</v>
      </c>
      <c r="B46" s="166" t="inlineStr">
        <is>
          <t>ข้อใดผิดเกี่ยวกับ insulin</t>
        </is>
      </c>
      <c r="C46" s="166" t="inlineStr"/>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66" t="inlineStr"/>
      <c r="L46" s="166" t="inlineStr">
        <is>
          <t>Diabetes mellitus</t>
        </is>
      </c>
      <c r="M46" s="166" t="inlineStr"/>
      <c r="N46" s="165" t="inlineStr">
        <is>
          <t>Clinic</t>
        </is>
      </c>
      <c r="O46" s="166" t="inlineStr">
        <is>
          <t>ข้อ 54 Pharma Plus เล่มม่วง (เฉลยข้อ ข ง)</t>
        </is>
      </c>
      <c r="P46" s="165" t="inlineStr">
        <is>
          <t>แบบฝึกหัด</t>
        </is>
      </c>
      <c r="Q46" s="165" t="inlineStr">
        <is>
          <t>เล่มม่วง</t>
        </is>
      </c>
      <c r="R46" s="165" t="inlineStr"/>
    </row>
    <row r="47" ht="24" customHeight="1" s="49">
      <c r="A47" s="167" t="n">
        <v>45</v>
      </c>
      <c r="B47" s="166" t="inlineStr">
        <is>
          <t>ข้อใดเป็นข้อบ่งใช้ของ acarbose</t>
        </is>
      </c>
      <c r="C47" s="166" t="inlineStr"/>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66" t="inlineStr"/>
      <c r="L47" s="166" t="inlineStr">
        <is>
          <t>Diabetes mellitus</t>
        </is>
      </c>
      <c r="M47" s="166" t="inlineStr"/>
      <c r="N47" s="165" t="inlineStr">
        <is>
          <t>Clinic</t>
        </is>
      </c>
      <c r="O47" s="166" t="inlineStr">
        <is>
          <t>ข้อ 55 Pharma Plus เล่มม่วง (เฉลยข้อ ง)</t>
        </is>
      </c>
      <c r="P47" s="165" t="inlineStr">
        <is>
          <t>แบบฝึกหัด</t>
        </is>
      </c>
      <c r="Q47" s="165" t="inlineStr">
        <is>
          <t>เล่มม่วง</t>
        </is>
      </c>
      <c r="R47" s="165" t="inlineStr"/>
    </row>
    <row r="48" ht="24" customHeight="1" s="49">
      <c r="A48" s="167" t="n">
        <v>46</v>
      </c>
      <c r="B48" s="166" t="inlineStr">
        <is>
          <t>ยาใดทำให้เกิด hyperglycemia และ hypokalemia</t>
        </is>
      </c>
      <c r="C48" s="166" t="inlineStr"/>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66" t="inlineStr"/>
      <c r="L48" s="166" t="inlineStr">
        <is>
          <t>Diabetes mellitus</t>
        </is>
      </c>
      <c r="M48" s="166" t="inlineStr"/>
      <c r="N48" s="165" t="inlineStr">
        <is>
          <t>Clinic</t>
        </is>
      </c>
      <c r="O48" s="166" t="inlineStr">
        <is>
          <t>ข้อ 56 Pharma Plus เล่มม่วง (เฉลยข้อ ค)</t>
        </is>
      </c>
      <c r="P48" s="165" t="inlineStr">
        <is>
          <t>แบบฝึกหัด</t>
        </is>
      </c>
      <c r="Q48" s="165" t="inlineStr">
        <is>
          <t>เล่มม่วง</t>
        </is>
      </c>
      <c r="R48" s="165" t="inlineStr"/>
    </row>
    <row r="49" ht="24" customHeight="1" s="49">
      <c r="A49" s="167" t="n">
        <v>47</v>
      </c>
      <c r="B49" s="166" t="inlineStr">
        <is>
          <t>อาการที่เกิดขึ้นกับผู้ป่วยรายนี้ถือเป็น DRP ข้อใด</t>
        </is>
      </c>
      <c r="C49" s="166" t="inlineStr"/>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66" t="inlineStr"/>
      <c r="L49" s="166" t="inlineStr">
        <is>
          <t>Diabetes mellitus</t>
        </is>
      </c>
      <c r="M49" s="166" t="inlineStr"/>
      <c r="N49" s="165" t="inlineStr">
        <is>
          <t>Clinic</t>
        </is>
      </c>
      <c r="O49" s="166" t="inlineStr">
        <is>
          <t>ข้อ 85 Pharma Plus เล่มม่วง (เฉลยข้อ ก)</t>
        </is>
      </c>
      <c r="P49" s="165" t="inlineStr">
        <is>
          <t>แบบฝึกหัด</t>
        </is>
      </c>
      <c r="Q49" s="165" t="inlineStr">
        <is>
          <t>เล่มม่วง</t>
        </is>
      </c>
      <c r="R49" s="165" t="inlineStr"/>
    </row>
    <row r="50" ht="24" customHeight="1" s="49">
      <c r="A50" s="167" t="n">
        <v>48</v>
      </c>
      <c r="B50" s="166" t="inlineStr">
        <is>
          <t>ยาใดมีผลช่วยลด macrovascular complication ได้</t>
        </is>
      </c>
      <c r="C50" s="166" t="inlineStr"/>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n">
        <v>5</v>
      </c>
      <c r="J50" s="166"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66" t="inlineStr"/>
      <c r="L50" s="166" t="inlineStr">
        <is>
          <t>Diabetes mellitus</t>
        </is>
      </c>
      <c r="M50" s="166" t="inlineStr"/>
      <c r="N50" s="165" t="inlineStr">
        <is>
          <t>Clinic</t>
        </is>
      </c>
      <c r="O50" s="166" t="inlineStr">
        <is>
          <t>ข้อ 86 Pharma Plus เล่มม่วง (เฉลยข้อ จ)</t>
        </is>
      </c>
      <c r="P50" s="165" t="inlineStr">
        <is>
          <t>แบบฝึกหัด</t>
        </is>
      </c>
      <c r="Q50" s="165" t="inlineStr">
        <is>
          <t>เล่มม่วง</t>
        </is>
      </c>
      <c r="R50" s="165" t="inlineStr"/>
    </row>
    <row r="51" ht="24" customHeight="1" s="49">
      <c r="A51" s="167" t="n">
        <v>49</v>
      </c>
      <c r="B51" s="166" t="inlineStr">
        <is>
          <t>ท่านจะแนะนำการรับประทานยา acarbose ชนิดเม็ดอย่างไร</t>
        </is>
      </c>
      <c r="C51" s="166" t="inlineStr"/>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66" t="inlineStr"/>
      <c r="L51" s="166" t="inlineStr">
        <is>
          <t>Diabetes mellitus</t>
        </is>
      </c>
      <c r="M51" s="166" t="inlineStr"/>
      <c r="N51" s="165" t="inlineStr">
        <is>
          <t>Clinic</t>
        </is>
      </c>
      <c r="O51" s="166" t="inlineStr">
        <is>
          <t>ข้อ 87 Pharma Plus เล่มม่วง (เฉลยข้อ ค)</t>
        </is>
      </c>
      <c r="P51" s="165" t="inlineStr">
        <is>
          <t>แบบฝึกหัด</t>
        </is>
      </c>
      <c r="Q51" s="165" t="inlineStr">
        <is>
          <t>เล่มม่วง</t>
        </is>
      </c>
      <c r="R51" s="165" t="inlineStr"/>
    </row>
    <row r="52" ht="24" customHeight="1" s="49">
      <c r="A52" s="167" t="n">
        <v>50</v>
      </c>
      <c r="B52" s="166" t="inlineStr">
        <is>
          <t>เมื่อเปรียบเทียบ duration of action ของยาในกลุ่ม sulfonylureas พบว่าสามารถเรียงลำดับได้ดังนี้</t>
        </is>
      </c>
      <c r="C52" s="166" t="inlineStr"/>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66" t="inlineStr"/>
      <c r="L52" s="166" t="inlineStr">
        <is>
          <t>Diabetes mellitus</t>
        </is>
      </c>
      <c r="M52" s="166" t="inlineStr"/>
      <c r="N52" s="165" t="inlineStr">
        <is>
          <t>Clinic</t>
        </is>
      </c>
      <c r="O52" s="166" t="inlineStr">
        <is>
          <t>ข้อ 88 Pharma Plus เล่มม่วง (เฉลยข้อ ก)</t>
        </is>
      </c>
      <c r="P52" s="165" t="inlineStr">
        <is>
          <t>แบบฝึกหัด</t>
        </is>
      </c>
      <c r="Q52" s="165" t="inlineStr">
        <is>
          <t>เล่มม่วง</t>
        </is>
      </c>
      <c r="R52" s="165" t="inlineStr"/>
    </row>
    <row r="53" ht="24" customHeight="1" s="49">
      <c r="A53" s="167" t="n">
        <v>51</v>
      </c>
      <c r="B53" s="166" t="inlineStr">
        <is>
          <t>กลไกการออกฤทธิ์ของยา chlorpropamide ในผู้ป่วยโรคเบาหวานได้แก่</t>
        </is>
      </c>
      <c r="C53" s="166" t="inlineStr"/>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66" t="inlineStr"/>
      <c r="L53" s="166" t="inlineStr">
        <is>
          <t>Diabetes mellitus</t>
        </is>
      </c>
      <c r="M53" s="166" t="inlineStr"/>
      <c r="N53" s="165" t="inlineStr">
        <is>
          <t>Clinic</t>
        </is>
      </c>
      <c r="O53" s="166" t="inlineStr">
        <is>
          <t>ข้อ 89 Pharma Plus เล่มม่วง (เฉลยข้อ ค)</t>
        </is>
      </c>
      <c r="P53" s="165" t="inlineStr">
        <is>
          <t>แบบฝึกหัด</t>
        </is>
      </c>
      <c r="Q53" s="165" t="inlineStr">
        <is>
          <t>เล่มม่วง</t>
        </is>
      </c>
      <c r="R53" s="165" t="inlineStr"/>
    </row>
    <row r="54" ht="24" customHeight="1" s="49">
      <c r="A54" s="167" t="n">
        <v>52</v>
      </c>
      <c r="B54" s="166" t="inlineStr">
        <is>
          <t>อาการแทรกซ้อนที่ต้องระวังในผู้ป่วยเบาหวานคืออะไร</t>
        </is>
      </c>
      <c r="C54" s="166" t="inlineStr"/>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66" t="inlineStr"/>
      <c r="L54" s="166" t="inlineStr">
        <is>
          <t>Diabetes mellitus</t>
        </is>
      </c>
      <c r="M54" s="166" t="inlineStr"/>
      <c r="N54" s="165" t="inlineStr">
        <is>
          <t>Clinic</t>
        </is>
      </c>
      <c r="O54" s="166" t="inlineStr">
        <is>
          <t>ข้อ 90 Pharma Plus เล่มม่วง (เฉลยข้อ จ)</t>
        </is>
      </c>
      <c r="P54" s="165" t="inlineStr">
        <is>
          <t>แบบฝึกหัด</t>
        </is>
      </c>
      <c r="Q54" s="165" t="inlineStr">
        <is>
          <t>เล่มม่วง</t>
        </is>
      </c>
      <c r="R54" s="165" t="inlineStr"/>
    </row>
    <row r="55" ht="24" customHeight="1" s="49">
      <c r="A55" s="167" t="n">
        <v>53</v>
      </c>
      <c r="B55" s="166" t="inlineStr">
        <is>
          <t>ข้อใดไม่ใช่อาการหลักของผู้ป่วยเบาหวาน</t>
        </is>
      </c>
      <c r="C55" s="166" t="inlineStr"/>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66" t="inlineStr"/>
      <c r="L55" s="166" t="inlineStr">
        <is>
          <t>Diabetes mellitus</t>
        </is>
      </c>
      <c r="M55" s="166" t="inlineStr"/>
      <c r="N55" s="165" t="inlineStr">
        <is>
          <t>Clinic</t>
        </is>
      </c>
      <c r="O55" s="166" t="inlineStr">
        <is>
          <t>ข้อ 91 Pharma Plus เล่มม่วง (เฉลยข้อ ข)</t>
        </is>
      </c>
      <c r="P55" s="165" t="inlineStr">
        <is>
          <t>แบบฝึกหัด</t>
        </is>
      </c>
      <c r="Q55" s="165" t="inlineStr">
        <is>
          <t>เล่มม่วง</t>
        </is>
      </c>
      <c r="R55" s="165" t="inlineStr"/>
    </row>
    <row r="56" ht="24" customHeight="1" s="49">
      <c r="A56" s="167" t="n">
        <v>54</v>
      </c>
      <c r="B56" s="166" t="inlineStr">
        <is>
          <t>Lispro insulin จัดอยู่ในประเภทใด</t>
        </is>
      </c>
      <c r="C56" s="166" t="inlineStr"/>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66" t="inlineStr"/>
      <c r="L56" s="166" t="inlineStr">
        <is>
          <t>Diabetes mellitus</t>
        </is>
      </c>
      <c r="M56" s="166" t="inlineStr"/>
      <c r="N56" s="165" t="inlineStr">
        <is>
          <t>Clinic</t>
        </is>
      </c>
      <c r="O56" s="166" t="inlineStr">
        <is>
          <t>ข้อ 92 Pharma Plus เล่มม่วง (เฉลยข้อ ง)</t>
        </is>
      </c>
      <c r="P56" s="165" t="inlineStr">
        <is>
          <t>แบบฝึกหัด</t>
        </is>
      </c>
      <c r="Q56" s="165" t="inlineStr">
        <is>
          <t>เล่มม่วง</t>
        </is>
      </c>
      <c r="R56" s="165" t="inlineStr"/>
    </row>
    <row r="57" ht="24" customHeight="1" s="49">
      <c r="A57" s="167" t="n">
        <v>55</v>
      </c>
      <c r="B57" s="166" t="inlineStr">
        <is>
          <t>โครงสร้างนี้เป็นของยาตัวใด</t>
        </is>
      </c>
      <c r="C57" s="166" t="inlineStr"/>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66" t="inlineStr"/>
      <c r="L57" s="166" t="inlineStr">
        <is>
          <t>Diabetes mellitus</t>
        </is>
      </c>
      <c r="M57" s="166" t="inlineStr"/>
      <c r="N57" s="165" t="inlineStr">
        <is>
          <t>Clinic</t>
        </is>
      </c>
      <c r="O57" s="166" t="inlineStr">
        <is>
          <t>ข้อ 93 Pharma Plus เล่มม่วง (เฉลยข้อ )</t>
        </is>
      </c>
      <c r="P57" s="165" t="inlineStr">
        <is>
          <t>แบบฝึกหัด</t>
        </is>
      </c>
      <c r="Q57" s="165" t="inlineStr">
        <is>
          <t>เล่มม่วง</t>
        </is>
      </c>
      <c r="R57" s="165" t="inlineStr"/>
    </row>
    <row r="58" ht="24" customHeight="1" s="49">
      <c r="A58" s="167" t="n">
        <v>56</v>
      </c>
      <c r="B58" s="166" t="inlineStr">
        <is>
          <t>อาการข้างเคียงที่ต้องเฝ้าระวังเป็นพิเศษ สำหรับยาในกลุ่ม Thiazolidinedione คือ</t>
        </is>
      </c>
      <c r="C58" s="166" t="inlineStr"/>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66" t="inlineStr"/>
      <c r="L58" s="166" t="inlineStr">
        <is>
          <t>Diabetes mellitus</t>
        </is>
      </c>
      <c r="M58" s="166" t="inlineStr"/>
      <c r="N58" s="165" t="inlineStr">
        <is>
          <t>Clinic</t>
        </is>
      </c>
      <c r="O58" s="166" t="inlineStr">
        <is>
          <t>ข้อ 94 Pharma Plus เล่มม่วง (เฉลยข้อ ค)</t>
        </is>
      </c>
      <c r="P58" s="165" t="inlineStr">
        <is>
          <t>แบบฝึกหัด</t>
        </is>
      </c>
      <c r="Q58" s="165" t="inlineStr">
        <is>
          <t>เล่มม่วง</t>
        </is>
      </c>
      <c r="R58" s="165" t="inlineStr"/>
    </row>
    <row r="59" ht="24" customHeight="1" s="49">
      <c r="A59" s="167" t="n">
        <v>57</v>
      </c>
      <c r="B59" s="166" t="inlineStr">
        <is>
          <t>ข้อใดไม่ถูกต้องเกี่ยวกับรูปแบบการให้อินซูลินแบบผสมระหว่าง NPH/regular insulin</t>
        </is>
      </c>
      <c r="C59" s="166" t="inlineStr"/>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66" t="inlineStr"/>
      <c r="L59" s="166" t="inlineStr">
        <is>
          <t>Diabetes mellitus</t>
        </is>
      </c>
      <c r="M59" s="166" t="inlineStr"/>
      <c r="N59" s="165" t="inlineStr">
        <is>
          <t>Clinic</t>
        </is>
      </c>
      <c r="O59" s="166" t="inlineStr">
        <is>
          <t>ข้อ 95 Pharma Plus เล่มม่วง (เฉลยข้อ ข)</t>
        </is>
      </c>
      <c r="P59" s="165" t="inlineStr">
        <is>
          <t>แบบฝึกหัด</t>
        </is>
      </c>
      <c r="Q59" s="165" t="inlineStr">
        <is>
          <t>เล่มม่วง</t>
        </is>
      </c>
      <c r="R59" s="165" t="inlineStr"/>
    </row>
    <row r="60" ht="24" customHeight="1" s="49">
      <c r="A60" s="167" t="n">
        <v>58</v>
      </c>
      <c r="B60" s="166" t="inlineStr">
        <is>
          <t>ข้อใดไม่ถูกต้องเกี่ยวกับวิธีการฉีดอินซูลิน</t>
        </is>
      </c>
      <c r="C60" s="166" t="inlineStr"/>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66" t="inlineStr"/>
      <c r="L60" s="166" t="inlineStr">
        <is>
          <t>Diabetes mellitus</t>
        </is>
      </c>
      <c r="M60" s="166" t="inlineStr"/>
      <c r="N60" s="165" t="inlineStr">
        <is>
          <t>Clinic</t>
        </is>
      </c>
      <c r="O60" s="166" t="inlineStr">
        <is>
          <t>ข้อ 96 Pharma Plus เล่มม่วง (เฉลยข้อ ง)</t>
        </is>
      </c>
      <c r="P60" s="165" t="inlineStr">
        <is>
          <t>แบบฝึกหัด</t>
        </is>
      </c>
      <c r="Q60" s="165" t="inlineStr">
        <is>
          <t>เล่มม่วง</t>
        </is>
      </c>
      <c r="R60" s="165" t="inlineStr"/>
    </row>
    <row r="61" ht="24" customHeight="1" s="49">
      <c r="A61" s="167" t="n">
        <v>59</v>
      </c>
      <c r="B61" s="166" t="inlineStr">
        <is>
          <t>ข้อใดไม่ถูกต้องเกี่ยวกับวิธีการเก็บรักษาอินซูลิน</t>
        </is>
      </c>
      <c r="C61" s="166" t="inlineStr"/>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66" t="inlineStr"/>
      <c r="L61" s="166" t="inlineStr">
        <is>
          <t>Diabetes mellitus</t>
        </is>
      </c>
      <c r="M61" s="166" t="inlineStr"/>
      <c r="N61" s="165" t="inlineStr">
        <is>
          <t>Clinic</t>
        </is>
      </c>
      <c r="O61" s="166" t="inlineStr">
        <is>
          <t>ข้อ 97 Pharma Plus เล่มม่วง (เฉลยข้อ ง)</t>
        </is>
      </c>
      <c r="P61" s="165" t="inlineStr">
        <is>
          <t>แบบฝึกหัด</t>
        </is>
      </c>
      <c r="Q61" s="165" t="inlineStr">
        <is>
          <t>เล่มม่วง</t>
        </is>
      </c>
      <c r="R61" s="165" t="inlineStr"/>
    </row>
    <row r="62" ht="24" customHeight="1" s="49">
      <c r="A62" s="167" t="n">
        <v>60</v>
      </c>
      <c r="B62" s="166" t="inlineStr">
        <is>
          <t>การปฏิบัติในข้อใด เหมาะสมกับการรักษาต่อไปในผู้ป่วยรายนี้</t>
        </is>
      </c>
      <c r="C62" s="166" t="inlineStr"/>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66" t="inlineStr"/>
      <c r="L62" s="166" t="inlineStr">
        <is>
          <t>Hypo/Hyperthyroidism</t>
        </is>
      </c>
      <c r="M62" s="166" t="inlineStr"/>
      <c r="N62" s="165" t="inlineStr">
        <is>
          <t>Clinic</t>
        </is>
      </c>
      <c r="O62" s="166" t="inlineStr">
        <is>
          <t>ข้อ 123 Pharma Plus เล่มม่วง (เฉลยข้อ ข)</t>
        </is>
      </c>
      <c r="P62" s="165" t="inlineStr">
        <is>
          <t>แบบฝึกหัด</t>
        </is>
      </c>
      <c r="Q62" s="165" t="inlineStr">
        <is>
          <t>เล่มม่วง</t>
        </is>
      </c>
      <c r="R62" s="165" t="inlineStr"/>
    </row>
    <row r="63" ht="24" customHeight="1" s="49">
      <c r="A63" s="167" t="n">
        <v>61</v>
      </c>
      <c r="B63" s="166" t="inlineStr">
        <is>
          <t>อาการไม่พึงประสงค์ที่เกิดขึ้นจากการใช้ thiouracil</t>
        </is>
      </c>
      <c r="C63" s="166" t="inlineStr"/>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66" t="inlineStr"/>
      <c r="L63" s="166" t="inlineStr">
        <is>
          <t>Diabetes mellitus</t>
        </is>
      </c>
      <c r="M63" s="166" t="inlineStr"/>
      <c r="N63" s="165" t="inlineStr">
        <is>
          <t>Clinic</t>
        </is>
      </c>
      <c r="O63" s="166" t="inlineStr">
        <is>
          <t>ข้อ 124 Pharma Plus เล่มม่วง (เฉลยข้อ ข)</t>
        </is>
      </c>
      <c r="P63" s="165" t="inlineStr">
        <is>
          <t>แบบฝึกหัด</t>
        </is>
      </c>
      <c r="Q63" s="165" t="inlineStr">
        <is>
          <t>เล่มม่วง</t>
        </is>
      </c>
      <c r="R63" s="165" t="inlineStr"/>
    </row>
    <row r="64" ht="24" customHeight="1" s="49">
      <c r="A64" s="167" t="n">
        <v>62</v>
      </c>
      <c r="B64" s="166" t="inlineStr">
        <is>
          <t>ข้อใดถูกต้องเกี่ยวกับยา propylthiouracil</t>
        </is>
      </c>
      <c r="C64" s="166" t="inlineStr"/>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66" t="inlineStr"/>
      <c r="L64" s="166" t="inlineStr">
        <is>
          <t>Diabetes mellitus</t>
        </is>
      </c>
      <c r="M64" s="166" t="inlineStr"/>
      <c r="N64" s="165" t="inlineStr">
        <is>
          <t>Clinic</t>
        </is>
      </c>
      <c r="O64" s="166" t="inlineStr">
        <is>
          <t>ข้อ 125 Pharma Plus เล่มม่วง (เฉลยข้อ ก)</t>
        </is>
      </c>
      <c r="P64" s="165" t="inlineStr">
        <is>
          <t>แบบฝึกหัด</t>
        </is>
      </c>
      <c r="Q64" s="165" t="inlineStr">
        <is>
          <t>เล่มม่วง</t>
        </is>
      </c>
      <c r="R64" s="165" t="inlineStr"/>
    </row>
    <row r="65" ht="24" customHeight="1" s="49">
      <c r="A65" s="167" t="n">
        <v>63</v>
      </c>
      <c r="B65" s="166" t="inlineStr">
        <is>
          <t>Lugol's solution ประกอบด้วยสารชนิดใดเป็นส่วนประกอบ</t>
        </is>
      </c>
      <c r="C65" s="166" t="inlineStr"/>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66" t="inlineStr"/>
      <c r="L65" s="166" t="inlineStr">
        <is>
          <t>Diabetes mellitus</t>
        </is>
      </c>
      <c r="M65" s="166" t="inlineStr"/>
      <c r="N65" s="165" t="inlineStr">
        <is>
          <t>Clinic</t>
        </is>
      </c>
      <c r="O65" s="166" t="inlineStr">
        <is>
          <t>ข้อ 126 Pharma Plus เล่มม่วง (เฉลยข้อ ก)</t>
        </is>
      </c>
      <c r="P65" s="165" t="inlineStr">
        <is>
          <t>แบบฝึกหัด</t>
        </is>
      </c>
      <c r="Q65" s="165" t="inlineStr">
        <is>
          <t>เล่มม่วง</t>
        </is>
      </c>
      <c r="R65" s="165" t="inlineStr"/>
    </row>
    <row r="66" ht="24" customHeight="1" s="49">
      <c r="A66" s="167" t="n">
        <v>64</v>
      </c>
      <c r="B66" s="166" t="inlineStr">
        <is>
          <t>ข้อใดถูกต้องเกี่ยวกับการใช้ยา propranolol ร่วมกับ propylthiouracil</t>
        </is>
      </c>
      <c r="C66" s="166" t="inlineStr"/>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66" t="inlineStr"/>
      <c r="L66" s="166" t="inlineStr">
        <is>
          <t>Hypo/Hyperthyroidism</t>
        </is>
      </c>
      <c r="M66" s="166" t="inlineStr"/>
      <c r="N66" s="165" t="inlineStr">
        <is>
          <t>Clinic</t>
        </is>
      </c>
      <c r="O66" s="166" t="inlineStr">
        <is>
          <t>ข้อ 127 Pharma Plus เล่มม่วง (เฉลยข้อ ข)</t>
        </is>
      </c>
      <c r="P66" s="165" t="inlineStr">
        <is>
          <t>แบบฝึกหัด</t>
        </is>
      </c>
      <c r="Q66" s="165" t="inlineStr">
        <is>
          <t>เล่มม่วง</t>
        </is>
      </c>
      <c r="R66" s="165" t="inlineStr"/>
    </row>
    <row r="67" ht="24" customHeight="1" s="49">
      <c r="A67" s="167" t="n">
        <v>65</v>
      </c>
      <c r="B67" s="166" t="inlineStr">
        <is>
          <t>เกี่ยวกับ ข้อใดผิดเกี่ยวกับ goiter ข้อใดต่อไปนี้กล่าวถูกต้องตามหลักวิชาชีพเภสัชกรรม</t>
        </is>
      </c>
      <c r="C67" s="166" t="inlineStr"/>
      <c r="D67" s="166" t="inlineStr">
        <is>
          <t>Iodine บางชนิด เช่น thiocyanate อาจมีผลทำให้เกิด goiter</t>
        </is>
      </c>
      <c r="E67" s="166" t="inlineStr">
        <is>
          <t>Thiocyanate อาจได้จากการ metabolize สารจากผัก เช่น กะหล่ำปลี</t>
        </is>
      </c>
      <c r="F67" s="166" t="inlineStr">
        <is>
          <t>Lithium สามารถลด secretion ของ thyroxine และสามารถช่วยในการรักษา hyperthyroidism</t>
        </is>
      </c>
      <c r="G67" s="166" t="inlineStr">
        <is>
          <t>Goitrin สามารถยับยั้ง thyroid peroxidase</t>
        </is>
      </c>
      <c r="H67" s="166" t="inlineStr">
        <is>
          <t>Perchlorate เป็น ion ที่ช่วยเพิ่มการ uptake iodide และเพิ่มระดับ iodide ใน thyroid</t>
        </is>
      </c>
      <c r="I67" s="167" t="inlineStr">
        <is>
          <t>5</t>
        </is>
      </c>
      <c r="J67" s="166"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66" t="inlineStr"/>
      <c r="L67" s="166" t="inlineStr">
        <is>
          <t>Diabetes mellitus</t>
        </is>
      </c>
      <c r="M67" s="166" t="inlineStr"/>
      <c r="N67" s="165" t="inlineStr">
        <is>
          <t>Clinic</t>
        </is>
      </c>
      <c r="O67" s="166" t="inlineStr">
        <is>
          <t>ข้อ 128 Pharma Plus เล่มม่วง (เฉลยข้อ จ)</t>
        </is>
      </c>
      <c r="P67" s="165" t="inlineStr">
        <is>
          <t>แบบฝึกหัด</t>
        </is>
      </c>
      <c r="Q67" s="165" t="inlineStr">
        <is>
          <t>เล่มม่วง</t>
        </is>
      </c>
      <c r="R67" s="165" t="inlineStr"/>
    </row>
    <row r="68" ht="24" customHeight="1" s="49">
      <c r="A68" s="167" t="n">
        <v>66</v>
      </c>
      <c r="B68" s="166" t="inlineStr">
        <is>
          <t>ชุมชนที่มีคนเป็น toxic goiter มากบ่งบอกว่าชุมชนนั้นมีลักษณะอย่างไร</t>
        </is>
      </c>
      <c r="C68" s="166" t="inlineStr"/>
      <c r="D68" s="166" t="inlineStr">
        <is>
          <t>ได้รับ iodine ต่ำเกินไป</t>
        </is>
      </c>
      <c r="E68" s="166" t="inlineStr">
        <is>
          <t>ได้รับ iodine มากเกินไป</t>
        </is>
      </c>
      <c r="F68" s="166" t="inlineStr">
        <is>
          <t>แหล่งน้ำดื่มมีการปนเปื้อนของสารหนู</t>
        </is>
      </c>
      <c r="G68" s="166" t="inlineStr">
        <is>
          <t>แหล่งน้ำดื่มมีการปนเปื้อนของสารตะกั่ว</t>
        </is>
      </c>
      <c r="H68" s="166" t="inlineStr">
        <is>
          <t>กินอาหารที่มี thiocyanide มากเกินไป</t>
        </is>
      </c>
      <c r="I68" s="167" t="inlineStr">
        <is>
          <t>2</t>
        </is>
      </c>
      <c r="J68" s="166"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66" t="inlineStr"/>
      <c r="L68" s="166" t="inlineStr">
        <is>
          <t>Diabetes mellitus</t>
        </is>
      </c>
      <c r="M68" s="166" t="inlineStr"/>
      <c r="N68" s="165" t="inlineStr">
        <is>
          <t>Clinic</t>
        </is>
      </c>
      <c r="O68" s="166" t="inlineStr">
        <is>
          <t>ข้อ 129 Pharma Plus เล่มม่วง (เฉลยข้อ ข)</t>
        </is>
      </c>
      <c r="P68" s="165" t="inlineStr">
        <is>
          <t>แบบฝึกหัด</t>
        </is>
      </c>
      <c r="Q68" s="165" t="inlineStr">
        <is>
          <t>เล่มม่วง</t>
        </is>
      </c>
      <c r="R68" s="165" t="inlineStr"/>
    </row>
    <row r="69" ht="24" customHeight="1" s="49">
      <c r="A69" s="167" t="n">
        <v>67</v>
      </c>
      <c r="B69" s="166" t="inlineStr">
        <is>
          <t>เป้าหมาย HbA1c ของผู้ป่วยรายนี้เป็นเท่าไหร่</t>
        </is>
      </c>
      <c r="C69" s="166" t="inlineStr"/>
      <c r="D69" s="166" t="inlineStr">
        <is>
          <t>&lt; 5.5%</t>
        </is>
      </c>
      <c r="E69" s="166" t="inlineStr">
        <is>
          <t>&lt; 6%</t>
        </is>
      </c>
      <c r="F69" s="166" t="inlineStr">
        <is>
          <t>&lt; 7%</t>
        </is>
      </c>
      <c r="G69" s="166" t="inlineStr">
        <is>
          <t>&lt; 8%</t>
        </is>
      </c>
      <c r="H69" s="166" t="inlineStr">
        <is>
          <t>&lt; 8.5%"</t>
        </is>
      </c>
      <c r="I69" s="167" t="inlineStr">
        <is>
          <t>1</t>
        </is>
      </c>
      <c r="J69" s="166"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66" t="inlineStr"/>
      <c r="L69" s="166" t="inlineStr">
        <is>
          <t>Diabetes mellitus</t>
        </is>
      </c>
      <c r="M69" s="166" t="inlineStr"/>
      <c r="N69" s="165" t="inlineStr">
        <is>
          <t>Clinic</t>
        </is>
      </c>
      <c r="O69" s="166" t="inlineStr">
        <is>
          <t>แบบฝึกหัด PLE-CC 1 ข้อ 26</t>
        </is>
      </c>
      <c r="P69" s="165" t="inlineStr">
        <is>
          <t>แบบฝึกหัด</t>
        </is>
      </c>
      <c r="Q69" s="165" t="inlineStr">
        <is>
          <t>เล่มม่วง</t>
        </is>
      </c>
      <c r="R69" s="165" t="inlineStr"/>
    </row>
    <row r="70" ht="24" customHeight="1" s="49">
      <c r="A70" s="167" t="n">
        <v>68</v>
      </c>
      <c r="B70"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66" t="inlineStr"/>
      <c r="D70" s="166" t="inlineStr">
        <is>
          <t>Sitagliptin</t>
        </is>
      </c>
      <c r="E70" s="166" t="inlineStr">
        <is>
          <t>Empagliflozin</t>
        </is>
      </c>
      <c r="F70" s="166" t="inlineStr">
        <is>
          <t>Acarbose</t>
        </is>
      </c>
      <c r="G70" s="166" t="inlineStr">
        <is>
          <t>Semaglutide SC</t>
        </is>
      </c>
      <c r="H70" s="166" t="inlineStr">
        <is>
          <t>insulin SC</t>
        </is>
      </c>
      <c r="I70" s="167" t="inlineStr">
        <is>
          <t>3</t>
        </is>
      </c>
      <c r="J70" s="166"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66" t="inlineStr"/>
      <c r="L70" s="166" t="inlineStr">
        <is>
          <t>Diabetes mellitus</t>
        </is>
      </c>
      <c r="M70" s="166" t="inlineStr"/>
      <c r="N70" s="165" t="inlineStr">
        <is>
          <t>Clinic</t>
        </is>
      </c>
      <c r="O70" s="166" t="inlineStr">
        <is>
          <t>แบบฝึกหัด PLE-CC 1 ข้อ 27</t>
        </is>
      </c>
      <c r="P70" s="165" t="inlineStr">
        <is>
          <t>แบบฝึกหัด</t>
        </is>
      </c>
      <c r="Q70" s="165" t="inlineStr">
        <is>
          <t>เล่มม่วง</t>
        </is>
      </c>
      <c r="R70" s="165" t="inlineStr"/>
    </row>
    <row r="71" ht="24" customHeight="1" s="49">
      <c r="A71" s="167" t="n">
        <v>69</v>
      </c>
      <c r="B71" s="166" t="inlineStr">
        <is>
          <t>หากแพทย์์ต้องการเริ่ม insulin แก่ผู้ป่วยรายนี้ ผู้ป่วยควรได้รับ insulin ชนิดใดถึงจะเหมาะสมที่สุด ตาม ADA
2024 guideline</t>
        </is>
      </c>
      <c r="C71" s="166" t="inlineStr"/>
      <c r="D71" s="166" t="inlineStr">
        <is>
          <t>Lispro insulin SC</t>
        </is>
      </c>
      <c r="E71" s="166" t="inlineStr">
        <is>
          <t>Lispro insulin SC + insulin glargine SC</t>
        </is>
      </c>
      <c r="F71" s="166" t="inlineStr">
        <is>
          <t>RI insulin SC</t>
        </is>
      </c>
      <c r="G71" s="166" t="inlineStr">
        <is>
          <t>RI insulin SC + NPH insulin SC</t>
        </is>
      </c>
      <c r="H71" s="166" t="inlineStr">
        <is>
          <t>Insulin glargine SC</t>
        </is>
      </c>
      <c r="I71" s="167" t="inlineStr">
        <is>
          <t>1</t>
        </is>
      </c>
      <c r="J71" s="166"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66" t="inlineStr"/>
      <c r="L71" s="166" t="inlineStr">
        <is>
          <t>Diabetes mellitus</t>
        </is>
      </c>
      <c r="M71" s="166" t="inlineStr"/>
      <c r="N71" s="165" t="inlineStr">
        <is>
          <t>Clinic</t>
        </is>
      </c>
      <c r="O71" s="166" t="inlineStr">
        <is>
          <t>แบบฝึกหัด PLE-CC 1 ข้อ 28</t>
        </is>
      </c>
      <c r="P71" s="165" t="inlineStr">
        <is>
          <t>แบบฝึกหัด</t>
        </is>
      </c>
      <c r="Q71" s="165" t="inlineStr">
        <is>
          <t>เล่มม่วง</t>
        </is>
      </c>
      <c r="R71" s="165" t="inlineStr"/>
    </row>
    <row r="72" ht="24" customHeight="1" s="49">
      <c r="A72" s="167" t="n">
        <v>70</v>
      </c>
      <c r="B72" s="166" t="inlineStr">
        <is>
          <t>ยาในข้อใดไม่มีในการเพิ่มการหลั่ง insulin</t>
        </is>
      </c>
      <c r="C72" s="166" t="inlineStr"/>
      <c r="D72" s="166" t="inlineStr">
        <is>
          <t>Glipizide</t>
        </is>
      </c>
      <c r="E72" s="166" t="inlineStr">
        <is>
          <t>Repaglinide</t>
        </is>
      </c>
      <c r="F72" s="166" t="inlineStr">
        <is>
          <t>Pioglitazone</t>
        </is>
      </c>
      <c r="G72" s="166" t="inlineStr">
        <is>
          <t>Saxagliptin</t>
        </is>
      </c>
      <c r="H72" s="166" t="inlineStr">
        <is>
          <t>Liraglutide</t>
        </is>
      </c>
      <c r="I72" s="167" t="inlineStr">
        <is>
          <t>1</t>
        </is>
      </c>
      <c r="J72"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66" t="inlineStr"/>
      <c r="L72" s="166" t="inlineStr">
        <is>
          <t>Diabetes mellitus</t>
        </is>
      </c>
      <c r="M72" s="166" t="inlineStr"/>
      <c r="N72" s="165" t="inlineStr">
        <is>
          <t>Clinic</t>
        </is>
      </c>
      <c r="O72" s="166" t="inlineStr">
        <is>
          <t>แบบฝึกหัด PLE-CC 1 ข้อ 29</t>
        </is>
      </c>
      <c r="P72" s="165" t="inlineStr">
        <is>
          <t>แบบฝึกหัด</t>
        </is>
      </c>
      <c r="Q72" s="165" t="inlineStr">
        <is>
          <t>เล่มม่วง</t>
        </is>
      </c>
      <c r="R72" s="165" t="inlineStr"/>
    </row>
    <row r="73" ht="24" customHeight="1" s="49">
      <c r="A73" s="167" t="n">
        <v>71</v>
      </c>
      <c r="B73" s="166" t="inlineStr">
        <is>
          <t>กลไกการออกฤทธิ์หลักของยา semaglutide คือข้อใด</t>
        </is>
      </c>
      <c r="C73" s="166" t="inlineStr"/>
      <c r="D73" s="166" t="inlineStr">
        <is>
          <t>กระตุ้น PPAR-γ receptor</t>
        </is>
      </c>
      <c r="E73" s="166" t="inlineStr">
        <is>
          <t>กระตุ้น GLP-1 receptor</t>
        </is>
      </c>
      <c r="F73" s="166" t="inlineStr">
        <is>
          <t>ยับยั้งการดูดกลับกลูโคสที่หน่วยไต</t>
        </is>
      </c>
      <c r="G73" s="166" t="inlineStr">
        <is>
          <t>กระตุ้น sulfonylurea receptor type 1</t>
        </is>
      </c>
      <c r="H73" s="166" t="inlineStr">
        <is>
          <t>ยับยั้งเอนไซม์ α-glucosidase</t>
        </is>
      </c>
      <c r="I73" s="167" t="inlineStr">
        <is>
          <t>1</t>
        </is>
      </c>
      <c r="J73" s="166"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66" t="inlineStr"/>
      <c r="L73" s="166" t="inlineStr">
        <is>
          <t>Diabetes mellitus</t>
        </is>
      </c>
      <c r="M73" s="166" t="inlineStr"/>
      <c r="N73" s="165" t="inlineStr">
        <is>
          <t>Clinic</t>
        </is>
      </c>
      <c r="O73" s="166" t="inlineStr">
        <is>
          <t>แบบฝึกหัด PLE-CC 1 ข้อ 30</t>
        </is>
      </c>
      <c r="P73" s="165" t="inlineStr">
        <is>
          <t>แบบฝึกหัด</t>
        </is>
      </c>
      <c r="Q73" s="165" t="inlineStr">
        <is>
          <t>เล่มม่วง</t>
        </is>
      </c>
      <c r="R73" s="165" t="inlineStr"/>
    </row>
    <row r="74" ht="24" customHeight="1" s="49">
      <c r="A74" s="167" t="n">
        <v>72</v>
      </c>
      <c r="B74" s="166" t="inlineStr">
        <is>
          <t>การเติม Zinc chloride หรือ Zinc acetate ในสูตรตำรับ NPH insulin มีส่วนช่วยอะไรในสูตรตำรับ</t>
        </is>
      </c>
      <c r="C74" s="166" t="inlineStr"/>
      <c r="D74" s="166" t="inlineStr">
        <is>
          <t>เสริมฤทธิ์การกันเสีย (preservative) ร่วมกับ phenol</t>
        </is>
      </c>
      <c r="E74" s="166" t="inlineStr">
        <is>
          <t>ป้องกันการตกตะกอนของ insulin</t>
        </is>
      </c>
      <c r="F74" s="166" t="inlineStr">
        <is>
          <t>ทำให้เกิดสารประกอบเชิงซ้อนกับ insulin ส่งผลต่อการออกฤทธิ์</t>
        </is>
      </c>
      <c r="G74" s="166" t="inlineStr">
        <is>
          <t>ป้องกันการดูดซับของ insulin บนพื้นผิวภาชนะแก้ว type 1</t>
        </is>
      </c>
      <c r="H74" s="166" t="inlineStr">
        <is>
          <t>เพื่อเพิ่มความคงตัวของ pH ในการผลิตและเก็บรักษา</t>
        </is>
      </c>
      <c r="I74" s="167" t="inlineStr">
        <is>
          <t>2</t>
        </is>
      </c>
      <c r="J74" s="166"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66" t="inlineStr"/>
      <c r="L74" s="166" t="inlineStr">
        <is>
          <t>Diabetes mellitus</t>
        </is>
      </c>
      <c r="M74" s="166" t="inlineStr"/>
      <c r="N74" s="165" t="inlineStr">
        <is>
          <t>Clinic</t>
        </is>
      </c>
      <c r="O74" s="166" t="inlineStr">
        <is>
          <t>แบบฝึกหัด PLE-CC 1 ข้อ 31</t>
        </is>
      </c>
      <c r="P74" s="165" t="inlineStr">
        <is>
          <t>แบบฝึกหัด</t>
        </is>
      </c>
      <c r="Q74" s="165" t="inlineStr">
        <is>
          <t>เล่มม่วง</t>
        </is>
      </c>
      <c r="R74" s="165" t="inlineStr"/>
    </row>
    <row r="75" ht="24" customHeight="1" s="49">
      <c r="A75" s="167" t="n">
        <v>73</v>
      </c>
      <c r="B75" s="166" t="inlineStr">
        <is>
          <t>ข้อใดคือแนวทางแก้ปัญหาที่มักพบในการผลิตยา insulin injection แล้วมีฟอง และการรวมกลุ่ม (aggregation)</t>
        </is>
      </c>
      <c r="C75" s="166" t="inlineStr"/>
      <c r="D75" s="166" t="inlineStr">
        <is>
          <t>ลดอุณหภูมิระหว่างการผลิตต ่ากว่า 0</t>
        </is>
      </c>
      <c r="E75" s="166" t="inlineStr">
        <is>
          <t>เพิ่มสารลดแรงตึงผิว non-ionic เช่น polysorbate 20</t>
        </is>
      </c>
      <c r="F75" s="166" t="inlineStr">
        <is>
          <t>เติม zinc รูป zinc chloride</t>
        </is>
      </c>
      <c r="G75" s="166" t="inlineStr">
        <is>
          <t>ใช้ nitrogen purging ไล่ออกซิเจน</t>
        </is>
      </c>
      <c r="H75" s="166" t="inlineStr">
        <is>
          <t>เปลี่ยนสูตรต ารับเป็น acetate buffer แทน phosphate buffer"</t>
        </is>
      </c>
      <c r="I75" s="167" t="inlineStr">
        <is>
          <t>1</t>
        </is>
      </c>
      <c r="J75" s="166"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66" t="inlineStr"/>
      <c r="L75" s="166" t="inlineStr">
        <is>
          <t>Diabetes mellitus</t>
        </is>
      </c>
      <c r="M75" s="166" t="inlineStr"/>
      <c r="N75" s="165" t="inlineStr">
        <is>
          <t>Clinic</t>
        </is>
      </c>
      <c r="O75" s="166" t="inlineStr">
        <is>
          <t>แบบฝึกหัด PLE-CC 1 ข้อ 33</t>
        </is>
      </c>
      <c r="P75" s="165" t="inlineStr">
        <is>
          <t>แบบฝึกหัด</t>
        </is>
      </c>
      <c r="Q75" s="165" t="inlineStr">
        <is>
          <t>เล่มม่วง</t>
        </is>
      </c>
      <c r="R75" s="165" t="inlineStr"/>
    </row>
    <row r="76" ht="24" customHeight="1" s="49">
      <c r="A76" s="167" t="n">
        <v>74</v>
      </c>
      <c r="B76" s="166" t="inlineStr">
        <is>
          <t>การผลิต insulin ในระดับอุตสาหกรรม ข้อใดมีความเป็นไปได้มากที่สุด</t>
        </is>
      </c>
      <c r="C76" s="166" t="inlineStr"/>
      <c r="D76" s="166" t="inlineStr">
        <is>
          <t>สกัดโดยตรงจากสุกรหรือวัว แล้วเอามาสังเคราะห์ต่อ จนได้ insulin</t>
        </is>
      </c>
      <c r="E76" s="166" t="inlineStr">
        <is>
          <t>ใช้ E. coli หรือ Saccharomyces cerevisiae สังเคราะห์ แล้วใช้ C-$Peptidase ตัดให้เป็น insulin</t>
        </is>
      </c>
      <c r="F76" s="166" t="inlineStr">
        <is>
          <t>SPPS แล้วพับใน bioreactor</t>
        </is>
      </c>
      <c r="G76" s="166" t="inlineStr">
        <is>
          <t>hybridoma technology ผลิตเป็น Immuno monoclonal antibody</t>
        </is>
      </c>
      <c r="H76" s="166" t="inlineStr">
        <is>
          <t>ใช้ stem cell ของ human beta cell ในตับอ่อน แล้วสกัด insulin ออกมาท า formulation ต่อ"</t>
        </is>
      </c>
      <c r="I76" s="167" t="inlineStr">
        <is>
          <t>1</t>
        </is>
      </c>
      <c r="J76" s="166"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66" t="inlineStr"/>
      <c r="L76" s="166" t="inlineStr">
        <is>
          <t>Diabetes mellitus</t>
        </is>
      </c>
      <c r="M76" s="166" t="inlineStr"/>
      <c r="N76" s="165" t="inlineStr">
        <is>
          <t>Clinic</t>
        </is>
      </c>
      <c r="O76" s="166" t="inlineStr">
        <is>
          <t>แบบฝึกหัด PLE-CC 1 ข้อ 36</t>
        </is>
      </c>
      <c r="P76" s="165" t="inlineStr">
        <is>
          <t>แบบฝึกหัด</t>
        </is>
      </c>
      <c r="Q76" s="165" t="inlineStr">
        <is>
          <t>เล่มม่วง</t>
        </is>
      </c>
      <c r="R76" s="165" t="inlineStr"/>
    </row>
    <row r="77" ht="24" customHeight="1" s="49">
      <c r="A77" s="167" t="n">
        <v>75</v>
      </c>
      <c r="B77" s="166"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66" t="inlineStr"/>
      <c r="D77" s="166" t="inlineStr">
        <is>
          <t>Levothyroxine 50 mcg OD</t>
        </is>
      </c>
      <c r="E77" s="166" t="inlineStr">
        <is>
          <t>Propylthiouracil 50 mg TID</t>
        </is>
      </c>
      <c r="F77" s="166" t="inlineStr">
        <is>
          <t>Methimazole 10 mg OD</t>
        </is>
      </c>
      <c r="G77" s="166" t="inlineStr">
        <is>
          <t>Pioglitazone 15 mg OD</t>
        </is>
      </c>
      <c r="H77" s="166" t="inlineStr"/>
      <c r="I77" s="167" t="inlineStr">
        <is>
          <t>1</t>
        </is>
      </c>
      <c r="J77"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66" t="inlineStr"/>
      <c r="L77" s="166" t="inlineStr">
        <is>
          <t>Diabetes mellitus</t>
        </is>
      </c>
      <c r="M77" s="166" t="inlineStr"/>
      <c r="N77" s="165" t="inlineStr">
        <is>
          <t>Clinic</t>
        </is>
      </c>
      <c r="O77" s="166" t="inlineStr">
        <is>
          <t>แบบฝึกหัด PLE-CC 1 ข้อ 37</t>
        </is>
      </c>
      <c r="P77" s="165" t="inlineStr">
        <is>
          <t>แบบฝึกหัด</t>
        </is>
      </c>
      <c r="Q77" s="165" t="inlineStr">
        <is>
          <t>เล่มม่วง</t>
        </is>
      </c>
      <c r="R77" s="165" t="inlineStr"/>
    </row>
    <row r="78" ht="24" customHeight="1" s="49">
      <c r="A78" s="167" t="n">
        <v>76</v>
      </c>
      <c r="B78" s="166" t="inlineStr">
        <is>
          <t>พืชผัก ในข้อใด มีผลลดระดับน ้าตาลในเลือด</t>
        </is>
      </c>
      <c r="C78" s="166" t="inlineStr"/>
      <c r="D78" s="166" t="inlineStr">
        <is>
          <t>ยอดฝักแม้ว</t>
        </is>
      </c>
      <c r="E78" s="166" t="inlineStr">
        <is>
          <t>ใบกะหล ่าปลี</t>
        </is>
      </c>
      <c r="F78" s="166" t="inlineStr">
        <is>
          <t>ผลบวบงู</t>
        </is>
      </c>
      <c r="G78" s="166" t="inlineStr">
        <is>
          <t>ผลมะระขี้นก</t>
        </is>
      </c>
      <c r="H78" s="166" t="inlineStr">
        <is>
          <t>ช่อดอกบล็อคโคลี</t>
        </is>
      </c>
      <c r="I78" s="167" t="inlineStr">
        <is>
          <t>2</t>
        </is>
      </c>
      <c r="J78" s="166"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66" t="inlineStr"/>
      <c r="L78" s="166" t="inlineStr">
        <is>
          <t>Diabetes mellitus</t>
        </is>
      </c>
      <c r="M78" s="166" t="inlineStr"/>
      <c r="N78" s="165" t="inlineStr">
        <is>
          <t>Clinic</t>
        </is>
      </c>
      <c r="O78" s="166" t="inlineStr">
        <is>
          <t>แบบฝึกหัด PLE-CC 1 ข้อ 39</t>
        </is>
      </c>
      <c r="P78" s="165" t="inlineStr">
        <is>
          <t>แบบฝึกหัด</t>
        </is>
      </c>
      <c r="Q78" s="165" t="inlineStr">
        <is>
          <t>เล่มม่วง</t>
        </is>
      </c>
      <c r="R78" s="165" t="inlineStr"/>
    </row>
    <row r="79" ht="24" customHeight="1" s="49">
      <c r="A79" s="167" t="n">
        <v>77</v>
      </c>
      <c r="B79" s="166" t="inlineStr">
        <is>
          <t>ในการพัฒนาสูตรตำรับยาพ่นจมูกในรูปแบบสารละลาย (Non-pressurized Multiple Use …)
ไม่จำเป็นต้องทำการทดสอบใด</t>
        </is>
      </c>
      <c r="C79" s="166" t="inlineStr"/>
      <c r="D79" s="166" t="inlineStr">
        <is>
          <t>Uniformity of dosage unit/delivered dose uniformity</t>
        </is>
      </c>
      <c r="E79" s="166" t="inlineStr">
        <is>
          <t>Droplet size distribution</t>
        </is>
      </c>
      <c r="F79" s="166" t="inlineStr">
        <is>
          <t>Actuator deposition</t>
        </is>
      </c>
      <c r="G79" s="166" t="inlineStr">
        <is>
          <t>Shake requirement</t>
        </is>
      </c>
      <c r="H79" s="166" t="inlineStr">
        <is>
          <t>Extractable/Leachable</t>
        </is>
      </c>
      <c r="I79" s="167" t="inlineStr">
        <is>
          <t>1</t>
        </is>
      </c>
      <c r="J79" s="166"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66" t="inlineStr"/>
      <c r="L79" s="166" t="inlineStr">
        <is>
          <t>Diabetes mellitus</t>
        </is>
      </c>
      <c r="M79" s="166" t="inlineStr"/>
      <c r="N79" s="165" t="inlineStr">
        <is>
          <t>Clinic</t>
        </is>
      </c>
      <c r="O79" s="166" t="inlineStr">
        <is>
          <t>แบบฝึกหัด PLE-CC 1 ข้อ 46</t>
        </is>
      </c>
      <c r="P79" s="165" t="inlineStr">
        <is>
          <t>แบบฝึกหัด</t>
        </is>
      </c>
      <c r="Q79" s="165" t="inlineStr">
        <is>
          <t>เล่มม่วง</t>
        </is>
      </c>
      <c r="R79" s="165" t="inlineStr"/>
    </row>
    <row r="80" ht="24" customHeight="1" s="49">
      <c r="A80" s="167" t="n">
        <v>78</v>
      </c>
      <c r="B80" s="166" t="inlineStr">
        <is>
          <t>ข้อใดไม่ใช่ปัจจัยที่มาพิจารณาการตั้งตำรับผลิตภัณฑ์ยาพ่นจมูกรูปแบบสารละลาย</t>
        </is>
      </c>
      <c r="C80" s="166" t="inlineStr"/>
      <c r="D80" s="166" t="inlineStr">
        <is>
          <t>Particle size</t>
        </is>
      </c>
      <c r="E80" s="166" t="inlineStr">
        <is>
          <t>Solvent</t>
        </is>
      </c>
      <c r="F80" s="166" t="inlineStr">
        <is>
          <t>Viscosity</t>
        </is>
      </c>
      <c r="G80" s="166" t="inlineStr">
        <is>
          <t>Osmolarity</t>
        </is>
      </c>
      <c r="H80" s="166" t="inlineStr">
        <is>
          <t>pH</t>
        </is>
      </c>
      <c r="I80" s="167" t="inlineStr">
        <is>
          <t>1</t>
        </is>
      </c>
      <c r="J80" s="166"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66" t="inlineStr"/>
      <c r="L80" s="166" t="inlineStr">
        <is>
          <t>Diabetes mellitus</t>
        </is>
      </c>
      <c r="M80" s="166" t="inlineStr"/>
      <c r="N80" s="165" t="inlineStr">
        <is>
          <t>Clinic</t>
        </is>
      </c>
      <c r="O80" s="166" t="inlineStr">
        <is>
          <t>แบบฝึกหัด PLE-CC 1 ข้อ 47</t>
        </is>
      </c>
      <c r="P80" s="165" t="inlineStr">
        <is>
          <t>แบบฝึกหัด</t>
        </is>
      </c>
      <c r="Q80" s="165" t="inlineStr">
        <is>
          <t>เล่มม่วง</t>
        </is>
      </c>
      <c r="R80" s="165" t="inlineStr"/>
    </row>
    <row r="81" ht="24" customHeight="1" s="49">
      <c r="A81" s="167" t="n">
        <v>79</v>
      </c>
      <c r="B81" s="166" t="inlineStr">
        <is>
          <t>หัวข้อใดไม่จำเป็นต้องกำหนดในการควบคุมคุณภาพของผลิตภัณฑ์ยาพ่นจมูกรูปแบบสารละลาย</t>
        </is>
      </c>
      <c r="C81" s="166" t="inlineStr"/>
      <c r="D81" s="166" t="inlineStr">
        <is>
          <t>Description</t>
        </is>
      </c>
      <c r="E81" s="166" t="inlineStr">
        <is>
          <t>Assay</t>
        </is>
      </c>
      <c r="F81" s="166" t="inlineStr">
        <is>
          <t>Moisture content</t>
        </is>
      </c>
      <c r="G81" s="166" t="inlineStr">
        <is>
          <t>Microbial limit</t>
        </is>
      </c>
      <c r="H81" s="166" t="inlineStr">
        <is>
          <t>Mean delivered dose</t>
        </is>
      </c>
      <c r="I81" s="167" t="inlineStr">
        <is>
          <t>1</t>
        </is>
      </c>
      <c r="J81" s="166"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66" t="inlineStr"/>
      <c r="L81" s="166" t="inlineStr">
        <is>
          <t>Diabetes mellitus</t>
        </is>
      </c>
      <c r="M81" s="166" t="inlineStr"/>
      <c r="N81" s="165" t="inlineStr">
        <is>
          <t>Clinic</t>
        </is>
      </c>
      <c r="O81" s="166" t="inlineStr">
        <is>
          <t>แบบฝึกหัด PLE-CC 1 ข้อ 48</t>
        </is>
      </c>
      <c r="P81" s="165" t="inlineStr">
        <is>
          <t>แบบฝึกหัด</t>
        </is>
      </c>
      <c r="Q81" s="165" t="inlineStr">
        <is>
          <t>เล่มม่วง</t>
        </is>
      </c>
      <c r="R81" s="165" t="inlineStr"/>
    </row>
    <row r="82" ht="24" customHeight="1" s="49">
      <c r="A82" s="167" t="n">
        <v>80</v>
      </c>
      <c r="B82"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66" t="inlineStr"/>
      <c r="D82" s="166" t="inlineStr">
        <is>
          <t>Methimazole 10 mg OD</t>
        </is>
      </c>
      <c r="E82" s="166" t="inlineStr">
        <is>
          <t>Pioglitazone 15 mg OD</t>
        </is>
      </c>
      <c r="F82" s="166" t="inlineStr">
        <is>
          <t>A และ B</t>
        </is>
      </c>
      <c r="G82" s="166" t="inlineStr">
        <is>
          <t>ไม่ใช้ทั้ง A และ B</t>
        </is>
      </c>
      <c r="H82" s="166" t="inlineStr">
        <is>
          <t>ตัดสินไม่ได้</t>
        </is>
      </c>
      <c r="I82" s="167" t="inlineStr">
        <is>
          <t>1</t>
        </is>
      </c>
      <c r="J8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66" t="inlineStr"/>
      <c r="L82" s="166" t="inlineStr">
        <is>
          <t>Diabetes mellitus</t>
        </is>
      </c>
      <c r="M82" s="166" t="inlineStr"/>
      <c r="N82" s="165" t="inlineStr">
        <is>
          <t>Clinic</t>
        </is>
      </c>
      <c r="O82" s="166" t="inlineStr">
        <is>
          <t>แบบฝึกหัด PLE-CC 1 ข้อ 49</t>
        </is>
      </c>
      <c r="P82" s="165" t="inlineStr">
        <is>
          <t>แบบฝึกหัด</t>
        </is>
      </c>
      <c r="Q82" s="165" t="inlineStr">
        <is>
          <t>เล่มม่วง</t>
        </is>
      </c>
      <c r="R82" s="165" t="inlineStr"/>
    </row>
    <row r="83" ht="24" customHeight="1" s="49">
      <c r="A83" s="167" t="n">
        <v>81</v>
      </c>
      <c r="B83" s="166" t="inlineStr">
        <is>
          <t>ข้อใดถูกต้องเกี่ยวกับ immune-related adverse events (irAEs)</t>
        </is>
      </c>
      <c r="C83" s="166" t="inlineStr"/>
      <c r="D83" s="166" t="inlineStr">
        <is>
          <t>ลำดับการเกิดคือ colitis &gt; endocrinepathy &gt; skin &gt; liver toxicity</t>
        </is>
      </c>
      <c r="E83" s="166" t="inlineStr">
        <is>
          <t>Endocrine toxicity คือการเกิด hypothyroidism รักษาด้วย steroid</t>
        </is>
      </c>
      <c r="F83" s="166" t="inlineStr">
        <is>
          <t>สามารถเกิดได้กับหลายอวัยวะ และเกิดได้แม้หยุดยาไปแล้ว</t>
        </is>
      </c>
      <c r="G83" s="166" t="inlineStr">
        <is>
          <t>ไม่จำเป็นต้องหยุดยา และสามารถหายได้เอง</t>
        </is>
      </c>
      <c r="H83" s="166" t="inlineStr">
        <is>
          <t>Skin จะเกิดเฉพาะกับผู้ป่วยที่มี EGFR mutation positive เท่านั้น</t>
        </is>
      </c>
      <c r="I83" s="167" t="inlineStr">
        <is>
          <t>1</t>
        </is>
      </c>
      <c r="J83" s="166"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66" t="inlineStr"/>
      <c r="L83" s="166" t="inlineStr">
        <is>
          <t>Diabetes mellitus</t>
        </is>
      </c>
      <c r="M83" s="166" t="inlineStr"/>
      <c r="N83" s="165" t="inlineStr">
        <is>
          <t>Clinic</t>
        </is>
      </c>
      <c r="O83" s="166" t="inlineStr">
        <is>
          <t>แบบฝึกหัด PLE-CC 1 ข้อ 68</t>
        </is>
      </c>
      <c r="P83" s="165" t="inlineStr">
        <is>
          <t>แบบฝึกหัด</t>
        </is>
      </c>
      <c r="Q83" s="165" t="inlineStr">
        <is>
          <t>เล่มม่วง</t>
        </is>
      </c>
      <c r="R83" s="165" t="inlineStr"/>
    </row>
    <row r="84" ht="24" customHeight="1" s="49">
      <c r="A84" s="167" t="n">
        <v>82</v>
      </c>
      <c r="B84" s="166" t="inlineStr">
        <is>
          <t>ใช้ propranolol ในการป้องกันไมเกรน ควรระวังในผู้ป่วยที่มีโรคร่วมใดมากที่สุด</t>
        </is>
      </c>
      <c r="C84" s="166" t="inlineStr"/>
      <c r="D84" s="166" t="inlineStr">
        <is>
          <t>เบาหวาน</t>
        </is>
      </c>
      <c r="E84" s="166" t="inlineStr">
        <is>
          <t>หืด</t>
        </is>
      </c>
      <c r="F84" s="166" t="inlineStr">
        <is>
          <t>ซึมเศร้า</t>
        </is>
      </c>
      <c r="G84" s="166" t="inlineStr">
        <is>
          <t>กรดไหลย้อน</t>
        </is>
      </c>
      <c r="H84" s="166" t="inlineStr">
        <is>
          <t>ไตเรื้อรัง</t>
        </is>
      </c>
      <c r="I84" s="167" t="inlineStr">
        <is>
          <t>1</t>
        </is>
      </c>
      <c r="J84" s="166"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66" t="inlineStr"/>
      <c r="L84" s="166" t="inlineStr">
        <is>
          <t>Diabetes mellitus</t>
        </is>
      </c>
      <c r="M84" s="166" t="inlineStr"/>
      <c r="N84" s="165" t="inlineStr">
        <is>
          <t>Clinic</t>
        </is>
      </c>
      <c r="O84" s="166" t="inlineStr">
        <is>
          <t>แบบฝึกหัด PLE-CC 1 ข้อ 111</t>
        </is>
      </c>
      <c r="P84" s="165" t="inlineStr">
        <is>
          <t>แบบฝึกหัด</t>
        </is>
      </c>
      <c r="Q84" s="165" t="inlineStr">
        <is>
          <t>เล่มม่วง</t>
        </is>
      </c>
      <c r="R84" s="165" t="inlineStr"/>
    </row>
    <row r="85" ht="24" customHeight="1" s="49">
      <c r="A85" s="167" t="n">
        <v>83</v>
      </c>
      <c r="B85" s="166"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166" t="inlineStr"/>
      <c r="D85" s="166" t="inlineStr">
        <is>
          <t>ให้กินยาจนครบคอร์ส 6-8 เดือน ห้ามหยุดยาเอง ก่อนปรึกษาแพทย์์</t>
        </is>
      </c>
      <c r="E85" s="166" t="inlineStr">
        <is>
          <t>ยาอาจทำให้ง่วงซึม หลีกเลี่ยงการขับขี่ยานพาหนะหรือทำงานเครื่องจักร</t>
        </is>
      </c>
      <c r="F85" s="166" t="inlineStr">
        <is>
          <t>หลีกเลี่ยงการออกแดดหรือให้ทาครีมกันแดด เมื่อจำเป็น</t>
        </is>
      </c>
      <c r="G85" s="166" t="inlineStr">
        <is>
          <t>หากมีอาการ ไข้ เจ็บคอ มีแผลในปาก ควรหยุดยาแล้วมาพบแพทย์์ทันที</t>
        </is>
      </c>
      <c r="H85" s="166" t="inlineStr">
        <is>
          <t>หากมีผื่นขึ้นแม้เพียงเล็กน้อย ให้หยุดยาทันที</t>
        </is>
      </c>
      <c r="I85" s="167" t="n">
        <v>4</v>
      </c>
      <c r="J85" s="166"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จากลคือ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166" t="inlineStr"/>
      <c r="L85" s="166" t="inlineStr">
        <is>
          <t>Hypo/Hyperthyroidism</t>
        </is>
      </c>
      <c r="M85" s="166" t="inlineStr"/>
      <c r="N85" s="165" t="inlineStr">
        <is>
          <t>Clinic</t>
        </is>
      </c>
      <c r="O85" s="166" t="inlineStr">
        <is>
          <t>PLE_CC1_2567_Key ข้อ 43</t>
        </is>
      </c>
      <c r="P85" s="165" t="inlineStr">
        <is>
          <t>ข้อสอบเก่า</t>
        </is>
      </c>
      <c r="Q85" s="165" t="inlineStr">
        <is>
          <t>2567</t>
        </is>
      </c>
      <c r="R85" s="165" t="inlineStr"/>
    </row>
    <row r="86" ht="24" customHeight="1" s="49">
      <c r="A86" s="167" t="n">
        <v>84</v>
      </c>
      <c r="B86" s="166"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166" t="inlineStr"/>
      <c r="D86" s="166" t="inlineStr">
        <is>
          <t>Metformin + dapagliflozin</t>
        </is>
      </c>
      <c r="E86" s="166" t="inlineStr">
        <is>
          <t>Glipizide + insulin</t>
        </is>
      </c>
      <c r="F86" s="166" t="inlineStr">
        <is>
          <t>Insulin</t>
        </is>
      </c>
      <c r="G86" s="166" t="inlineStr">
        <is>
          <t>Linagliptin</t>
        </is>
      </c>
      <c r="H86" s="166" t="inlineStr">
        <is>
          <t>Metformin + sitagliptin</t>
        </is>
      </c>
      <c r="I86" s="167" t="n">
        <v>1</v>
      </c>
      <c r="J86" s="166"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166" t="inlineStr"/>
      <c r="L86" s="166" t="inlineStr">
        <is>
          <t>Diabetes mellitus</t>
        </is>
      </c>
      <c r="M86" s="166" t="inlineStr"/>
      <c r="N86" s="165" t="inlineStr">
        <is>
          <t>Clinic</t>
        </is>
      </c>
      <c r="O86" s="166" t="inlineStr">
        <is>
          <t>PLE_CC1_2567_Key ข้อ 49</t>
        </is>
      </c>
      <c r="P86" s="165" t="inlineStr">
        <is>
          <t>ข้อสอบเก่า</t>
        </is>
      </c>
      <c r="Q86" s="165" t="inlineStr">
        <is>
          <t>2567</t>
        </is>
      </c>
      <c r="R86" s="165" t="inlineStr"/>
    </row>
    <row r="87" ht="24" customHeight="1" s="49">
      <c r="A87" s="167" t="n">
        <v>85</v>
      </c>
      <c r="B87" s="166"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166" t="inlineStr"/>
      <c r="D87" s="166" t="inlineStr">
        <is>
          <t>TSH สูง, FT3 ปกติ, FT4 ปกติ</t>
        </is>
      </c>
      <c r="E87" s="166" t="inlineStr">
        <is>
          <t>TSH ปกติ, FT3 สูง, FT4 สูง</t>
        </is>
      </c>
      <c r="F87" s="166" t="inlineStr">
        <is>
          <t>TSH ต่ำ, FT3 สูง, FT4 สูง</t>
        </is>
      </c>
      <c r="G87" s="166" t="inlineStr">
        <is>
          <t>TSH ต่ำ, FT3 ต่ำ, FT4 ต่ำ</t>
        </is>
      </c>
      <c r="H87" s="166" t="inlineStr">
        <is>
          <t>TSH สูง, FT3 สูง, FT4 สูง</t>
        </is>
      </c>
      <c r="I87" s="167" t="n">
        <v>3</v>
      </c>
      <c r="J87" s="166"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166" t="inlineStr"/>
      <c r="L87" s="166" t="inlineStr">
        <is>
          <t>Hypo/Hyperthyroidism</t>
        </is>
      </c>
      <c r="M87" s="166" t="inlineStr"/>
      <c r="N87" s="165" t="inlineStr">
        <is>
          <t>Clinic</t>
        </is>
      </c>
      <c r="O87" s="166" t="inlineStr">
        <is>
          <t>PLE_CC1_2567_Key ข้อ 67</t>
        </is>
      </c>
      <c r="P87" s="165" t="inlineStr">
        <is>
          <t>ข้อสอบเก่า</t>
        </is>
      </c>
      <c r="Q87" s="165" t="inlineStr">
        <is>
          <t>2567</t>
        </is>
      </c>
      <c r="R87" s="165" t="inlineStr"/>
    </row>
    <row r="88" ht="24" customHeight="1" s="49">
      <c r="A88" s="167" t="n">
        <v>86</v>
      </c>
      <c r="B88" s="166" t="inlineStr">
        <is>
          <t>ข้อใดต่อไปนี้เป็นอาการแสดงที่พบได้ในภาวะต่อมไทรอยด์ทำงานเกิน (Hyperthyroidism)?</t>
        </is>
      </c>
      <c r="C88" s="166" t="inlineStr"/>
      <c r="D88" s="166" t="inlineStr">
        <is>
          <t>หงุดหงิดง่าย</t>
        </is>
      </c>
      <c r="E88" s="166" t="inlineStr">
        <is>
          <t>ผมร่วง</t>
        </is>
      </c>
      <c r="F88" s="166" t="inlineStr">
        <is>
          <t>ผิวแห้ง</t>
        </is>
      </c>
      <c r="G88" s="166" t="inlineStr">
        <is>
          <t>หัวใจเต้นช้า</t>
        </is>
      </c>
      <c r="H88" s="166" t="inlineStr">
        <is>
          <t>ท้องผูก</t>
        </is>
      </c>
      <c r="I88" s="167" t="n">
        <v>1</v>
      </c>
      <c r="J88" s="166"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166" t="inlineStr"/>
      <c r="L88" s="166" t="inlineStr">
        <is>
          <t>Hypo/Hyperthyroidism</t>
        </is>
      </c>
      <c r="M88" s="166" t="inlineStr"/>
      <c r="N88" s="165" t="inlineStr">
        <is>
          <t>Clinic</t>
        </is>
      </c>
      <c r="O88" s="166" t="inlineStr">
        <is>
          <t>PLE_CC1_2567_Key ข้อ 68</t>
        </is>
      </c>
      <c r="P88" s="165" t="inlineStr">
        <is>
          <t>ข้อสอบเก่า</t>
        </is>
      </c>
      <c r="Q88" s="165" t="inlineStr">
        <is>
          <t>2567</t>
        </is>
      </c>
      <c r="R88" s="165" t="inlineStr"/>
    </row>
    <row r="89" ht="24" customHeight="1" s="49">
      <c r="A89" s="167" t="n">
        <v>87</v>
      </c>
      <c r="B89" s="166"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166" t="inlineStr"/>
      <c r="D89" s="166" t="inlineStr">
        <is>
          <t>จ่ายยาเพิ่มอีก 1 ตัว</t>
        </is>
      </c>
      <c r="E89" s="166" t="inlineStr">
        <is>
          <t>มียาที่ไม่เหมาะสม (Inappropriate drug)</t>
        </is>
      </c>
      <c r="F89" s="166" t="inlineStr">
        <is>
          <t>มียาที่ความถี่ในการบริหารไม่เหมาะสม</t>
        </is>
      </c>
      <c r="G89" s="166" t="inlineStr">
        <is>
          <t>มียาที่ไม่มีข้อบ่งใช้</t>
        </is>
      </c>
      <c r="H89" s="166" t="inlineStr">
        <is>
          <t>เกิดปฏิกิริยาระหว่างยาที่รุนแรง</t>
        </is>
      </c>
      <c r="I89" s="167" t="n">
        <v>2</v>
      </c>
      <c r="J89" s="166"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166" t="inlineStr"/>
      <c r="L89" s="166" t="inlineStr">
        <is>
          <t>Hypo/Hyperthyroidism</t>
        </is>
      </c>
      <c r="M89" s="166" t="inlineStr"/>
      <c r="N89" s="165" t="inlineStr">
        <is>
          <t>Clinic</t>
        </is>
      </c>
      <c r="O89" s="166" t="inlineStr">
        <is>
          <t>PLE_CC1_2567_Key ข้อ 69</t>
        </is>
      </c>
      <c r="P89" s="165" t="inlineStr">
        <is>
          <t>ข้อสอบเก่า</t>
        </is>
      </c>
      <c r="Q89" s="165" t="inlineStr">
        <is>
          <t>2567</t>
        </is>
      </c>
      <c r="R89" s="165" t="inlineStr"/>
    </row>
    <row r="90" ht="24" customHeight="1" s="49">
      <c r="A90" s="167" t="n">
        <v>88</v>
      </c>
      <c r="B90"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90" s="166" t="inlineStr"/>
      <c r="D90" s="166" t="inlineStr">
        <is>
          <t>การดื่มแอลกอฮอล์ปริมาณมาก (Excessive alcohol intake) และภาวะไตเสื่อมรุนแรง (Severe renal impairment eGFR &lt; 30 mL/min)</t>
        </is>
      </c>
      <c r="E90" s="166" t="inlineStr">
        <is>
          <t>โรคอ้วน (BMI &gt; 30 kg/m²)</t>
        </is>
      </c>
      <c r="F90" s="166" t="inlineStr">
        <is>
          <t>การรับประทานอาหารที่มีไขมันสูง</t>
        </is>
      </c>
      <c r="G90" s="166" t="inlineStr">
        <is>
          <t>การออกกำลังกายแบบแอโรบิกเป็นประจำ</t>
        </is>
      </c>
      <c r="H90" s="166" t="inlineStr">
        <is>
          <t>ภาวะความดันโลหิตสูงระดับเล็กน้อย</t>
        </is>
      </c>
      <c r="I90" s="167" t="n">
        <v>1</v>
      </c>
      <c r="J90" s="166"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90" s="166" t="inlineStr"/>
      <c r="L90" s="166" t="inlineStr">
        <is>
          <t>Diabetes mellitus</t>
        </is>
      </c>
      <c r="M90" s="166" t="inlineStr"/>
      <c r="N90" s="165" t="inlineStr">
        <is>
          <t>Clinic</t>
        </is>
      </c>
      <c r="O90" s="166" t="inlineStr">
        <is>
          <t>PLE-CC1 ปี 2566 Day 1 ข้อ 1</t>
        </is>
      </c>
      <c r="P90" s="165" t="inlineStr">
        <is>
          <t>ข้อสอบเก่า</t>
        </is>
      </c>
      <c r="Q90" s="165" t="inlineStr">
        <is>
          <t>2566</t>
        </is>
      </c>
      <c r="R90" s="165" t="inlineStr"/>
    </row>
    <row r="91" ht="24" customHeight="1" s="49">
      <c r="A91" s="167" t="n">
        <v>89</v>
      </c>
      <c r="B91"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91" s="166" t="inlineStr"/>
      <c r="D91" s="166" t="inlineStr">
        <is>
          <t>สามารถใช้ยาต่อได้ แต่ต้องปรับลดขนาดยาสูงสุดไม่เกิน 1,000 mg ต่อวัน และติดตามการทำงานของไตอย่างใกล้ชิด</t>
        </is>
      </c>
      <c r="E91" s="166" t="inlineStr">
        <is>
          <t>ห้ามใช้ยาทันทีและหยุดยาทันที</t>
        </is>
      </c>
      <c r="F91" s="166" t="inlineStr">
        <is>
          <t>สามารถใช้ขนาดยาสูงสุด 2,000-2,550 mg ต่อวันได้ตามปกติ</t>
        </is>
      </c>
      <c r="G91" s="166" t="inlineStr">
        <is>
          <t>เปลี่ยนเป็นยา Sulfonylurea ขนาดสูงทันที</t>
        </is>
      </c>
      <c r="H91" s="166" t="inlineStr">
        <is>
          <t>ต้องล้างไตก่อนจึงจะรับประทานยาได้</t>
        </is>
      </c>
      <c r="I91" s="167" t="n">
        <v>1</v>
      </c>
      <c r="J91"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91" s="166" t="inlineStr"/>
      <c r="L91" s="166" t="inlineStr">
        <is>
          <t>Diabetes mellitus</t>
        </is>
      </c>
      <c r="M91" s="166" t="inlineStr"/>
      <c r="N91" s="165" t="inlineStr">
        <is>
          <t>Clinic</t>
        </is>
      </c>
      <c r="O91" s="166" t="inlineStr">
        <is>
          <t>PLE-CC1 ปี 2566 Day 1 ข้อ 5</t>
        </is>
      </c>
      <c r="P91" s="165" t="inlineStr">
        <is>
          <t>ข้อสอบเก่า</t>
        </is>
      </c>
      <c r="Q91" s="165" t="inlineStr">
        <is>
          <t>2566</t>
        </is>
      </c>
      <c r="R91" s="165" t="inlineStr"/>
    </row>
    <row r="92" ht="24" customHeight="1" s="49">
      <c r="A92" s="167" t="n">
        <v>90</v>
      </c>
      <c r="B92" s="166" t="inlineStr">
        <is>
          <t>ยา Premixed Insulin 70/30 (เช่น Humulin 70/30 หรือ Mixtard 30) มีส่วนประกอบของอินซูลินชนิดใดและมีสัดส่วนการออกฤทธิ์อย่างไร</t>
        </is>
      </c>
      <c r="C92" s="166" t="inlineStr"/>
      <c r="D92" s="166" t="inlineStr">
        <is>
          <t>ประกอบด้วย Intermediate-acting insulin (NPH / Isophane) 70% และ Short-acting insulin (Regular Insulin - RI) 30%</t>
        </is>
      </c>
      <c r="E92" s="166" t="inlineStr">
        <is>
          <t>ประกอบด้วย Rapid-acting insulin 70% และ Long-acting insulin 30%</t>
        </is>
      </c>
      <c r="F92" s="166" t="inlineStr">
        <is>
          <t>ประกอบด้วย Long-acting insulin (Glargine) 70% และ Short-acting 30%</t>
        </is>
      </c>
      <c r="G92" s="166" t="inlineStr">
        <is>
          <t>ประกอบด้วย Regular insulin 70% และ NPH 30%</t>
        </is>
      </c>
      <c r="H92" s="166" t="inlineStr">
        <is>
          <t>ประกอบด้วย Ultra-long acting insulin 100%</t>
        </is>
      </c>
      <c r="I92" s="167" t="n">
        <v>1</v>
      </c>
      <c r="J92" s="166"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92" s="166" t="inlineStr"/>
      <c r="L92" s="166" t="inlineStr">
        <is>
          <t>Diabetes mellitus</t>
        </is>
      </c>
      <c r="M92" s="166" t="inlineStr"/>
      <c r="N92" s="165" t="inlineStr">
        <is>
          <t>Clinic</t>
        </is>
      </c>
      <c r="O92" s="166" t="inlineStr">
        <is>
          <t>PLE-CC1 ปี 2566 Day 2 ข้อ 5</t>
        </is>
      </c>
      <c r="P92" s="165" t="inlineStr">
        <is>
          <t>ข้อสอบเก่า</t>
        </is>
      </c>
      <c r="Q92" s="165" t="inlineStr">
        <is>
          <t>2566</t>
        </is>
      </c>
      <c r="R92" s="165" t="inlineStr"/>
    </row>
    <row r="93" ht="24" customHeight="1" s="49">
      <c r="A93" s="167" t="n">
        <v>91</v>
      </c>
      <c r="B93"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93" s="166" t="inlineStr"/>
      <c r="D93"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93" s="166" t="inlineStr">
        <is>
          <t>ฉีดพร้อมอาหารคำแรกทันที</t>
        </is>
      </c>
      <c r="F93" s="166" t="inlineStr">
        <is>
          <t>ฉีดหลังอาหาร 1 ชั่วโมง</t>
        </is>
      </c>
      <c r="G93" s="166" t="inlineStr">
        <is>
          <t>ฉีดเฉพาะก่อนนอนครั้งเดียว</t>
        </is>
      </c>
      <c r="H93" s="166" t="inlineStr">
        <is>
          <t>ฉีดเข้ากล้ามเนื้อ (IM) ก่อนออกกำลังกาย</t>
        </is>
      </c>
      <c r="I93" s="167" t="n">
        <v>1</v>
      </c>
      <c r="J93"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93" s="166" t="inlineStr"/>
      <c r="L93" s="166" t="inlineStr">
        <is>
          <t>Diabetes mellitus</t>
        </is>
      </c>
      <c r="M93" s="166" t="inlineStr"/>
      <c r="N93" s="165" t="inlineStr">
        <is>
          <t>Clinic</t>
        </is>
      </c>
      <c r="O93" s="166" t="inlineStr">
        <is>
          <t>PLE-CC1 ปี 2566 Day 2 ข้อ 1</t>
        </is>
      </c>
      <c r="P93" s="165" t="inlineStr">
        <is>
          <t>ข้อสอบเก่า</t>
        </is>
      </c>
      <c r="Q93" s="165" t="inlineStr">
        <is>
          <t>2566</t>
        </is>
      </c>
      <c r="R93" s="165" t="inlineStr"/>
    </row>
    <row r="94" ht="24" customHeight="1" s="49">
      <c r="A94" s="167" t="n">
        <v>92</v>
      </c>
      <c r="B94"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166" t="inlineStr"/>
      <c r="D94" s="166" t="inlineStr">
        <is>
          <t>Metformin 500 mg BID</t>
        </is>
      </c>
      <c r="E94" s="166" t="inlineStr">
        <is>
          <t>Glipizide 5 mg OD</t>
        </is>
      </c>
      <c r="F94" s="166" t="inlineStr">
        <is>
          <t>Empagliflozin 10 mg OD</t>
        </is>
      </c>
      <c r="G94" s="166" t="inlineStr">
        <is>
          <t>Sitagliptin 100 mg OD</t>
        </is>
      </c>
      <c r="H94" s="166" t="inlineStr"/>
      <c r="I94" s="167" t="inlineStr">
        <is>
          <t>1</t>
        </is>
      </c>
      <c r="J94"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166" t="inlineStr"/>
      <c r="L94" s="166" t="inlineStr">
        <is>
          <t>Diabetes mellitus</t>
        </is>
      </c>
      <c r="M94" s="166" t="inlineStr"/>
      <c r="N94" s="165" t="inlineStr">
        <is>
          <t>Clinic</t>
        </is>
      </c>
      <c r="O94" s="166" t="inlineStr">
        <is>
          <t>PLE-CC1 ปี 2566 Day 2 ข้อ 95</t>
        </is>
      </c>
      <c r="P94" s="165" t="inlineStr">
        <is>
          <t>ข้อสอบเก่า</t>
        </is>
      </c>
      <c r="Q94" s="165" t="inlineStr">
        <is>
          <t>2566</t>
        </is>
      </c>
      <c r="R94" s="165" t="inlineStr"/>
    </row>
    <row r="95" ht="24" customHeight="1" s="49">
      <c r="A95" s="167" t="n">
        <v>93</v>
      </c>
      <c r="B95"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95" s="166" t="inlineStr"/>
      <c r="D95" s="166" t="inlineStr">
        <is>
          <t>Trigger tool</t>
        </is>
      </c>
      <c r="E95" s="166" t="inlineStr">
        <is>
          <t>Medication reconciliation</t>
        </is>
      </c>
      <c r="F95" s="166" t="inlineStr">
        <is>
          <t>DUE</t>
        </is>
      </c>
      <c r="G95" s="166" t="inlineStr">
        <is>
          <t>ADR management</t>
        </is>
      </c>
      <c r="H95" s="166" t="inlineStr">
        <is>
          <t>Risk management</t>
        </is>
      </c>
      <c r="I95" s="167" t="n">
        <v>2</v>
      </c>
      <c r="J95" s="166"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95" s="166" t="inlineStr"/>
      <c r="L95" s="166" t="inlineStr">
        <is>
          <t>Diabetes mellitus</t>
        </is>
      </c>
      <c r="M95" s="166" t="inlineStr"/>
      <c r="N95" s="165" t="inlineStr">
        <is>
          <t>Clinic</t>
        </is>
      </c>
      <c r="O95" s="166" t="inlineStr">
        <is>
          <t>ข้อ 66 (PLE_CC1_2562_Key.md)</t>
        </is>
      </c>
      <c r="P95" s="165" t="inlineStr">
        <is>
          <t>ข้อสอบเก่า</t>
        </is>
      </c>
      <c r="Q95" s="165" t="inlineStr">
        <is>
          <t>2562</t>
        </is>
      </c>
      <c r="R95" s="165" t="inlineStr"/>
    </row>
    <row r="96" ht="24" customHeight="1" s="49">
      <c r="A96" s="167" t="n">
        <v>94</v>
      </c>
      <c r="B96" s="166" t="inlineStr">
        <is>
          <t>ข้อใดคือข้อห้ามใช้ของยา hydroxychloroquine DMARDS EnesLe, vanisesfas X Isimavied donor le -OGulasise G</t>
        </is>
      </c>
      <c r="C96" s="166" t="inlineStr"/>
      <c r="D96" s="166" t="inlineStr">
        <is>
          <t>Retinopathy</t>
        </is>
      </c>
      <c r="E96" s="166" t="inlineStr">
        <is>
          <t>Diabetes mellitus</t>
        </is>
      </c>
      <c r="F96" s="166" t="inlineStr">
        <is>
          <t>Malaria</t>
        </is>
      </c>
      <c r="G96" s="166" t="inlineStr">
        <is>
          <t>Rheumatoid arthritis</t>
        </is>
      </c>
      <c r="H96" s="166" t="inlineStr">
        <is>
          <t>Asthma</t>
        </is>
      </c>
      <c r="I96" s="167" t="inlineStr">
        <is>
          <t>1</t>
        </is>
      </c>
      <c r="J96" s="166"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96" s="166" t="inlineStr"/>
      <c r="L96" s="166" t="inlineStr">
        <is>
          <t>Diabetes mellitus</t>
        </is>
      </c>
      <c r="M96" s="166" t="inlineStr"/>
      <c r="N96" s="165" t="inlineStr">
        <is>
          <t>Clinic</t>
        </is>
      </c>
      <c r="O96" s="166" t="inlineStr">
        <is>
          <t>ข้อ 112 (PLE_CC1_2562_Key.md)</t>
        </is>
      </c>
      <c r="P96" s="165" t="inlineStr">
        <is>
          <t>ข้อสอบเก่า</t>
        </is>
      </c>
      <c r="Q96" s="165" t="inlineStr">
        <is>
          <t>2562</t>
        </is>
      </c>
      <c r="R96" s="165" t="inlineStr"/>
    </row>
    <row r="97" ht="24" customHeight="1" s="49">
      <c r="A97" s="167" t="n">
        <v>95</v>
      </c>
      <c r="B97" s="166" t="inlineStr">
        <is>
          <t>Insulin glargine สามารถให้ในตอนเช้าได้หรือไม่</t>
        </is>
      </c>
      <c r="C97" s="166" t="inlineStr"/>
      <c r="D97" s="166" t="inlineStr">
        <is>
          <t>ไม่ได้ เพราะจะท้าให้เกิดภาวะ hypoglycemia ขึ น</t>
        </is>
      </c>
      <c r="E97" s="166" t="inlineStr">
        <is>
          <t>ได้ เพราะออกฤทธิ์ 24 ชั่วโมง</t>
        </is>
      </c>
      <c r="F97" s="166" t="inlineStr">
        <is>
          <t>ได้ เพราะลด HbA1C ได้ดีกว่ายาตัวอื่น ๆ</t>
        </is>
      </c>
      <c r="G97" s="166" t="inlineStr">
        <is>
          <t>ไม่ได้ เพราะลดการสร้างกลูโคสจากตับ</t>
        </is>
      </c>
      <c r="H97" s="166" t="inlineStr">
        <is>
          <t>ไม่ได้ เพราะอาจจะเกิดอันตรกิริยากับ metformin และ glibenclamide ที่รับประทานในตอนเช้าได้</t>
        </is>
      </c>
      <c r="I97" s="167" t="inlineStr">
        <is>
          <t>1</t>
        </is>
      </c>
      <c r="J97" s="166"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166" t="inlineStr"/>
      <c r="L97" s="166" t="inlineStr">
        <is>
          <t>Diabetes mellitus</t>
        </is>
      </c>
      <c r="M97" s="166" t="inlineStr"/>
      <c r="N97" s="165" t="inlineStr">
        <is>
          <t>Clinic</t>
        </is>
      </c>
      <c r="O97" s="166" t="inlineStr">
        <is>
          <t>ข้อ 18 (PLE_CC1_2559.md)</t>
        </is>
      </c>
      <c r="P97" s="165" t="inlineStr">
        <is>
          <t>ข้อสอบเก่า</t>
        </is>
      </c>
      <c r="Q97" s="165" t="inlineStr">
        <is>
          <t>2559</t>
        </is>
      </c>
      <c r="R97" s="165" t="inlineStr"/>
    </row>
    <row r="98" ht="24" customHeight="1" s="49">
      <c r="A98" s="167" t="n">
        <v>96</v>
      </c>
      <c r="B98" s="166" t="inlineStr">
        <is>
          <t>ข้อใดคือ preservative ของ Insulin glargine</t>
        </is>
      </c>
      <c r="C98" s="166" t="inlineStr"/>
      <c r="D98" s="166" t="inlineStr">
        <is>
          <t>Meta-cresol</t>
        </is>
      </c>
      <c r="E98" s="166" t="inlineStr">
        <is>
          <t>Phenol</t>
        </is>
      </c>
      <c r="F98" s="166" t="inlineStr">
        <is>
          <t>Chlorobutanol</t>
        </is>
      </c>
      <c r="G98" s="166" t="inlineStr">
        <is>
          <t>ก และ ข ถูก</t>
        </is>
      </c>
      <c r="H98" s="166" t="inlineStr">
        <is>
          <t>ก และ ค ถูก</t>
        </is>
      </c>
      <c r="I98" s="167" t="inlineStr">
        <is>
          <t>1</t>
        </is>
      </c>
      <c r="J98" s="166"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166" t="inlineStr"/>
      <c r="L98" s="166" t="inlineStr">
        <is>
          <t>Diabetes mellitus</t>
        </is>
      </c>
      <c r="M98" s="166" t="inlineStr"/>
      <c r="N98" s="165" t="inlineStr">
        <is>
          <t>Clinic</t>
        </is>
      </c>
      <c r="O98" s="166" t="inlineStr">
        <is>
          <t>ข้อ 23 (PLE_CC1_2559.md)</t>
        </is>
      </c>
      <c r="P98" s="165" t="inlineStr">
        <is>
          <t>ข้อสอบเก่า</t>
        </is>
      </c>
      <c r="Q98" s="165" t="inlineStr">
        <is>
          <t>2559</t>
        </is>
      </c>
      <c r="R98" s="165" t="inlineStr"/>
    </row>
    <row r="99" ht="24" customHeight="1" s="49">
      <c r="A99" s="167" t="n">
        <v>97</v>
      </c>
      <c r="B99" s="166" t="inlineStr">
        <is>
          <t>Insulin glargine ผลิตมาจากอะไร</t>
        </is>
      </c>
      <c r="C99" s="166" t="inlineStr"/>
      <c r="D99" s="166" t="inlineStr">
        <is>
          <t>ตับอ่อนของวัว</t>
        </is>
      </c>
      <c r="E99" s="166" t="inlineStr">
        <is>
          <t>ตับอ่อนของหมู</t>
        </is>
      </c>
      <c r="F99" s="166" t="inlineStr">
        <is>
          <t>ตับอ่อนของคน</t>
        </is>
      </c>
      <c r="G99" s="166" t="inlineStr">
        <is>
          <t>Recombinant DNA</t>
        </is>
      </c>
      <c r="H99" s="166" t="inlineStr">
        <is>
          <t>Recombinant DNA E.coli เป็น complex partial seizure</t>
        </is>
      </c>
      <c r="I99" s="167" t="inlineStr">
        <is>
          <t>1</t>
        </is>
      </c>
      <c r="J99" s="166"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166" t="inlineStr"/>
      <c r="L99" s="166" t="inlineStr">
        <is>
          <t>Diabetes mellitus</t>
        </is>
      </c>
      <c r="M99" s="166" t="inlineStr"/>
      <c r="N99" s="165" t="inlineStr">
        <is>
          <t>Clinic</t>
        </is>
      </c>
      <c r="O99" s="166" t="inlineStr">
        <is>
          <t>ข้อ 25 (PLE_CC1_2559.md)</t>
        </is>
      </c>
      <c r="P99" s="165" t="inlineStr">
        <is>
          <t>ข้อสอบเก่า</t>
        </is>
      </c>
      <c r="Q99" s="165" t="inlineStr">
        <is>
          <t>2559</t>
        </is>
      </c>
      <c r="R99" s="165" t="inlineStr"/>
    </row>
    <row r="100" ht="24" customHeight="1" s="49">
      <c r="A100" s="167" t="n">
        <v>98</v>
      </c>
      <c r="B100" s="166" t="inlineStr">
        <is>
          <t>ข้อใดไม่ใช่อาการของผู้ป่วยเบาหวาน</t>
        </is>
      </c>
      <c r="C100" s="166" t="inlineStr"/>
      <c r="D100" s="166" t="inlineStr">
        <is>
          <t>หิวบ่อย/กินเยอะ</t>
        </is>
      </c>
      <c r="E100" s="166" t="inlineStr">
        <is>
          <t>ปัสสาวะบ่อย</t>
        </is>
      </c>
      <c r="F100" s="166" t="inlineStr">
        <is>
          <t>อาการร้อนวูบวาบ</t>
        </is>
      </c>
      <c r="G100" s="166" t="inlineStr">
        <is>
          <t>ดื่มน้ำบ่อย/กระหายน้ำบ่อย</t>
        </is>
      </c>
      <c r="H100" s="166" t="inlineStr">
        <is>
          <t>น้ำหนักลด</t>
        </is>
      </c>
      <c r="I100" s="167" t="inlineStr">
        <is>
          <t>1</t>
        </is>
      </c>
      <c r="J100" s="166"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66" t="inlineStr"/>
      <c r="L100" s="166" t="inlineStr">
        <is>
          <t>Diabetes mellitus</t>
        </is>
      </c>
      <c r="M100" s="166" t="inlineStr"/>
      <c r="N100" s="165" t="inlineStr">
        <is>
          <t>Clinic</t>
        </is>
      </c>
      <c r="O100" s="166" t="inlineStr">
        <is>
          <t>ข้อ 74 (Pharmtutor_2024_Set1.md)</t>
        </is>
      </c>
      <c r="P100" s="165" t="inlineStr">
        <is>
          <t>ข้อสอบจำลอง</t>
        </is>
      </c>
      <c r="Q100" s="165" t="inlineStr">
        <is>
          <t>Mock Pharmtutor 2024</t>
        </is>
      </c>
      <c r="R100" s="165" t="inlineStr"/>
    </row>
    <row r="101" ht="24" customHeight="1" s="49">
      <c r="A101" s="167" t="n">
        <v>99</v>
      </c>
      <c r="B101" s="166" t="inlineStr">
        <is>
          <t>ข้อใดคือเป้าหมายของการรักษาผู้ป่วยเบาหวาน</t>
        </is>
      </c>
      <c r="C101" s="166" t="inlineStr"/>
      <c r="D101" s="166" t="inlineStr">
        <is>
          <t>HbA1C &lt; 6.5%</t>
        </is>
      </c>
      <c r="E101" s="166" t="inlineStr">
        <is>
          <t>HbA1C &lt; 7%</t>
        </is>
      </c>
      <c r="F101" s="166" t="inlineStr">
        <is>
          <t>HbA1C &lt; 7.5%</t>
        </is>
      </c>
      <c r="G101" s="166" t="inlineStr">
        <is>
          <t>Preprandial glucose &lt; 80 mg/dL</t>
        </is>
      </c>
      <c r="H101" s="166" t="inlineStr">
        <is>
          <t>Peak postprandial glucose &lt; 200 mg/dL</t>
        </is>
      </c>
      <c r="I101" s="167" t="inlineStr">
        <is>
          <t>1</t>
        </is>
      </c>
      <c r="J101" s="166"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1" s="166" t="inlineStr"/>
      <c r="L101" s="166" t="inlineStr">
        <is>
          <t>Diabetes mellitus</t>
        </is>
      </c>
      <c r="M101" s="166" t="inlineStr"/>
      <c r="N101" s="165" t="inlineStr">
        <is>
          <t>Clinic</t>
        </is>
      </c>
      <c r="O101" s="166" t="inlineStr">
        <is>
          <t>ข้อ 75 (Pharmtutor_2024_Set1.md)</t>
        </is>
      </c>
      <c r="P101" s="165" t="inlineStr">
        <is>
          <t>ข้อสอบจำลอง</t>
        </is>
      </c>
      <c r="Q101" s="165" t="inlineStr">
        <is>
          <t>Mock Pharmtutor 2024</t>
        </is>
      </c>
      <c r="R101" s="165" t="inlineStr"/>
    </row>
    <row r="102" ht="24" customHeight="1" s="49">
      <c r="A102" s="167" t="n">
        <v>100</v>
      </c>
      <c r="B102" s="166" t="inlineStr">
        <is>
          <t>การดัดแปลง insulin ในข้อใดทำให้ออกฤทธิ์ได้เร็วขึ้น</t>
        </is>
      </c>
      <c r="C102" s="166" t="inlineStr"/>
      <c r="D102" s="166" t="inlineStr">
        <is>
          <t>เติม protamine</t>
        </is>
      </c>
      <c r="E102" s="166" t="inlineStr">
        <is>
          <t>เติม arginine 2 หมู่</t>
        </is>
      </c>
      <c r="F102" s="166" t="inlineStr">
        <is>
          <t>เติม zinc chloride</t>
        </is>
      </c>
      <c r="G102" s="166" t="inlineStr">
        <is>
          <t>เติม myristic acid</t>
        </is>
      </c>
      <c r="H102" s="166" t="inlineStr">
        <is>
          <t>สลับ amino acid ระหว่าง Lysine และ Proline</t>
        </is>
      </c>
      <c r="I102" s="167" t="inlineStr">
        <is>
          <t>1</t>
        </is>
      </c>
      <c r="J102" s="166"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166" t="inlineStr"/>
      <c r="L102" s="166" t="inlineStr">
        <is>
          <t>Diabetes mellitus</t>
        </is>
      </c>
      <c r="M102" s="166" t="inlineStr"/>
      <c r="N102" s="165" t="inlineStr">
        <is>
          <t>Clinic</t>
        </is>
      </c>
      <c r="O102" s="166" t="inlineStr">
        <is>
          <t>ข้อ 78 (Pharmtutor_2024_Set1.md)</t>
        </is>
      </c>
      <c r="P102" s="165" t="inlineStr">
        <is>
          <t>ข้อสอบจำลอง</t>
        </is>
      </c>
      <c r="Q102" s="165" t="inlineStr">
        <is>
          <t>Mock Pharmtutor 2024</t>
        </is>
      </c>
      <c r="R102" s="165" t="inlineStr"/>
    </row>
    <row r="103" ht="24" customHeight="1" s="49">
      <c r="A103" s="167" t="n">
        <v>101</v>
      </c>
      <c r="B103" s="166" t="inlineStr">
        <is>
          <t>ยารักษาเบาหวาน ที่ควรเริ่มเป็นอันดับแรก ในผู้ป่วยรายนี้ คือข้อใด</t>
        </is>
      </c>
      <c r="C103" s="166" t="inlineStr"/>
      <c r="D103" s="166" t="inlineStr">
        <is>
          <t>Glipizide</t>
        </is>
      </c>
      <c r="E103" s="166" t="inlineStr">
        <is>
          <t>Metformin</t>
        </is>
      </c>
      <c r="F103" s="166" t="inlineStr">
        <is>
          <t>Pioglitazone</t>
        </is>
      </c>
      <c r="G103" s="166" t="inlineStr">
        <is>
          <t>Insulin glargine</t>
        </is>
      </c>
      <c r="H103" s="166" t="inlineStr">
        <is>
          <t>Acarbose</t>
        </is>
      </c>
      <c r="I103" s="167" t="inlineStr">
        <is>
          <t>1</t>
        </is>
      </c>
      <c r="J103"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03" s="166" t="inlineStr"/>
      <c r="L103" s="166" t="inlineStr">
        <is>
          <t>Diabetes mellitus</t>
        </is>
      </c>
      <c r="M103" s="166" t="inlineStr"/>
      <c r="N103" s="165" t="inlineStr">
        <is>
          <t>Clinic</t>
        </is>
      </c>
      <c r="O103" s="166" t="inlineStr">
        <is>
          <t>ข้อ 70 (Pharmtutor_2024_Set2.md)</t>
        </is>
      </c>
      <c r="P103" s="165" t="inlineStr">
        <is>
          <t>ข้อสอบจำลอง</t>
        </is>
      </c>
      <c r="Q103" s="165" t="inlineStr">
        <is>
          <t>Mock Pharmtutor 2024</t>
        </is>
      </c>
      <c r="R103" s="165" t="inlineStr"/>
    </row>
    <row r="104" ht="24" customHeight="1" s="49">
      <c r="A104" s="167" t="n">
        <v>102</v>
      </c>
      <c r="B104" s="166" t="inlineStr">
        <is>
          <t>เป้าหมายการรักษาเบาหวาน (ควบคุมทั่วไป) ในผู้ป่วยรายนี้</t>
        </is>
      </c>
      <c r="C104" s="166" t="inlineStr"/>
      <c r="D104" s="166" t="inlineStr">
        <is>
          <t>FBS &lt; 70 mg/dL</t>
        </is>
      </c>
      <c r="E104" s="166" t="inlineStr">
        <is>
          <t>HbA1C &lt;8%</t>
        </is>
      </c>
      <c r="F104" s="166" t="inlineStr">
        <is>
          <t>Peak Post prandial glucose &lt; 180 mg/dL</t>
        </is>
      </c>
      <c r="G104" s="166" t="inlineStr">
        <is>
          <t>OGTT &lt; 126 mg/dL</t>
        </is>
      </c>
      <c r="H104" s="166" t="inlineStr">
        <is>
          <t>Random plasma glucose &lt; 250 mg/dL</t>
        </is>
      </c>
      <c r="I104" s="167" t="inlineStr">
        <is>
          <t>1</t>
        </is>
      </c>
      <c r="J104" s="166"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166" t="inlineStr"/>
      <c r="L104" s="166" t="inlineStr">
        <is>
          <t>Diabetes mellitus</t>
        </is>
      </c>
      <c r="M104" s="166" t="inlineStr"/>
      <c r="N104" s="165" t="inlineStr">
        <is>
          <t>Clinic</t>
        </is>
      </c>
      <c r="O104" s="166" t="inlineStr">
        <is>
          <t>ข้อ 71 (Pharmtutor_2024_Set2.md)</t>
        </is>
      </c>
      <c r="P104" s="165" t="inlineStr">
        <is>
          <t>ข้อสอบจำลอง</t>
        </is>
      </c>
      <c r="Q104" s="165" t="inlineStr">
        <is>
          <t>Mock Pharmtutor 2024</t>
        </is>
      </c>
      <c r="R104" s="165" t="inlineStr"/>
    </row>
    <row r="105" ht="24" customHeight="1" s="49">
      <c r="A105" s="167" t="n">
        <v>103</v>
      </c>
      <c r="B105" s="166" t="inlineStr">
        <is>
          <t>การปรับปรุงโปรงสร้างของ insulin ในข้อใด ทำให้สามารถออกฤทธิ์ได้ยาวนานมากขึ้น</t>
        </is>
      </c>
      <c r="C105" s="166" t="inlineStr"/>
      <c r="D105" s="166" t="inlineStr">
        <is>
          <t>เพิ่มการละลายของ insulin</t>
        </is>
      </c>
      <c r="E105" s="166" t="inlineStr">
        <is>
          <t>ลดความสามารถในการก่อ hexamer ของ insulin</t>
        </is>
      </c>
      <c r="F105" s="166" t="inlineStr">
        <is>
          <t>การเติมกรดไขมัน เช่น myristic acid</t>
        </is>
      </c>
      <c r="G105" s="166" t="inlineStr">
        <is>
          <t>สลับกรดอะมิโน ระหว่าง lysine และ proline</t>
        </is>
      </c>
      <c r="H105" s="166" t="inlineStr">
        <is>
          <t>ไม่มีข้อใดถูก</t>
        </is>
      </c>
      <c r="I105" s="167" t="inlineStr">
        <is>
          <t>1</t>
        </is>
      </c>
      <c r="J105" s="166"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66" t="inlineStr"/>
      <c r="L105" s="166" t="inlineStr">
        <is>
          <t>Diabetes mellitus</t>
        </is>
      </c>
      <c r="M105" s="166" t="inlineStr"/>
      <c r="N105" s="165" t="inlineStr">
        <is>
          <t>Clinic</t>
        </is>
      </c>
      <c r="O105" s="166" t="inlineStr">
        <is>
          <t>ข้อ 72 (Pharmtutor_2024_Set2.md)</t>
        </is>
      </c>
      <c r="P105" s="165" t="inlineStr">
        <is>
          <t>ข้อสอบจำลอง</t>
        </is>
      </c>
      <c r="Q105" s="165" t="inlineStr">
        <is>
          <t>Mock Pharmtutor 2024</t>
        </is>
      </c>
      <c r="R105" s="165" t="inlineStr"/>
    </row>
    <row r="106" ht="24" customHeight="1" s="49">
      <c r="A106" s="167" t="n">
        <v>104</v>
      </c>
      <c r="B106"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106" s="166" t="inlineStr"/>
      <c r="D106" s="166" t="inlineStr">
        <is>
          <t>Propylthiouracil 50 mg TID</t>
        </is>
      </c>
      <c r="E106" s="166" t="inlineStr">
        <is>
          <t>Methimazole 10 mg OD</t>
        </is>
      </c>
      <c r="F106" s="166" t="inlineStr">
        <is>
          <t>Pioglitazone 15 mg OD</t>
        </is>
      </c>
      <c r="G106" s="166" t="inlineStr">
        <is>
          <t>Insulin glargine 10 units SC HS</t>
        </is>
      </c>
      <c r="H106" s="166" t="inlineStr">
        <is>
          <t>Insulin lispro 4 units SC before meals</t>
        </is>
      </c>
      <c r="I106" s="167" t="inlineStr">
        <is>
          <t>1</t>
        </is>
      </c>
      <c r="J106"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6" s="166" t="inlineStr"/>
      <c r="L106" s="166" t="inlineStr">
        <is>
          <t>Diabetes mellitus</t>
        </is>
      </c>
      <c r="M106" s="166" t="inlineStr"/>
      <c r="N106" s="165" t="inlineStr">
        <is>
          <t>Clinic</t>
        </is>
      </c>
      <c r="O106" s="166" t="inlineStr">
        <is>
          <t>ข้อ 10 (PLE_CC1_2557.md)</t>
        </is>
      </c>
      <c r="P106" s="165" t="inlineStr">
        <is>
          <t>ข้อสอบเก่า</t>
        </is>
      </c>
      <c r="Q106" s="165" t="inlineStr">
        <is>
          <t>2557</t>
        </is>
      </c>
      <c r="R106" s="165" t="inlineStr"/>
    </row>
    <row r="107" ht="24" customHeight="1" s="49">
      <c r="A107" s="167" t="n">
        <v>105</v>
      </c>
      <c r="B107"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07" s="166" t="inlineStr"/>
      <c r="D107" s="166" t="inlineStr">
        <is>
          <t>Insulin glargine 10 units SC HS</t>
        </is>
      </c>
      <c r="E107" s="166" t="inlineStr">
        <is>
          <t>Insulin lispro 4 units SC before meals</t>
        </is>
      </c>
      <c r="F107" s="166" t="inlineStr">
        <is>
          <t>Dapagliflozin 10 mg OD</t>
        </is>
      </c>
      <c r="G107" s="166" t="inlineStr">
        <is>
          <t>Semaglutide 0.5 mg SC weekly</t>
        </is>
      </c>
      <c r="H107" s="166" t="inlineStr">
        <is>
          <t>Metformin 500 mg BID</t>
        </is>
      </c>
      <c r="I107" s="167" t="inlineStr">
        <is>
          <t>1</t>
        </is>
      </c>
      <c r="J107"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166" t="inlineStr"/>
      <c r="L107" s="166" t="inlineStr">
        <is>
          <t>Diabetes mellitus</t>
        </is>
      </c>
      <c r="M107" s="166" t="inlineStr"/>
      <c r="N107" s="165" t="inlineStr">
        <is>
          <t>Clinic</t>
        </is>
      </c>
      <c r="O107" s="166" t="inlineStr">
        <is>
          <t>ข้อ 16 (PLE_CC1_2557.md)</t>
        </is>
      </c>
      <c r="P107" s="165" t="inlineStr">
        <is>
          <t>ข้อสอบเก่า</t>
        </is>
      </c>
      <c r="Q107" s="165" t="inlineStr">
        <is>
          <t>2557</t>
        </is>
      </c>
      <c r="R107" s="165" t="inlineStr"/>
    </row>
    <row r="108" ht="24" customHeight="1" s="49">
      <c r="A108" s="167" t="n">
        <v>106</v>
      </c>
      <c r="B108"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108" s="166" t="inlineStr"/>
      <c r="D108" s="166" t="inlineStr">
        <is>
          <t>Semaglutide 0.5 mg SC weekly</t>
        </is>
      </c>
      <c r="E108" s="166" t="inlineStr">
        <is>
          <t>Metformin 500 mg BID</t>
        </is>
      </c>
      <c r="F108" s="166" t="inlineStr">
        <is>
          <t>Glipizide 5 mg OD</t>
        </is>
      </c>
      <c r="G108" s="166" t="inlineStr">
        <is>
          <t>Empagliflozin 10 mg OD</t>
        </is>
      </c>
      <c r="H108" s="166" t="inlineStr">
        <is>
          <t>Sitagliptin 100 mg OD</t>
        </is>
      </c>
      <c r="I108" s="167" t="inlineStr">
        <is>
          <t>1</t>
        </is>
      </c>
      <c r="J108"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 s="166" t="inlineStr"/>
      <c r="L108" s="166" t="inlineStr">
        <is>
          <t>Diabetes mellitus</t>
        </is>
      </c>
      <c r="M108" s="166" t="inlineStr"/>
      <c r="N108" s="165" t="inlineStr">
        <is>
          <t>Clinic</t>
        </is>
      </c>
      <c r="O108" s="166" t="inlineStr">
        <is>
          <t>ข้อ 33 (PLE_CC1_2557.md)</t>
        </is>
      </c>
      <c r="P108" s="165" t="inlineStr">
        <is>
          <t>ข้อสอบเก่า</t>
        </is>
      </c>
      <c r="Q108" s="165" t="inlineStr">
        <is>
          <t>2557</t>
        </is>
      </c>
      <c r="R108" s="165" t="inlineStr"/>
    </row>
    <row r="109" ht="24" customHeight="1" s="49">
      <c r="A109" s="167" t="n">
        <v>107</v>
      </c>
      <c r="B109"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109" s="166" t="inlineStr"/>
      <c r="D109" s="166" t="inlineStr">
        <is>
          <t>Empagliflozin 10 mg OD</t>
        </is>
      </c>
      <c r="E109" s="166" t="inlineStr">
        <is>
          <t>Sitagliptin 100 mg OD</t>
        </is>
      </c>
      <c r="F109" s="166" t="inlineStr">
        <is>
          <t>Liraglutide 1.2 mg SC OD</t>
        </is>
      </c>
      <c r="G109" s="166" t="inlineStr">
        <is>
          <t>Levothyroxine 50 mcg OD</t>
        </is>
      </c>
      <c r="H109" s="166" t="inlineStr">
        <is>
          <t>Propylthiouracil 50 mg TID</t>
        </is>
      </c>
      <c r="I109" s="167" t="inlineStr">
        <is>
          <t>1</t>
        </is>
      </c>
      <c r="J109"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09" s="166" t="inlineStr"/>
      <c r="L109" s="166" t="inlineStr">
        <is>
          <t>Diabetes mellitus</t>
        </is>
      </c>
      <c r="M109" s="166" t="inlineStr"/>
      <c r="N109" s="165" t="inlineStr">
        <is>
          <t>Clinic</t>
        </is>
      </c>
      <c r="O109" s="166" t="inlineStr">
        <is>
          <t>ข้อ 36 (PLE_CC1_2557.md)</t>
        </is>
      </c>
      <c r="P109" s="165" t="inlineStr">
        <is>
          <t>ข้อสอบเก่า</t>
        </is>
      </c>
      <c r="Q109" s="165" t="inlineStr">
        <is>
          <t>2557</t>
        </is>
      </c>
      <c r="R109" s="165" t="inlineStr"/>
    </row>
    <row r="110" ht="24" customHeight="1" s="49">
      <c r="A110" s="167" t="n">
        <v>108</v>
      </c>
      <c r="B110"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110" s="166" t="inlineStr"/>
      <c r="D110" s="166" t="inlineStr">
        <is>
          <t>Levothyroxine 50 mcg OD</t>
        </is>
      </c>
      <c r="E110" s="166" t="inlineStr">
        <is>
          <t>Propylthiouracil 50 mg TID</t>
        </is>
      </c>
      <c r="F110" s="166" t="inlineStr">
        <is>
          <t>Methimazole 10 mg OD</t>
        </is>
      </c>
      <c r="G110" s="166" t="inlineStr">
        <is>
          <t>Pioglitazone 15 mg OD</t>
        </is>
      </c>
      <c r="H110" s="166" t="inlineStr">
        <is>
          <t>Insulin glargine 10 units SC HS</t>
        </is>
      </c>
      <c r="I110" s="167" t="inlineStr">
        <is>
          <t>1</t>
        </is>
      </c>
      <c r="J110"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0" s="166" t="inlineStr"/>
      <c r="L110" s="166" t="inlineStr">
        <is>
          <t>Diabetes mellitus</t>
        </is>
      </c>
      <c r="M110" s="166" t="inlineStr"/>
      <c r="N110" s="165" t="inlineStr">
        <is>
          <t>Clinic</t>
        </is>
      </c>
      <c r="O110" s="166" t="inlineStr">
        <is>
          <t>ข้อ 37 (PLE_CC1_2557.md)</t>
        </is>
      </c>
      <c r="P110" s="165" t="inlineStr">
        <is>
          <t>ข้อสอบเก่า</t>
        </is>
      </c>
      <c r="Q110" s="165" t="inlineStr">
        <is>
          <t>2557</t>
        </is>
      </c>
      <c r="R110" s="165" t="inlineStr"/>
    </row>
    <row r="111" ht="24" customHeight="1" s="49">
      <c r="A111" s="167" t="n">
        <v>109</v>
      </c>
      <c r="B111" s="166" t="inlineStr">
        <is>
          <t>Insulin อีก 2 เดือนต่อมา ผู้ป่วยมาพบแพทย์์ตามนัด ผลตรวจร่างกายเป็นดังนี้ FBS 123, HbA1C 6.8, BP 150/98, urine analysis : protein 1.5 g/ 24 h</t>
        </is>
      </c>
      <c r="C111" s="166" t="inlineStr"/>
      <c r="D111" s="166" t="inlineStr">
        <is>
          <t>จากข้อมูลข้างต้น ควรรักษาอย่างไร</t>
        </is>
      </c>
      <c r="E111" s="166" t="inlineStr">
        <is>
          <t>Insulin glargine 10 units SC HS</t>
        </is>
      </c>
      <c r="F111" s="166" t="inlineStr">
        <is>
          <t>Insulin lispro 4 units SC before meals</t>
        </is>
      </c>
      <c r="G111" s="166" t="inlineStr">
        <is>
          <t>Dapagliflozin 10 mg OD</t>
        </is>
      </c>
      <c r="H111" s="166" t="inlineStr">
        <is>
          <t>Semaglutide 0.5 mg SC weekly</t>
        </is>
      </c>
      <c r="I111" s="167" t="inlineStr">
        <is>
          <t>1</t>
        </is>
      </c>
      <c r="J111" s="166"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166" t="inlineStr"/>
      <c r="L111" s="166" t="inlineStr">
        <is>
          <t>Diabetes mellitus</t>
        </is>
      </c>
      <c r="M111" s="166" t="inlineStr"/>
      <c r="N111" s="165" t="inlineStr">
        <is>
          <t>Clinic</t>
        </is>
      </c>
      <c r="O111" s="166" t="inlineStr">
        <is>
          <t>ข้อ 5 (PLE_CC1_2556.md)</t>
        </is>
      </c>
      <c r="P111" s="165" t="inlineStr">
        <is>
          <t>ข้อสอบเก่า</t>
        </is>
      </c>
      <c r="Q111" s="165" t="inlineStr">
        <is>
          <t>2556</t>
        </is>
      </c>
      <c r="R111" s="165" t="inlineStr"/>
    </row>
    <row r="112" ht="24" customHeight="1" s="49">
      <c r="A112" s="167" t="n">
        <v>110</v>
      </c>
      <c r="B112" s="166" t="inlineStr">
        <is>
          <t>โจทย์ให้ค่าแลปมา FBS สูง HbA1C สูง ALT 200 กว่า, AST 200 กว่า, BUN 17, Cr 0.8 จากข้อมูลดังกล่าวยาตัวใดปลอดภัยที่สุด</t>
        </is>
      </c>
      <c r="C112" s="166" t="inlineStr"/>
      <c r="D112" s="166" t="inlineStr">
        <is>
          <t>Dapagliflozin 10 mg OD</t>
        </is>
      </c>
      <c r="E112" s="166" t="inlineStr">
        <is>
          <t>Semaglutide 0.5 mg SC weekly</t>
        </is>
      </c>
      <c r="F112" s="166" t="inlineStr">
        <is>
          <t>Metformin 500 mg BID</t>
        </is>
      </c>
      <c r="G112" s="166" t="inlineStr">
        <is>
          <t>Glipizide 5 mg OD</t>
        </is>
      </c>
      <c r="H112" s="166" t="inlineStr">
        <is>
          <t>Empagliflozin 10 mg OD</t>
        </is>
      </c>
      <c r="I112" s="167" t="inlineStr">
        <is>
          <t>1</t>
        </is>
      </c>
      <c r="J112"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12" s="166" t="inlineStr"/>
      <c r="L112" s="166" t="inlineStr">
        <is>
          <t>Diabetes mellitus</t>
        </is>
      </c>
      <c r="M112" s="166" t="inlineStr"/>
      <c r="N112" s="165" t="inlineStr">
        <is>
          <t>Clinic</t>
        </is>
      </c>
      <c r="O112" s="166" t="inlineStr">
        <is>
          <t>ข้อ 6 (PLE_CC1_2556.md)</t>
        </is>
      </c>
      <c r="P112" s="165" t="inlineStr">
        <is>
          <t>ข้อสอบเก่า</t>
        </is>
      </c>
      <c r="Q112" s="165" t="inlineStr">
        <is>
          <t>2556</t>
        </is>
      </c>
      <c r="R112" s="165" t="inlineStr"/>
    </row>
    <row r="113" ht="24" customHeight="1" s="49">
      <c r="A113" s="167" t="n">
        <v>111</v>
      </c>
      <c r="B113" s="166" t="inlineStr">
        <is>
          <t>ข้อใดไม่ถูกต้องเกี่ยวกับ NPH insulin</t>
        </is>
      </c>
      <c r="C113" s="166" t="inlineStr"/>
      <c r="D113" s="166" t="inlineStr">
        <is>
          <t>Glipizide 5 mg OD</t>
        </is>
      </c>
      <c r="E113" s="166" t="inlineStr">
        <is>
          <t>Empagliflozin 10 mg OD</t>
        </is>
      </c>
      <c r="F113" s="166" t="inlineStr">
        <is>
          <t>Sitagliptin 100 mg OD</t>
        </is>
      </c>
      <c r="G113" s="166" t="inlineStr">
        <is>
          <t>Liraglutide 1.2 mg SC OD</t>
        </is>
      </c>
      <c r="H113" s="166" t="inlineStr">
        <is>
          <t>Levothyroxine 50 mcg OD</t>
        </is>
      </c>
      <c r="I113" s="167" t="inlineStr">
        <is>
          <t>1</t>
        </is>
      </c>
      <c r="J113" s="166"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3" s="166" t="inlineStr"/>
      <c r="L113" s="166" t="inlineStr">
        <is>
          <t>Diabetes mellitus</t>
        </is>
      </c>
      <c r="M113" s="166" t="inlineStr"/>
      <c r="N113" s="165" t="inlineStr">
        <is>
          <t>Clinic</t>
        </is>
      </c>
      <c r="O113" s="166" t="inlineStr">
        <is>
          <t>ข้อ 9 (PLE_CC1_2556.md)</t>
        </is>
      </c>
      <c r="P113" s="165" t="inlineStr">
        <is>
          <t>ข้อสอบเก่า</t>
        </is>
      </c>
      <c r="Q113" s="165" t="inlineStr">
        <is>
          <t>2556</t>
        </is>
      </c>
      <c r="R113" s="165" t="inlineStr"/>
    </row>
    <row r="114" ht="24" customHeight="1" s="49">
      <c r="A114" s="167" t="n">
        <v>112</v>
      </c>
      <c r="B114" s="166" t="inlineStr">
        <is>
          <t>เป็น intermediate acting insulin</t>
        </is>
      </c>
      <c r="C114" s="166" t="inlineStr"/>
      <c r="D114" s="166" t="inlineStr">
        <is>
          <t>Liraglutide 1.2 mg SC OD</t>
        </is>
      </c>
      <c r="E114" s="166" t="inlineStr">
        <is>
          <t>Levothyroxine 50 mcg OD</t>
        </is>
      </c>
      <c r="F114" s="166" t="inlineStr">
        <is>
          <t>Propylthiouracil 50 mg TID</t>
        </is>
      </c>
      <c r="G114" s="166" t="inlineStr">
        <is>
          <t>Methimazole 10 mg OD</t>
        </is>
      </c>
      <c r="H114" s="166" t="inlineStr">
        <is>
          <t>Pioglitazone 15 mg OD</t>
        </is>
      </c>
      <c r="I114" s="167" t="inlineStr">
        <is>
          <t>1</t>
        </is>
      </c>
      <c r="J114"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14" s="166" t="inlineStr"/>
      <c r="L114" s="166" t="inlineStr">
        <is>
          <t>Diabetes mellitus</t>
        </is>
      </c>
      <c r="M114" s="166" t="inlineStr"/>
      <c r="N114" s="165" t="inlineStr">
        <is>
          <t>Clinic</t>
        </is>
      </c>
      <c r="O114" s="166" t="inlineStr">
        <is>
          <t>ข้อ 2 (PLE_CC1_2556.md)</t>
        </is>
      </c>
      <c r="P114" s="165" t="inlineStr">
        <is>
          <t>ข้อสอบเก่า</t>
        </is>
      </c>
      <c r="Q114" s="165" t="inlineStr">
        <is>
          <t>2556</t>
        </is>
      </c>
      <c r="R114" s="165" t="inlineStr"/>
    </row>
    <row r="115" ht="24" customHeight="1" s="49">
      <c r="A115" s="167" t="n">
        <v>113</v>
      </c>
      <c r="B115" s="166" t="inlineStr">
        <is>
          <t>เกี่ยวกับ insulin resistant ข้อใดต่อไปนี้กล่าวถูกต้องตามหลักวิชาชีพเภสัชกรรม</t>
        </is>
      </c>
      <c r="C115" s="166" t="inlineStr"/>
      <c r="D115" s="166" t="inlineStr">
        <is>
          <t>Methimazole 10 mg OD</t>
        </is>
      </c>
      <c r="E115" s="166" t="inlineStr">
        <is>
          <t>Pioglitazone 15 mg OD</t>
        </is>
      </c>
      <c r="F115" s="166" t="inlineStr">
        <is>
          <t>Insulin glargine 10 units SC HS</t>
        </is>
      </c>
      <c r="G115" s="166" t="inlineStr">
        <is>
          <t>Insulin lispro 4 units SC before meals</t>
        </is>
      </c>
      <c r="H115" s="166" t="inlineStr">
        <is>
          <t>Dapagliflozin 10 mg OD</t>
        </is>
      </c>
      <c r="I115" s="167" t="inlineStr">
        <is>
          <t>1</t>
        </is>
      </c>
      <c r="J115"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15" s="166" t="inlineStr"/>
      <c r="L115" s="166" t="inlineStr">
        <is>
          <t>Diabetes mellitus</t>
        </is>
      </c>
      <c r="M115" s="166" t="inlineStr"/>
      <c r="N115" s="165" t="inlineStr">
        <is>
          <t>Clinic</t>
        </is>
      </c>
      <c r="O115" s="166" t="inlineStr">
        <is>
          <t>ข้อ 4 (PLE_CC1_2555 Day 2.md)</t>
        </is>
      </c>
      <c r="P115" s="165" t="inlineStr">
        <is>
          <t>ข้อสอบเก่า</t>
        </is>
      </c>
      <c r="Q115" s="165" t="inlineStr">
        <is>
          <t>2555</t>
        </is>
      </c>
      <c r="R115" s="165" t="inlineStr"/>
    </row>
    <row r="116" ht="24" customHeight="1" s="49">
      <c r="A116" s="167" t="n">
        <v>114</v>
      </c>
      <c r="B116" s="166" t="inlineStr">
        <is>
          <t>เกี่ยวกับ อาการของไทรอยด์เป็นพิษ ข้อใดต่อไปนี้กล่าวถูกต้องตามหลักวิชาชีพเภสัชกรรม</t>
        </is>
      </c>
      <c r="C116" s="166" t="inlineStr"/>
      <c r="D116" s="166"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16" s="166" t="inlineStr">
        <is>
          <t>Dapagliflozin 10 mg OD</t>
        </is>
      </c>
      <c r="F116" s="166" t="inlineStr">
        <is>
          <t>Semaglutide 0.5 mg SC weekly</t>
        </is>
      </c>
      <c r="G116" s="166" t="inlineStr">
        <is>
          <t>Metformin 500 mg BID</t>
        </is>
      </c>
      <c r="H116" s="166" t="inlineStr">
        <is>
          <t>Glipizide 5 mg OD</t>
        </is>
      </c>
      <c r="I116" s="167" t="inlineStr">
        <is>
          <t>1</t>
        </is>
      </c>
      <c r="J116" s="166"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166" t="inlineStr"/>
      <c r="L116" s="166" t="inlineStr">
        <is>
          <t>Diabetes mellitus</t>
        </is>
      </c>
      <c r="M116" s="166" t="inlineStr"/>
      <c r="N116" s="165" t="inlineStr">
        <is>
          <t>Clinic</t>
        </is>
      </c>
      <c r="O116" s="166" t="inlineStr">
        <is>
          <t>ข้อ 4 (PLE_CC1_2554 SET2.md)</t>
        </is>
      </c>
      <c r="P116" s="165" t="inlineStr">
        <is>
          <t>ข้อสอบเก่า</t>
        </is>
      </c>
      <c r="Q116" s="165" t="inlineStr">
        <is>
          <t>2554</t>
        </is>
      </c>
      <c r="R116" s="165" t="inlineStr"/>
    </row>
    <row r="117" ht="24" customHeight="1" s="49">
      <c r="A117" s="167" t="n">
        <v>115</v>
      </c>
      <c r="B117" s="166" t="inlineStr">
        <is>
          <t>ยาที่ใช้รักษา Hyperthyroidism คือยาใด</t>
        </is>
      </c>
      <c r="C117" s="166" t="inlineStr"/>
      <c r="D117" s="166" t="inlineStr">
        <is>
          <t>Propylthiouracil (PTU), Methimazole (MTZ or MMI), Carbimazole(CBZ) เพราะยาดังกล่าวเป็นยาAntithyroid drugs Ref: ชีทอ.วรนุช</t>
        </is>
      </c>
      <c r="E117" s="166" t="inlineStr">
        <is>
          <t>Glipizide 5 mg OD</t>
        </is>
      </c>
      <c r="F117" s="166" t="inlineStr">
        <is>
          <t>Empagliflozin 10 mg OD</t>
        </is>
      </c>
      <c r="G117" s="166" t="inlineStr">
        <is>
          <t>Sitagliptin 100 mg OD</t>
        </is>
      </c>
      <c r="H117" s="166" t="inlineStr">
        <is>
          <t>Liraglutide 1.2 mg SC OD</t>
        </is>
      </c>
      <c r="I117" s="167" t="inlineStr">
        <is>
          <t>1</t>
        </is>
      </c>
      <c r="J117" s="166"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7" s="166" t="inlineStr"/>
      <c r="L117" s="166" t="inlineStr">
        <is>
          <t>Diabetes mellitus</t>
        </is>
      </c>
      <c r="M117" s="166" t="inlineStr"/>
      <c r="N117" s="165" t="inlineStr">
        <is>
          <t>Clinic</t>
        </is>
      </c>
      <c r="O117" s="166" t="inlineStr">
        <is>
          <t>ข้อ 5 (PLE_CC1_2554 SET2.md)</t>
        </is>
      </c>
      <c r="P117" s="165" t="inlineStr">
        <is>
          <t>ข้อสอบเก่า</t>
        </is>
      </c>
      <c r="Q117" s="165" t="inlineStr">
        <is>
          <t>2554</t>
        </is>
      </c>
      <c r="R117" s="165" t="inlineStr"/>
    </row>
    <row r="118" ht="24" customHeight="1" s="49">
      <c r="A118" s="167" t="n">
        <v>116</v>
      </c>
      <c r="B118" s="166" t="inlineStr">
        <is>
          <t>หากผู้ป่วยรายนี้ได้รับยา methotrexate ซึ่งเป็นยากลุ่ม DMARDs ควรให้ยาใดเพิ่ม เพื่อลดผลข้างเคียงของยา methotrexate ?</t>
        </is>
      </c>
      <c r="C118" s="166" t="inlineStr"/>
      <c r="D118" s="166" t="inlineStr">
        <is>
          <t>omeprazole</t>
        </is>
      </c>
      <c r="E118" s="166" t="inlineStr">
        <is>
          <t>calcium carbonate</t>
        </is>
      </c>
      <c r="F118" s="166" t="inlineStr">
        <is>
          <t>folic acid</t>
        </is>
      </c>
      <c r="G118" s="166" t="inlineStr">
        <is>
          <t>vitamin K</t>
        </is>
      </c>
      <c r="H118" s="166" t="inlineStr">
        <is>
          <t>finasteride</t>
        </is>
      </c>
      <c r="I118" s="167" t="inlineStr">
        <is>
          <t>3</t>
        </is>
      </c>
      <c r="J118" s="166"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18" s="166" t="inlineStr"/>
      <c r="L118" s="166" t="inlineStr">
        <is>
          <t>Diabetes mellitus</t>
        </is>
      </c>
      <c r="M118" s="166" t="inlineStr"/>
      <c r="N118" s="165" t="inlineStr">
        <is>
          <t>Clinic</t>
        </is>
      </c>
      <c r="O118" s="166" t="inlineStr">
        <is>
          <t>ข้อ 4 (PLE_CC1_2554 SET2.md)</t>
        </is>
      </c>
      <c r="P118" s="165" t="inlineStr">
        <is>
          <t>ข้อสอบเก่า</t>
        </is>
      </c>
      <c r="Q118" s="165" t="inlineStr">
        <is>
          <t>2554</t>
        </is>
      </c>
      <c r="R118" s="165" t="inlineStr"/>
    </row>
    <row r="119" ht="24" customHeight="1" s="49">
      <c r="A119" s="167" t="n">
        <v>117</v>
      </c>
      <c r="B119" s="166" t="inlineStr">
        <is>
          <t>อาการจากต่อมไทรอยด์โต: ผู้ป่วยจะมาพบแพทย์์ด้วยอาการมีก้อนที่คอหรือคอโตกว่าปกติ</t>
        </is>
      </c>
      <c r="C119" s="166" t="inlineStr"/>
      <c r="D119" s="166" t="inlineStr">
        <is>
          <t>Propylthiouracil 50 mg TID</t>
        </is>
      </c>
      <c r="E119" s="166" t="inlineStr">
        <is>
          <t>Methimazole 10 mg OD</t>
        </is>
      </c>
      <c r="F119" s="166" t="inlineStr">
        <is>
          <t>Pioglitazone 15 mg OD</t>
        </is>
      </c>
      <c r="G119" s="166" t="inlineStr">
        <is>
          <t>Insulin glargine 10 units SC HS</t>
        </is>
      </c>
      <c r="H119" s="166" t="inlineStr">
        <is>
          <t>Insulin lispro 4 units SC before meals</t>
        </is>
      </c>
      <c r="I119" s="167" t="inlineStr">
        <is>
          <t>1</t>
        </is>
      </c>
      <c r="J119"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9" s="166" t="inlineStr"/>
      <c r="L119" s="166" t="inlineStr">
        <is>
          <t>Diabetes mellitus</t>
        </is>
      </c>
      <c r="M119" s="166" t="inlineStr"/>
      <c r="N119" s="165" t="inlineStr">
        <is>
          <t>Clinic</t>
        </is>
      </c>
      <c r="O119" s="166" t="inlineStr">
        <is>
          <t>ข้อ 1 (PLE_CC1_2554 SET2.md)</t>
        </is>
      </c>
      <c r="P119" s="165" t="inlineStr">
        <is>
          <t>ข้อสอบเก่า</t>
        </is>
      </c>
      <c r="Q119" s="165" t="inlineStr">
        <is>
          <t>2554</t>
        </is>
      </c>
      <c r="R119" s="165" t="inlineStr"/>
    </row>
    <row r="120" ht="24" customHeight="1" s="49">
      <c r="A120" s="167" t="n">
        <v>118</v>
      </c>
      <c r="B120" s="166"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20" s="166" t="inlineStr"/>
      <c r="D120" s="166" t="inlineStr">
        <is>
          <t>Insulin glargine 10 units SC HS</t>
        </is>
      </c>
      <c r="E120" s="166" t="inlineStr">
        <is>
          <t>Insulin lispro 4 units SC before meals</t>
        </is>
      </c>
      <c r="F120" s="166" t="inlineStr">
        <is>
          <t>Dapagliflozin 10 mg OD</t>
        </is>
      </c>
      <c r="G120" s="166" t="inlineStr">
        <is>
          <t>Semaglutide 0.5 mg SC weekly</t>
        </is>
      </c>
      <c r="H120" s="166" t="inlineStr">
        <is>
          <t>Metformin 500 mg BID</t>
        </is>
      </c>
      <c r="I120" s="167" t="inlineStr">
        <is>
          <t>1</t>
        </is>
      </c>
      <c r="J120" s="166"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20" s="166" t="inlineStr"/>
      <c r="L120" s="166" t="inlineStr">
        <is>
          <t>Diabetes mellitus</t>
        </is>
      </c>
      <c r="M120" s="166" t="inlineStr"/>
      <c r="N120" s="165" t="inlineStr">
        <is>
          <t>Clinic</t>
        </is>
      </c>
      <c r="O120" s="166" t="inlineStr">
        <is>
          <t>ข้อ 6 (PLE_CC1_Practice_Exam.md)</t>
        </is>
      </c>
      <c r="P120" s="165" t="inlineStr">
        <is>
          <t>ข้อสอบจำลอง</t>
        </is>
      </c>
      <c r="Q120" s="165" t="inlineStr">
        <is>
          <t>Mock สภาเภสัชฯ Practice</t>
        </is>
      </c>
      <c r="R120" s="165" t="inlineStr"/>
    </row>
    <row r="121" ht="24" customHeight="1" s="49">
      <c r="A121" s="167" t="n">
        <v>119</v>
      </c>
      <c r="B121" s="166" t="inlineStr">
        <is>
          <t>ยาใดต่อไปนี้สามารถใช้ในหญิง Hyperthyroidism ที่ตั้งครรภ์ได้</t>
        </is>
      </c>
      <c r="C121" s="166" t="inlineStr"/>
      <c r="D121" s="166" t="inlineStr">
        <is>
          <t>Propylthyouracil (PTU)</t>
        </is>
      </c>
      <c r="E121" s="166" t="inlineStr">
        <is>
          <t>Methimazole</t>
        </is>
      </c>
      <c r="F121" s="166" t="inlineStr">
        <is>
          <t>Levothyroxine</t>
        </is>
      </c>
      <c r="G121" s="166" t="inlineStr">
        <is>
          <t>ข้อ ก, ข ถูก</t>
        </is>
      </c>
      <c r="H121" s="166" t="inlineStr">
        <is>
          <t>ข้อ ก,ข,ค ถูก</t>
        </is>
      </c>
      <c r="I121" s="167" t="inlineStr">
        <is>
          <t>1</t>
        </is>
      </c>
      <c r="J121" s="166"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1" s="166" t="inlineStr"/>
      <c r="L121" s="166" t="inlineStr">
        <is>
          <t>Diabetes mellitus</t>
        </is>
      </c>
      <c r="M121" s="166" t="inlineStr"/>
      <c r="N121" s="165" t="inlineStr">
        <is>
          <t>Clinic</t>
        </is>
      </c>
      <c r="O121" s="166" t="inlineStr">
        <is>
          <t>ข้อ 24 (PLE_CC1_Practice_Exam.md)</t>
        </is>
      </c>
      <c r="P121" s="165" t="inlineStr">
        <is>
          <t>ข้อสอบจำลอง</t>
        </is>
      </c>
      <c r="Q121" s="165" t="inlineStr">
        <is>
          <t>Mock สภาเภสัชฯ Practice</t>
        </is>
      </c>
      <c r="R121" s="165" t="inlineStr"/>
    </row>
    <row r="122" ht="24" customHeight="1" s="49">
      <c r="A122" s="167" t="n">
        <v>120</v>
      </c>
      <c r="B122" s="166" t="inlineStr">
        <is>
          <t>ข้อใดไม่ใช่อาการข้างเคียงที่เกิดขึ้นถ้าผู้ป่วยที่มีภาวะขาดไทรอยด์ ได้รับยา Levothyroxine ที่มีขนาดสูง เกินไป</t>
        </is>
      </c>
      <c r="C122" s="166" t="inlineStr"/>
      <c r="D122" s="166" t="inlineStr">
        <is>
          <t>น้ำหนักตัวเพิ่ม</t>
        </is>
      </c>
      <c r="E122" s="166" t="inlineStr">
        <is>
          <t>ทนร้อนไม่ได้</t>
        </is>
      </c>
      <c r="F122" s="166" t="inlineStr">
        <is>
          <t>หัวใจเต้นเร็ว</t>
        </is>
      </c>
      <c r="G122" s="166" t="inlineStr">
        <is>
          <t>กระดูกบาง</t>
        </is>
      </c>
      <c r="H122" s="166" t="inlineStr">
        <is>
          <t>ชัก</t>
        </is>
      </c>
      <c r="I122" s="167" t="inlineStr">
        <is>
          <t>1</t>
        </is>
      </c>
      <c r="J122" s="166"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166" t="inlineStr"/>
      <c r="L122" s="166" t="inlineStr">
        <is>
          <t>Diabetes mellitus</t>
        </is>
      </c>
      <c r="M122" s="166" t="inlineStr"/>
      <c r="N122" s="165" t="inlineStr">
        <is>
          <t>Clinic</t>
        </is>
      </c>
      <c r="O122" s="166" t="inlineStr">
        <is>
          <t>ข้อ 25 (PLE_CC1_Practice_Exam.md)</t>
        </is>
      </c>
      <c r="P122" s="165" t="inlineStr">
        <is>
          <t>ข้อสอบจำลอง</t>
        </is>
      </c>
      <c r="Q122" s="165" t="inlineStr">
        <is>
          <t>Mock สภาเภสัชฯ Practice</t>
        </is>
      </c>
      <c r="R122" s="165" t="inlineStr"/>
    </row>
    <row r="123" ht="24" customHeight="1" s="49">
      <c r="A123" s="167" t="n">
        <v>121</v>
      </c>
      <c r="B123" s="166" t="inlineStr">
        <is>
          <t>ข้อใดไม่ใช่อาการหรืออาการแสดงของภาวะ Hypothyroidism</t>
        </is>
      </c>
      <c r="C123" s="166" t="inlineStr"/>
      <c r="D123" s="166" t="inlineStr">
        <is>
          <t>Bradycardia</t>
        </is>
      </c>
      <c r="E123" s="166" t="inlineStr">
        <is>
          <t>ทนต่อความเย็นไม่ได้</t>
        </is>
      </c>
      <c r="F123" s="166" t="inlineStr">
        <is>
          <t>ซึมเศร้า อ่อนเพลีย</t>
        </is>
      </c>
      <c r="G123" s="166" t="inlineStr">
        <is>
          <t>ผิวหนังแห้ง</t>
        </is>
      </c>
      <c r="H123" s="166" t="inlineStr">
        <is>
          <t>น้ำหนักลด</t>
        </is>
      </c>
      <c r="I123" s="167" t="inlineStr">
        <is>
          <t>1</t>
        </is>
      </c>
      <c r="J123" s="166"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66" t="inlineStr"/>
      <c r="L123" s="166" t="inlineStr">
        <is>
          <t>Diabetes mellitus</t>
        </is>
      </c>
      <c r="M123" s="166" t="inlineStr"/>
      <c r="N123" s="165" t="inlineStr">
        <is>
          <t>Clinic</t>
        </is>
      </c>
      <c r="O123" s="166" t="inlineStr">
        <is>
          <t>ข้อ 26 (PLE_CC1_Practice_Exam.md)</t>
        </is>
      </c>
      <c r="P123" s="165" t="inlineStr">
        <is>
          <t>ข้อสอบจำลอง</t>
        </is>
      </c>
      <c r="Q123" s="165" t="inlineStr">
        <is>
          <t>Mock สภาเภสัชฯ Practice</t>
        </is>
      </c>
      <c r="R123" s="165" t="inlineStr"/>
    </row>
    <row r="124" ht="24" customHeight="1" s="49">
      <c r="A124" s="167" t="n">
        <v>122</v>
      </c>
      <c r="B124" s="166"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24" s="166" t="inlineStr"/>
      <c r="D124" s="166" t="inlineStr">
        <is>
          <t>Ferrous sulfate</t>
        </is>
      </c>
      <c r="E124" s="166" t="inlineStr">
        <is>
          <t>Sucralfate</t>
        </is>
      </c>
      <c r="F124" s="166" t="inlineStr">
        <is>
          <t>Phenytoin</t>
        </is>
      </c>
      <c r="G124" s="166" t="inlineStr">
        <is>
          <t>Cholestyramine</t>
        </is>
      </c>
      <c r="H124" s="166" t="inlineStr">
        <is>
          <t>Sodium polystyrene sulfonate</t>
        </is>
      </c>
      <c r="I124" s="167" t="inlineStr">
        <is>
          <t>1</t>
        </is>
      </c>
      <c r="J124" s="166"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4" s="166" t="inlineStr"/>
      <c r="L124" s="166" t="inlineStr">
        <is>
          <t>Diabetes mellitus</t>
        </is>
      </c>
      <c r="M124" s="166" t="inlineStr"/>
      <c r="N124" s="165" t="inlineStr">
        <is>
          <t>Clinic</t>
        </is>
      </c>
      <c r="O124" s="166" t="inlineStr">
        <is>
          <t>ข้อ 27 (PLE_CC1_Practice_Exam.md)</t>
        </is>
      </c>
      <c r="P124" s="165" t="inlineStr">
        <is>
          <t>ข้อสอบจำลอง</t>
        </is>
      </c>
      <c r="Q124" s="165" t="inlineStr">
        <is>
          <t>Mock สภาเภสัชฯ Practice</t>
        </is>
      </c>
      <c r="R124" s="165" t="inlineStr"/>
    </row>
    <row r="125" ht="24" customHeight="1" s="49">
      <c r="A125" s="167" t="n">
        <v>123</v>
      </c>
      <c r="B125" s="166" t="inlineStr">
        <is>
          <t>ข้อใดควรให้ก่อนผ่าตัดต่อมไทรอยด์เพื่อลดเลือดที่มาเลี้ยงต่อมไทรอยด์</t>
        </is>
      </c>
      <c r="C125" s="166" t="inlineStr"/>
      <c r="D125" s="166" t="inlineStr">
        <is>
          <t>Propylthiouracil</t>
        </is>
      </c>
      <c r="E125" s="166" t="inlineStr">
        <is>
          <t>Methimazole</t>
        </is>
      </c>
      <c r="F125" s="166" t="inlineStr">
        <is>
          <t>KI solution</t>
        </is>
      </c>
      <c r="G125" s="166" t="inlineStr">
        <is>
          <t>Propranolol</t>
        </is>
      </c>
      <c r="H125" s="166" t="inlineStr">
        <is>
          <t>Radioactive iodine</t>
        </is>
      </c>
      <c r="I125" s="167" t="inlineStr">
        <is>
          <t>1</t>
        </is>
      </c>
      <c r="J125" s="166"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5" s="166" t="inlineStr"/>
      <c r="L125" s="166" t="inlineStr">
        <is>
          <t>Diabetes mellitus</t>
        </is>
      </c>
      <c r="M125" s="166" t="inlineStr"/>
      <c r="N125" s="165" t="inlineStr">
        <is>
          <t>Clinic</t>
        </is>
      </c>
      <c r="O125" s="166" t="inlineStr">
        <is>
          <t>ข้อ 31 (PLE_CC1_Practice_Exam.md)</t>
        </is>
      </c>
      <c r="P125" s="165" t="inlineStr">
        <is>
          <t>ข้อสอบจำลอง</t>
        </is>
      </c>
      <c r="Q125" s="165" t="inlineStr">
        <is>
          <t>Mock สภาเภสัชฯ Practice</t>
        </is>
      </c>
      <c r="R125" s="165" t="inlineStr"/>
    </row>
    <row r="126" ht="24" customHeight="1" s="49">
      <c r="A126" s="167" t="n">
        <v>124</v>
      </c>
      <c r="B126" s="166" t="inlineStr">
        <is>
          <t>ยาในข้อใดควรใช้รักษาใน ผู้ป่วยหญิงให้นมบุตรที่เป็นไทรอยด์พิษ</t>
        </is>
      </c>
      <c r="C126" s="166" t="inlineStr"/>
      <c r="D126" s="166" t="inlineStr">
        <is>
          <t>Methimazole</t>
        </is>
      </c>
      <c r="E126" s="166" t="inlineStr">
        <is>
          <t>Propylthiouracil</t>
        </is>
      </c>
      <c r="F126" s="166" t="inlineStr">
        <is>
          <t>Radioactive iodine</t>
        </is>
      </c>
      <c r="G126" s="166" t="inlineStr">
        <is>
          <t>ข้อ ก. และ ข้อ ข. สามารถใช้ได้ทั้งคู่</t>
        </is>
      </c>
      <c r="H126" s="166" t="inlineStr">
        <is>
          <t>ยาทุกข้อสามารถใช้ได้</t>
        </is>
      </c>
      <c r="I126" s="167" t="n">
        <v>2</v>
      </c>
      <c r="J126" s="166"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26" s="166" t="inlineStr"/>
      <c r="L126" s="166" t="inlineStr">
        <is>
          <t>Diabetes mellitus</t>
        </is>
      </c>
      <c r="M126" s="166" t="inlineStr"/>
      <c r="N126" s="165" t="inlineStr">
        <is>
          <t>Clinic</t>
        </is>
      </c>
      <c r="O126" s="166" t="inlineStr">
        <is>
          <t>ข้อ 32 (PLE_CC1_Practice_Exam.md)</t>
        </is>
      </c>
      <c r="P126" s="165" t="inlineStr">
        <is>
          <t>ข้อสอบจำลอง</t>
        </is>
      </c>
      <c r="Q126" s="165" t="inlineStr">
        <is>
          <t>Mock สภาเภสัชฯ Practice</t>
        </is>
      </c>
      <c r="R126" s="165" t="inlineStr"/>
    </row>
    <row r="127" ht="24" customHeight="1" s="49">
      <c r="A127" s="167" t="n">
        <v>125</v>
      </c>
      <c r="B127" s="166"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27" s="166" t="inlineStr"/>
      <c r="D127" s="166" t="inlineStr">
        <is>
          <t>Liraglutide 1.2 mg SC OD</t>
        </is>
      </c>
      <c r="E127" s="166" t="inlineStr">
        <is>
          <t>Levothyroxine 50 mcg OD</t>
        </is>
      </c>
      <c r="F127" s="166" t="inlineStr">
        <is>
          <t>Propylthiouracil 50 mg TID</t>
        </is>
      </c>
      <c r="G127" s="166" t="inlineStr">
        <is>
          <t>Methimazole 10 mg OD</t>
        </is>
      </c>
      <c r="H127" s="166" t="inlineStr">
        <is>
          <t>Pioglitazone 15 mg OD</t>
        </is>
      </c>
      <c r="I127" s="167" t="inlineStr">
        <is>
          <t>1</t>
        </is>
      </c>
      <c r="J127"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7" s="166" t="inlineStr"/>
      <c r="L127" s="166" t="inlineStr">
        <is>
          <t>Diabetes mellitus</t>
        </is>
      </c>
      <c r="M127" s="166" t="inlineStr"/>
      <c r="N127" s="165" t="inlineStr">
        <is>
          <t>Clinic</t>
        </is>
      </c>
      <c r="O127" s="166" t="inlineStr">
        <is>
          <t>ข้อ 1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28" s="166" t="inlineStr"/>
      <c r="D128" s="166" t="inlineStr">
        <is>
          <t>Methimazole 10 mg OD</t>
        </is>
      </c>
      <c r="E128" s="166" t="inlineStr">
        <is>
          <t>Pioglitazone 15 mg OD</t>
        </is>
      </c>
      <c r="F128" s="166" t="inlineStr">
        <is>
          <t>Insulin glargine 10 units SC HS</t>
        </is>
      </c>
      <c r="G128" s="166" t="inlineStr">
        <is>
          <t>Insulin lispro 4 units SC before meals</t>
        </is>
      </c>
      <c r="H128" s="166" t="inlineStr">
        <is>
          <t>Dapagliflozin 10 mg OD</t>
        </is>
      </c>
      <c r="I128" s="167" t="inlineStr">
        <is>
          <t>1</t>
        </is>
      </c>
      <c r="J128"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8" s="166" t="inlineStr"/>
      <c r="L128" s="166" t="inlineStr">
        <is>
          <t>Diabetes mellitus</t>
        </is>
      </c>
      <c r="M128" s="166" t="inlineStr"/>
      <c r="N128" s="165" t="inlineStr">
        <is>
          <t>Clinic</t>
        </is>
      </c>
      <c r="O128" s="166" t="inlineStr">
        <is>
          <t>ข้อ 17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ตอบ ข. มีอาการท้องเสีย หงุดหงิดง่าย เหงื่อออกมาก เนื่องจาก เป็นอาการของ Hyperthyroid</t>
        </is>
      </c>
      <c r="C129" s="166" t="inlineStr"/>
      <c r="D129" s="166" t="inlineStr">
        <is>
          <t>ผิดตรงน้ำหนักเพิ่ม</t>
        </is>
      </c>
      <c r="E129" s="166" t="inlineStr">
        <is>
          <t>และง.ผิด Graves’ disease คือ สาเหตุหลัก ส่วน Hashimoto’s thyroiditis คือสาเหตุหลักของ hypothyroidism</t>
        </is>
      </c>
      <c r="F129" s="166" t="inlineStr">
        <is>
          <t>ผิดพบในเพศหญิงมากกว่าเพศชาย</t>
        </is>
      </c>
      <c r="G129" s="166" t="inlineStr">
        <is>
          <t>Metformin 500 mg BID</t>
        </is>
      </c>
      <c r="H129" s="166" t="inlineStr">
        <is>
          <t>Glipizide 5 mg OD</t>
        </is>
      </c>
      <c r="I129" s="167" t="inlineStr">
        <is>
          <t>1</t>
        </is>
      </c>
      <c r="J129" s="166"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9" s="166" t="inlineStr"/>
      <c r="L129" s="166" t="inlineStr">
        <is>
          <t>Diabetes mellitus</t>
        </is>
      </c>
      <c r="M129" s="166" t="inlineStr"/>
      <c r="N129" s="165" t="inlineStr">
        <is>
          <t>Clinic</t>
        </is>
      </c>
      <c r="O129" s="166" t="inlineStr">
        <is>
          <t>ข้อ 21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30" s="166" t="inlineStr"/>
      <c r="D130" s="166" t="inlineStr">
        <is>
          <t>Metformin 500 mg BID</t>
        </is>
      </c>
      <c r="E130" s="166" t="inlineStr">
        <is>
          <t>Glipizide 5 mg OD</t>
        </is>
      </c>
      <c r="F130" s="166" t="inlineStr">
        <is>
          <t>Empagliflozin 10 mg OD</t>
        </is>
      </c>
      <c r="G130" s="166" t="inlineStr">
        <is>
          <t>Sitagliptin 100 mg OD</t>
        </is>
      </c>
      <c r="H130" s="166" t="inlineStr">
        <is>
          <t>Liraglutide 1.2 mg SC OD</t>
        </is>
      </c>
      <c r="I130" s="167" t="inlineStr">
        <is>
          <t>1</t>
        </is>
      </c>
      <c r="J130"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30" s="166" t="inlineStr"/>
      <c r="L130" s="166" t="inlineStr">
        <is>
          <t>Diabetes mellitus</t>
        </is>
      </c>
      <c r="M130" s="166" t="inlineStr"/>
      <c r="N130" s="165" t="inlineStr">
        <is>
          <t>Clinic</t>
        </is>
      </c>
      <c r="O130" s="166" t="inlineStr">
        <is>
          <t>ข้อ 26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ตอบ ค. Myxedema พัฒนาขึ้นเฉพาะในคนที่เป็นโรค Hypothyroidism ซึ่งเกิดจากต่อมไทรอยด์ทำงานน้อยผิดปกติ</t>
        </is>
      </c>
      <c r="C131" s="166" t="inlineStr"/>
      <c r="D131" s="166" t="inlineStr">
        <is>
          <t>Sitagliptin 100 mg OD</t>
        </is>
      </c>
      <c r="E131" s="166" t="inlineStr">
        <is>
          <t>Liraglutide 1.2 mg SC OD</t>
        </is>
      </c>
      <c r="F131" s="166" t="inlineStr">
        <is>
          <t>Levothyroxine 50 mcg OD</t>
        </is>
      </c>
      <c r="G131" s="166" t="inlineStr">
        <is>
          <t>Propylthiouracil 50 mg TID</t>
        </is>
      </c>
      <c r="H131" s="166" t="inlineStr">
        <is>
          <t>Methimazole 10 mg OD</t>
        </is>
      </c>
      <c r="I131" s="167" t="inlineStr">
        <is>
          <t>1</t>
        </is>
      </c>
      <c r="J131"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31" s="166" t="inlineStr"/>
      <c r="L131" s="166" t="inlineStr">
        <is>
          <t>Diabetes mellitus</t>
        </is>
      </c>
      <c r="M131" s="166" t="inlineStr"/>
      <c r="N131" s="165" t="inlineStr">
        <is>
          <t>Clinic</t>
        </is>
      </c>
      <c r="O131" s="166" t="inlineStr">
        <is>
          <t>ข้อ 28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32" s="166" t="inlineStr"/>
      <c r="D132" s="166" t="inlineStr">
        <is>
          <t>Propylthiouracil 50 mg TID</t>
        </is>
      </c>
      <c r="E132" s="166" t="inlineStr">
        <is>
          <t>Methimazole 10 mg OD</t>
        </is>
      </c>
      <c r="F132" s="166" t="inlineStr">
        <is>
          <t>Pioglitazone 15 mg OD</t>
        </is>
      </c>
      <c r="G132" s="166" t="inlineStr">
        <is>
          <t>Insulin glargine 10 units SC HS</t>
        </is>
      </c>
      <c r="H132" s="166" t="inlineStr">
        <is>
          <t>Insulin lispro 4 units SC before meals</t>
        </is>
      </c>
      <c r="I132" s="167" t="inlineStr">
        <is>
          <t>1</t>
        </is>
      </c>
      <c r="J132"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166" t="inlineStr"/>
      <c r="L132" s="166" t="inlineStr">
        <is>
          <t>Diabetes mellitus</t>
        </is>
      </c>
      <c r="M132" s="166" t="inlineStr"/>
      <c r="N132" s="165" t="inlineStr">
        <is>
          <t>Clinic</t>
        </is>
      </c>
      <c r="O132" s="166" t="inlineStr">
        <is>
          <t>ข้อ 29 (PLE_CC1_Practice_Exam.md)</t>
        </is>
      </c>
      <c r="P132" s="165" t="inlineStr">
        <is>
          <t>ข้อสอบจำลอง</t>
        </is>
      </c>
      <c r="Q132" s="165" t="inlineStr">
        <is>
          <t>Mock สภาเภสัชฯ Practice</t>
        </is>
      </c>
      <c r="R132" s="165" t="inlineStr"/>
    </row>
    <row r="133" ht="24" customHeight="1" s="49">
      <c r="A133" s="167" t="n">
        <v>131</v>
      </c>
      <c r="B133" s="166"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33" s="166" t="inlineStr"/>
      <c r="D133" s="166" t="inlineStr">
        <is>
          <t>Insulin glargine 10 units SC HS</t>
        </is>
      </c>
      <c r="E133" s="166" t="inlineStr">
        <is>
          <t>Insulin lispro 4 units SC before meals</t>
        </is>
      </c>
      <c r="F133" s="166" t="inlineStr">
        <is>
          <t>Dapagliflozin 10 mg OD</t>
        </is>
      </c>
      <c r="G133" s="166" t="inlineStr">
        <is>
          <t>Semaglutide 0.5 mg SC weekly</t>
        </is>
      </c>
      <c r="H133" s="166" t="inlineStr">
        <is>
          <t>Metformin 500 mg BID</t>
        </is>
      </c>
      <c r="I133" s="167" t="inlineStr">
        <is>
          <t>1</t>
        </is>
      </c>
      <c r="J133"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66" t="inlineStr"/>
      <c r="L133" s="166" t="inlineStr">
        <is>
          <t>Diabetes mellitus</t>
        </is>
      </c>
      <c r="M133" s="166" t="inlineStr"/>
      <c r="N133" s="165" t="inlineStr">
        <is>
          <t>Clinic</t>
        </is>
      </c>
      <c r="O133" s="166" t="inlineStr">
        <is>
          <t>ข้อ 8 (PLE_CC1_Practice_Exam.md)</t>
        </is>
      </c>
      <c r="P133" s="165" t="inlineStr">
        <is>
          <t>ข้อสอบจำลอง</t>
        </is>
      </c>
      <c r="Q133" s="165" t="inlineStr">
        <is>
          <t>Mock สภาเภสัชฯ Practice</t>
        </is>
      </c>
      <c r="R133" s="165" t="inlineStr"/>
    </row>
    <row r="134" ht="24" customHeight="1" s="49">
      <c r="A134" s="167" t="n">
        <v>132</v>
      </c>
      <c r="B134" s="166"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34" s="166" t="inlineStr"/>
      <c r="D134" s="166" t="inlineStr">
        <is>
          <t>Timolol</t>
        </is>
      </c>
      <c r="E134" s="166" t="inlineStr">
        <is>
          <t>Pilocarpine</t>
        </is>
      </c>
      <c r="F134" s="166" t="inlineStr">
        <is>
          <t>Acetazolamide</t>
        </is>
      </c>
      <c r="G134" s="166" t="inlineStr">
        <is>
          <t>Betaxolol</t>
        </is>
      </c>
      <c r="H134" s="166" t="inlineStr">
        <is>
          <t>Brimonidine</t>
        </is>
      </c>
      <c r="I134" s="167" t="inlineStr">
        <is>
          <t>1</t>
        </is>
      </c>
      <c r="J134" s="166"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4" s="166" t="inlineStr"/>
      <c r="L134" s="166" t="inlineStr">
        <is>
          <t>Diabetes mellitus</t>
        </is>
      </c>
      <c r="M134" s="166" t="inlineStr"/>
      <c r="N134" s="165" t="inlineStr">
        <is>
          <t>Clinic</t>
        </is>
      </c>
      <c r="O134" s="166" t="inlineStr">
        <is>
          <t>ข้อ 2 (PLE_CC1_Practice_Exam.md)</t>
        </is>
      </c>
      <c r="P134" s="165" t="inlineStr">
        <is>
          <t>ข้อสอบจำลอง</t>
        </is>
      </c>
      <c r="Q134" s="165" t="inlineStr">
        <is>
          <t>Mock สภาเภสัชฯ Practice</t>
        </is>
      </c>
      <c r="R134" s="165" t="inlineStr"/>
    </row>
    <row r="135" ht="24" customHeight="1" s="49">
      <c r="A135" s="167" t="n">
        <v>133</v>
      </c>
      <c r="B135" s="166" t="inlineStr">
        <is>
          <t>ผู้ป่วยที่มีประวัติโรคเบาหวาน</t>
        </is>
      </c>
      <c r="C135" s="166" t="inlineStr"/>
      <c r="D135" s="166" t="inlineStr">
        <is>
          <t>Empagliflozin 10 mg OD</t>
        </is>
      </c>
      <c r="E135" s="166" t="inlineStr">
        <is>
          <t>Sitagliptin 100 mg OD</t>
        </is>
      </c>
      <c r="F135" s="166" t="inlineStr">
        <is>
          <t>Liraglutide 1.2 mg SC OD</t>
        </is>
      </c>
      <c r="G135" s="166" t="inlineStr">
        <is>
          <t>Levothyroxine 50 mcg OD</t>
        </is>
      </c>
      <c r="H135" s="166" t="inlineStr">
        <is>
          <t>Propylthiouracil 50 mg TID</t>
        </is>
      </c>
      <c r="I135" s="167" t="inlineStr">
        <is>
          <t>1</t>
        </is>
      </c>
      <c r="J135"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35" s="166" t="inlineStr"/>
      <c r="L135" s="166" t="inlineStr">
        <is>
          <t>Diabetes mellitus</t>
        </is>
      </c>
      <c r="M135" s="166" t="inlineStr"/>
      <c r="N135" s="165" t="inlineStr">
        <is>
          <t>Clinic</t>
        </is>
      </c>
      <c r="O135" s="166" t="inlineStr">
        <is>
          <t>ข้อ 3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กระตุ้นการหลั่ง insulin จาก pancreatic beta cells</t>
        </is>
      </c>
      <c r="C136" s="166" t="inlineStr"/>
      <c r="D136" s="166" t="inlineStr">
        <is>
          <t>Levothyroxine 50 mcg OD</t>
        </is>
      </c>
      <c r="E136" s="166" t="inlineStr">
        <is>
          <t>Propylthiouracil 50 mg TID</t>
        </is>
      </c>
      <c r="F136" s="166" t="inlineStr">
        <is>
          <t>Methimazole 10 mg OD</t>
        </is>
      </c>
      <c r="G136" s="166" t="inlineStr">
        <is>
          <t>Pioglitazone 15 mg OD</t>
        </is>
      </c>
      <c r="H136" s="166" t="inlineStr">
        <is>
          <t>Insulin glargine 10 units SC HS</t>
        </is>
      </c>
      <c r="I136" s="167" t="inlineStr">
        <is>
          <t>1</t>
        </is>
      </c>
      <c r="J136"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166" t="inlineStr"/>
      <c r="L136" s="166" t="inlineStr">
        <is>
          <t>Diabetes mellitus</t>
        </is>
      </c>
      <c r="M136" s="166" t="inlineStr"/>
      <c r="N136" s="165" t="inlineStr">
        <is>
          <t>Clinic</t>
        </is>
      </c>
      <c r="O136" s="166" t="inlineStr">
        <is>
          <t>ข้อ 3 (PLE_CC1_Key_Rx20_UBU.md)</t>
        </is>
      </c>
      <c r="P136" s="165" t="inlineStr">
        <is>
          <t>ข้อสอบจำลอง</t>
        </is>
      </c>
      <c r="Q136" s="165" t="inlineStr">
        <is>
          <t>Mock Rx20 UBU</t>
        </is>
      </c>
      <c r="R136" s="165" t="inlineStr"/>
    </row>
    <row r="137" ht="24" customHeight="1" s="49">
      <c r="A137" s="167" t="n">
        <v>135</v>
      </c>
      <c r="B137" s="166" t="inlineStr">
        <is>
          <t>ข้อใดไม่ใช่อาการแทรกซ้อนของโรคเบาหวาน เ%นHlme Metformm AวยลดMหNกOวใด</t>
        </is>
      </c>
      <c r="C137" s="166" t="inlineStr"/>
      <c r="D137" s="166" t="inlineStr">
        <is>
          <t>- - sulfonyl Ohea กระPนการหQง lhsulmi หกbeta - all ในOบRอน</t>
        </is>
      </c>
      <c r="E137" s="166" t="inlineStr">
        <is>
          <t>Insulin glargine 10 units SC HS</t>
        </is>
      </c>
      <c r="F137" s="166" t="inlineStr">
        <is>
          <t>Insulin lispro 4 units SC before meals</t>
        </is>
      </c>
      <c r="G137" s="166" t="inlineStr">
        <is>
          <t>Dapagliflozin 10 mg OD</t>
        </is>
      </c>
      <c r="H137" s="166" t="inlineStr">
        <is>
          <t>Semaglutide 0.5 mg SC weekly</t>
        </is>
      </c>
      <c r="I137" s="167" t="inlineStr">
        <is>
          <t>1</t>
        </is>
      </c>
      <c r="J137" s="166"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7" s="166" t="inlineStr"/>
      <c r="L137" s="166" t="inlineStr">
        <is>
          <t>Diabetes mellitus</t>
        </is>
      </c>
      <c r="M137" s="166" t="inlineStr"/>
      <c r="N137" s="165" t="inlineStr">
        <is>
          <t>Clinic</t>
        </is>
      </c>
      <c r="O137" s="166" t="inlineStr">
        <is>
          <t>ข้อ 48 (PLE_CC1_Key_Rx20_UBU.md)</t>
        </is>
      </c>
      <c r="P137" s="165" t="inlineStr">
        <is>
          <t>ข้อสอบจำลอง</t>
        </is>
      </c>
      <c r="Q137" s="165" t="inlineStr">
        <is>
          <t>Mock Rx20 UBU</t>
        </is>
      </c>
      <c r="R137" s="165" t="inlineStr"/>
    </row>
    <row r="138" ht="24" customHeight="1" s="49">
      <c r="A138" s="167" t="n">
        <v>136</v>
      </c>
      <c r="B138" s="166" t="inlineStr">
        <is>
          <t>ทำ DMSO เมื่อมีอาการปวดเป็นเวลา 7 วัน</t>
        </is>
      </c>
      <c r="C138" s="166" t="inlineStr"/>
      <c r="D138" s="166" t="inlineStr">
        <is>
          <t>Dapagliflozin 10 mg OD</t>
        </is>
      </c>
      <c r="E138" s="166" t="inlineStr">
        <is>
          <t>Semaglutide 0.5 mg SC weekly</t>
        </is>
      </c>
      <c r="F138" s="166" t="inlineStr">
        <is>
          <t>Metformin 500 mg BID</t>
        </is>
      </c>
      <c r="G138" s="166" t="inlineStr">
        <is>
          <t>Glipizide 5 mg OD</t>
        </is>
      </c>
      <c r="H138" s="166" t="inlineStr">
        <is>
          <t>Empagliflozin 10 mg OD</t>
        </is>
      </c>
      <c r="I138" s="167" t="inlineStr">
        <is>
          <t>1</t>
        </is>
      </c>
      <c r="J138"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38" s="166" t="inlineStr"/>
      <c r="L138" s="166" t="inlineStr">
        <is>
          <t>Diabetes mellitus</t>
        </is>
      </c>
      <c r="M138" s="166" t="inlineStr"/>
      <c r="N138" s="165" t="inlineStr">
        <is>
          <t>Clinic</t>
        </is>
      </c>
      <c r="O138" s="166" t="inlineStr">
        <is>
          <t>ข้อ 4 (PLE_CC1_Key_Rx20_UBU.md)</t>
        </is>
      </c>
      <c r="P138" s="165" t="inlineStr">
        <is>
          <t>ข้อสอบจำลอง</t>
        </is>
      </c>
      <c r="Q138" s="165" t="inlineStr">
        <is>
          <t>Mock Rx20 UBU</t>
        </is>
      </c>
      <c r="R138" s="165" t="inlineStr"/>
    </row>
    <row r="139" ht="24" customHeight="1" s="49">
      <c r="A139" s="167" t="n">
        <v>137</v>
      </c>
      <c r="B139" s="166" t="inlineStr">
        <is>
          <t>Insulin ควรใช้เป็นลำดับแแรกในการเริ่มรักษาผู้ป่วยเบาหวานชนิดที่ 2 หากไม่มีข้อห้ามใช้</t>
        </is>
      </c>
      <c r="C139" s="166" t="inlineStr"/>
      <c r="D139" s="166" t="inlineStr">
        <is>
          <t>Glipizide 5 mg OD</t>
        </is>
      </c>
      <c r="E139" s="166" t="inlineStr">
        <is>
          <t>Empagliflozin 10 mg OD</t>
        </is>
      </c>
      <c r="F139" s="166" t="inlineStr">
        <is>
          <t>Sitagliptin 100 mg OD</t>
        </is>
      </c>
      <c r="G139" s="166" t="inlineStr">
        <is>
          <t>Liraglutide 1.2 mg SC OD</t>
        </is>
      </c>
      <c r="H139" s="166" t="inlineStr">
        <is>
          <t>Levothyroxine 50 mcg OD</t>
        </is>
      </c>
      <c r="I139" s="167" t="inlineStr">
        <is>
          <t>5</t>
        </is>
      </c>
      <c r="J139" s="166"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166" t="inlineStr"/>
      <c r="L139" s="166" t="inlineStr">
        <is>
          <t>Diabetes mellitus</t>
        </is>
      </c>
      <c r="M139" s="166" t="inlineStr"/>
      <c r="N139" s="165" t="inlineStr">
        <is>
          <t>Clinic</t>
        </is>
      </c>
      <c r="O139" s="166" t="inlineStr">
        <is>
          <t>ข้อ 4 (PLE_CC1_Key_Rx20_UBU.md)</t>
        </is>
      </c>
      <c r="P139" s="165" t="inlineStr">
        <is>
          <t>ข้อสอบจำลอง</t>
        </is>
      </c>
      <c r="Q139" s="165" t="inlineStr">
        <is>
          <t>Mock Rx20 UBU</t>
        </is>
      </c>
      <c r="R139" s="165" t="inlineStr"/>
    </row>
    <row r="140" ht="24" customHeight="1" s="49">
      <c r="A140" s="167" t="n">
        <v>138</v>
      </c>
      <c r="B140" s="166" t="inlineStr">
        <is>
          <t>ต่อมาผู้ป่วยมีผลตรวจร่างกายดังนี้ FBS 164 mg/dl, HbA1c 9.5 %, BUN 12, Scr 0.8, AST 210, ALT 250 ยาในข้อใดสามารถใช้ได้ปลอดภัยในผู้ป่วยรายนี้</t>
        </is>
      </c>
      <c r="C140" s="166" t="inlineStr"/>
      <c r="D140" s="166" t="inlineStr">
        <is>
          <t>Liraglutide 1.2 mg SC OD</t>
        </is>
      </c>
      <c r="E140" s="166" t="inlineStr">
        <is>
          <t>Levothyroxine 50 mcg OD</t>
        </is>
      </c>
      <c r="F140" s="166" t="inlineStr">
        <is>
          <t>Propylthiouracil 50 mg TID</t>
        </is>
      </c>
      <c r="G140" s="166" t="inlineStr">
        <is>
          <t>Methimazole 10 mg OD</t>
        </is>
      </c>
      <c r="H140" s="166" t="inlineStr">
        <is>
          <t>Pioglitazone 15 mg OD</t>
        </is>
      </c>
      <c r="I140" s="167" t="inlineStr">
        <is>
          <t>1</t>
        </is>
      </c>
      <c r="J140"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0" s="166" t="inlineStr"/>
      <c r="L140" s="166" t="inlineStr">
        <is>
          <t>Diabetes mellitus</t>
        </is>
      </c>
      <c r="M140" s="166" t="inlineStr"/>
      <c r="N140" s="165" t="inlineStr">
        <is>
          <t>Clinic</t>
        </is>
      </c>
      <c r="O140" s="166" t="inlineStr">
        <is>
          <t>ข้อ 6 (PLE_CC1_Key_Rx20_UBU.md)</t>
        </is>
      </c>
      <c r="P140" s="165" t="inlineStr">
        <is>
          <t>ข้อสอบจำลอง</t>
        </is>
      </c>
      <c r="Q140" s="165" t="inlineStr">
        <is>
          <t>Mock Rx20 UBU</t>
        </is>
      </c>
      <c r="R140" s="165" t="inlineStr"/>
    </row>
    <row r="141" ht="24" customHeight="1" s="49">
      <c r="A141" s="167" t="n">
        <v>139</v>
      </c>
      <c r="B141" s="166" t="inlineStr">
        <is>
          <t>จัดเป็น intermediate insulin</t>
        </is>
      </c>
      <c r="C141" s="166" t="inlineStr"/>
      <c r="D141" s="166" t="inlineStr">
        <is>
          <t>Methimazole 10 mg OD</t>
        </is>
      </c>
      <c r="E141" s="166" t="inlineStr">
        <is>
          <t>Pioglitazone 15 mg OD</t>
        </is>
      </c>
      <c r="F141" s="166" t="inlineStr">
        <is>
          <t>Insulin glargine 10 units SC HS</t>
        </is>
      </c>
      <c r="G141" s="166" t="inlineStr">
        <is>
          <t>Insulin lispro 4 units SC before meals</t>
        </is>
      </c>
      <c r="H141" s="166" t="inlineStr">
        <is>
          <t>Dapagliflozin 10 mg OD</t>
        </is>
      </c>
      <c r="I141" s="167" t="inlineStr">
        <is>
          <t>1</t>
        </is>
      </c>
      <c r="J141"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166" t="inlineStr"/>
      <c r="L141" s="166" t="inlineStr">
        <is>
          <t>Diabetes mellitus</t>
        </is>
      </c>
      <c r="M141" s="166" t="inlineStr"/>
      <c r="N141" s="165" t="inlineStr">
        <is>
          <t>Clinic</t>
        </is>
      </c>
      <c r="O141" s="166" t="inlineStr">
        <is>
          <t>ข้อ 3 (PLE_CC1_Key_Rx20_UBU.md)</t>
        </is>
      </c>
      <c r="P141" s="165" t="inlineStr">
        <is>
          <t>ข้อสอบจำลอง</t>
        </is>
      </c>
      <c r="Q141" s="165" t="inlineStr">
        <is>
          <t>Mock Rx20 UBU</t>
        </is>
      </c>
      <c r="R141" s="165" t="inlineStr"/>
    </row>
    <row r="142" ht="24" customHeight="1" s="49">
      <c r="A142" s="167" t="n">
        <v>140</v>
      </c>
      <c r="B142" s="166"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42" s="166" t="inlineStr"/>
      <c r="D142" s="166" t="inlineStr">
        <is>
          <t>Insulin lispro 4 units SC before meals</t>
        </is>
      </c>
      <c r="E142" s="166" t="inlineStr">
        <is>
          <t>Dapagliflozin 10 mg OD</t>
        </is>
      </c>
      <c r="F142" s="166" t="inlineStr">
        <is>
          <t>Semaglutide 0.5 mg SC weekly</t>
        </is>
      </c>
      <c r="G142" s="166" t="inlineStr">
        <is>
          <t>Metformin 500 mg BID</t>
        </is>
      </c>
      <c r="H142" s="166" t="inlineStr">
        <is>
          <t>Glipizide 5 mg OD</t>
        </is>
      </c>
      <c r="I142" s="167" t="inlineStr">
        <is>
          <t>1</t>
        </is>
      </c>
      <c r="J142"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2" s="166" t="inlineStr"/>
      <c r="L142" s="166" t="inlineStr">
        <is>
          <t>Diabetes mellitus</t>
        </is>
      </c>
      <c r="M142" s="166" t="inlineStr"/>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141</v>
      </c>
      <c r="B143" s="166"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43" s="166" t="inlineStr"/>
      <c r="D143" s="166" t="inlineStr">
        <is>
          <t>Metformin 500 mg BID</t>
        </is>
      </c>
      <c r="E143" s="166" t="inlineStr">
        <is>
          <t>Glipizide 5 mg OD</t>
        </is>
      </c>
      <c r="F143" s="166" t="inlineStr">
        <is>
          <t>Empagliflozin 10 mg OD</t>
        </is>
      </c>
      <c r="G143" s="166" t="inlineStr">
        <is>
          <t>Sitagliptin 100 mg OD</t>
        </is>
      </c>
      <c r="H143" s="166" t="inlineStr">
        <is>
          <t>Liraglutide 1.2 mg SC OD</t>
        </is>
      </c>
      <c r="I143" s="167" t="inlineStr">
        <is>
          <t>1</t>
        </is>
      </c>
      <c r="J143"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3" s="166" t="inlineStr"/>
      <c r="L143" s="166" t="inlineStr">
        <is>
          <t>Diabetes mellitus</t>
        </is>
      </c>
      <c r="M143" s="166" t="inlineStr"/>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142</v>
      </c>
      <c r="B144" s="166" t="inlineStr">
        <is>
          <t>การพัฒนายา Insulin ให$อยูGในรูปสารประกอบเชิงซ$อน สามารถใช$สารใด</t>
        </is>
      </c>
      <c r="C144" s="166" t="inlineStr"/>
      <c r="D144" s="166" t="inlineStr">
        <is>
          <t>Protamine sulfate</t>
        </is>
      </c>
      <c r="E144" s="166" t="inlineStr">
        <is>
          <t>Calcium carbonate</t>
        </is>
      </c>
      <c r="F144" s="166" t="inlineStr">
        <is>
          <t>Triethanolamine</t>
        </is>
      </c>
      <c r="G144" s="166" t="inlineStr">
        <is>
          <t>Sodium chloride</t>
        </is>
      </c>
      <c r="H144" s="166" t="inlineStr">
        <is>
          <t>Dextrose</t>
        </is>
      </c>
      <c r="I144" s="167" t="inlineStr">
        <is>
          <t>1</t>
        </is>
      </c>
      <c r="J144" s="166"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166" t="inlineStr"/>
      <c r="L144" s="166" t="inlineStr">
        <is>
          <t>Diabetes mellitus</t>
        </is>
      </c>
      <c r="M144" s="166" t="inlineStr"/>
      <c r="N144" s="165" t="inlineStr">
        <is>
          <t>Clinic</t>
        </is>
      </c>
      <c r="O144" s="166" t="inlineStr">
        <is>
          <t>ข้อ 13 (PLE_CC1_Key_Rx20_UBU.md)</t>
        </is>
      </c>
      <c r="P144" s="165" t="inlineStr">
        <is>
          <t>ข้อสอบจำลอง</t>
        </is>
      </c>
      <c r="Q144" s="165" t="inlineStr">
        <is>
          <t>Mock Rx20 UBU</t>
        </is>
      </c>
      <c r="R144" s="165" t="inlineStr"/>
    </row>
    <row r="145" ht="24" customHeight="1" s="49">
      <c r="A145" s="167" t="n">
        <v>143</v>
      </c>
      <c r="B145" s="166" t="inlineStr">
        <is>
          <t>NPH Insulin มีจำหนGายที่ใด</t>
        </is>
      </c>
      <c r="C145" s="166" t="inlineStr"/>
      <c r="D145" s="166" t="inlineStr">
        <is>
          <t>ร$านขายยาแผนป[จจุบัน</t>
        </is>
      </c>
      <c r="E145" s="166" t="inlineStr">
        <is>
          <t>ร$านขายยาอันตรายและยาควบคุมพิเศษ</t>
        </is>
      </c>
      <c r="F145" s="166" t="inlineStr">
        <is>
          <t>สถานพยาบาลของแพทย์เ_วชปฏิบัติทั่วไป</t>
        </is>
      </c>
      <c r="G145" s="166" t="inlineStr">
        <is>
          <t>สถานพยาบาลที่รับผู้ป่วยไว$ค$างคืน</t>
        </is>
      </c>
      <c r="H145" s="166" t="inlineStr">
        <is>
          <t>ร้านขายของชำทั่วไป</t>
        </is>
      </c>
      <c r="I145" s="167" t="inlineStr">
        <is>
          <t>2</t>
        </is>
      </c>
      <c r="J145" s="166"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45" s="166" t="inlineStr"/>
      <c r="L145" s="166" t="inlineStr">
        <is>
          <t>Diabetes mellitus</t>
        </is>
      </c>
      <c r="M145" s="166" t="inlineStr"/>
      <c r="N145" s="165" t="inlineStr">
        <is>
          <t>Clinic</t>
        </is>
      </c>
      <c r="O145" s="166" t="inlineStr">
        <is>
          <t>ข้อ 19 (PLE_CC1_Key_Rx20_UBU.md)</t>
        </is>
      </c>
      <c r="P145" s="165" t="inlineStr">
        <is>
          <t>ข้อสอบจำลอง</t>
        </is>
      </c>
      <c r="Q145" s="165" t="inlineStr">
        <is>
          <t>Mock Rx20 UBU</t>
        </is>
      </c>
      <c r="R145" s="165" t="inlineStr"/>
    </row>
    <row r="146" ht="24" customHeight="1" s="49">
      <c r="A146" s="167" t="n">
        <v>144</v>
      </c>
      <c r="B146" s="166" t="inlineStr">
        <is>
          <t>มีประวัติเปญนเบาหวานขณะตั้งครรภ_</t>
        </is>
      </c>
      <c r="C146" s="166" t="inlineStr"/>
      <c r="D146" s="166" t="inlineStr">
        <is>
          <t>Insulin glargine 10 units SC HS</t>
        </is>
      </c>
      <c r="E146" s="166" t="inlineStr">
        <is>
          <t>Insulin lispro 4 units SC before meals</t>
        </is>
      </c>
      <c r="F146" s="166" t="inlineStr">
        <is>
          <t>Dapagliflozin 10 mg OD</t>
        </is>
      </c>
      <c r="G146" s="166" t="inlineStr">
        <is>
          <t>Semaglutide 0.5 mg SC weekly</t>
        </is>
      </c>
      <c r="H146" s="166" t="inlineStr">
        <is>
          <t>Metformin 500 mg BID</t>
        </is>
      </c>
      <c r="I146" s="167" t="inlineStr">
        <is>
          <t>1</t>
        </is>
      </c>
      <c r="J146"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166" t="inlineStr"/>
      <c r="L146" s="166" t="inlineStr">
        <is>
          <t>Diabetes mellitus</t>
        </is>
      </c>
      <c r="M146" s="166" t="inlineStr"/>
      <c r="N146" s="165" t="inlineStr">
        <is>
          <t>Clinic</t>
        </is>
      </c>
      <c r="O146" s="166" t="inlineStr">
        <is>
          <t>ข้อ 3 (PLE_CC1_Key_Rx20_UBU.md)</t>
        </is>
      </c>
      <c r="P146" s="165" t="inlineStr">
        <is>
          <t>ข้อสอบจำลอง</t>
        </is>
      </c>
      <c r="Q146" s="165" t="inlineStr">
        <is>
          <t>Mock Rx20 UBU</t>
        </is>
      </c>
      <c r="R146" s="165" t="inlineStr"/>
    </row>
    <row r="147" ht="24" customHeight="1" s="49">
      <c r="A147" s="167" t="n">
        <v>145</v>
      </c>
      <c r="B147" s="166" t="inlineStr">
        <is>
          <t>......ให$ประโยคมาเกี่ยวกับอุบัติการณ_การเกิดโรคเบาหวาน ถามวGา คำวGา “อุบัติการณ_” หมายความวGาอยGางไร</t>
        </is>
      </c>
      <c r="C147" s="166" t="inlineStr"/>
      <c r="D147" s="166" t="inlineStr">
        <is>
          <t>Semaglutide 0.5 mg SC weekly</t>
        </is>
      </c>
      <c r="E147" s="166" t="inlineStr">
        <is>
          <t>Metformin 500 mg BID</t>
        </is>
      </c>
      <c r="F147" s="166" t="inlineStr">
        <is>
          <t>Glipizide 5 mg OD</t>
        </is>
      </c>
      <c r="G147" s="166" t="inlineStr">
        <is>
          <t>Empagliflozin 10 mg OD</t>
        </is>
      </c>
      <c r="H147" s="166" t="inlineStr">
        <is>
          <t>Sitagliptin 100 mg OD</t>
        </is>
      </c>
      <c r="I147" s="167" t="inlineStr">
        <is>
          <t>1</t>
        </is>
      </c>
      <c r="J147"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47" s="166" t="inlineStr"/>
      <c r="L147" s="166" t="inlineStr">
        <is>
          <t>Diabetes mellitus</t>
        </is>
      </c>
      <c r="M147" s="166" t="inlineStr"/>
      <c r="N147" s="165" t="inlineStr">
        <is>
          <t>Clinic</t>
        </is>
      </c>
      <c r="O147" s="166" t="inlineStr">
        <is>
          <t>ข้อ 106 (PLE_CC1_Key_Rx20_UBU.md)</t>
        </is>
      </c>
      <c r="P147" s="165" t="inlineStr">
        <is>
          <t>ข้อสอบจำลอง</t>
        </is>
      </c>
      <c r="Q147" s="165" t="inlineStr">
        <is>
          <t>Mock Rx20 UBU</t>
        </is>
      </c>
      <c r="R147" s="165" t="inlineStr"/>
    </row>
    <row r="148" ht="24" customHeight="1" s="49">
      <c r="A148" s="167" t="n">
        <v>146</v>
      </c>
      <c r="B148" s="166" t="inlineStr">
        <is>
          <t>จำนวนผู้ป่วยโรคเบาหวานรายใหมGจำนวนประชากรทั้งหมด ในพื้นที่ ในชGวงเวลาหนึ่ง</t>
        </is>
      </c>
      <c r="C148" s="166" t="inlineStr"/>
      <c r="D148" s="166" t="inlineStr">
        <is>
          <t>Empagliflozin 10 mg OD</t>
        </is>
      </c>
      <c r="E148" s="166" t="inlineStr">
        <is>
          <t>Sitagliptin 100 mg OD</t>
        </is>
      </c>
      <c r="F148" s="166" t="inlineStr">
        <is>
          <t>Liraglutide 1.2 mg SC OD</t>
        </is>
      </c>
      <c r="G148" s="166" t="inlineStr">
        <is>
          <t>Levothyroxine 50 mcg OD</t>
        </is>
      </c>
      <c r="H148" s="166" t="inlineStr">
        <is>
          <t>Propylthiouracil 50 mg TID</t>
        </is>
      </c>
      <c r="I148" s="167" t="inlineStr">
        <is>
          <t>1</t>
        </is>
      </c>
      <c r="J148"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8" s="166" t="inlineStr"/>
      <c r="L148" s="166" t="inlineStr">
        <is>
          <t>Diabetes mellitus</t>
        </is>
      </c>
      <c r="M148" s="166" t="inlineStr"/>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147</v>
      </c>
      <c r="B149" s="166" t="inlineStr">
        <is>
          <t>จำนวนผู้ป่วยโรคเบาหวานรายใหมGตGอจำนวนประชากรที่มีความเสี่ยงที่จะเกิดโรคเบาห วาน</t>
        </is>
      </c>
      <c r="C149" s="166" t="inlineStr"/>
      <c r="D149" s="166" t="inlineStr">
        <is>
          <t>Levothyroxine 50 mcg OD</t>
        </is>
      </c>
      <c r="E149" s="166" t="inlineStr">
        <is>
          <t>Propylthiouracil 50 mg TID</t>
        </is>
      </c>
      <c r="F149" s="166" t="inlineStr">
        <is>
          <t>Methimazole 10 mg OD</t>
        </is>
      </c>
      <c r="G149" s="166" t="inlineStr">
        <is>
          <t>Pioglitazone 15 mg OD</t>
        </is>
      </c>
      <c r="H149" s="166" t="inlineStr">
        <is>
          <t>Insulin glargine 10 units SC HS</t>
        </is>
      </c>
      <c r="I149" s="167" t="inlineStr">
        <is>
          <t>1</t>
        </is>
      </c>
      <c r="J149"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9" s="166" t="inlineStr"/>
      <c r="L149" s="166" t="inlineStr">
        <is>
          <t>Diabetes mellitus</t>
        </is>
      </c>
      <c r="M149" s="166" t="inlineStr"/>
      <c r="N149" s="165" t="inlineStr">
        <is>
          <t>Clinic</t>
        </is>
      </c>
      <c r="O149" s="166" t="inlineStr">
        <is>
          <t>ข้อ 2 (PLE_CC1_Key_Rx20_UBU.md)</t>
        </is>
      </c>
      <c r="P149" s="165" t="inlineStr">
        <is>
          <t>ข้อสอบจำลอง</t>
        </is>
      </c>
      <c r="Q149" s="165" t="inlineStr">
        <is>
          <t>Mock Rx20 UBU</t>
        </is>
      </c>
      <c r="R149" s="165" t="inlineStr"/>
    </row>
    <row r="150" ht="24" customHeight="1" s="49">
      <c r="A150" s="167" t="n">
        <v>148</v>
      </c>
      <c r="B150" s="166" t="inlineStr">
        <is>
          <t>จำนวนผู้ป่วยโรคเบาหวานตGอจำนวนประชากรที่มีความเสี่ยงที่จะเกิดโรคเบาหวาน ณ จุดเวลาใดเวลาหนึ่ง</t>
        </is>
      </c>
      <c r="C150" s="166" t="inlineStr"/>
      <c r="D150" s="166" t="inlineStr">
        <is>
          <t>Pioglitazone 15 mg OD</t>
        </is>
      </c>
      <c r="E150" s="166" t="inlineStr">
        <is>
          <t>Insulin glargine 10 units SC HS</t>
        </is>
      </c>
      <c r="F150" s="166" t="inlineStr">
        <is>
          <t>Insulin lispro 4 units SC before meals</t>
        </is>
      </c>
      <c r="G150" s="166" t="inlineStr">
        <is>
          <t>Dapagliflozin 10 mg OD</t>
        </is>
      </c>
      <c r="H150" s="166" t="inlineStr">
        <is>
          <t>Semaglutide 0.5 mg SC weekly</t>
        </is>
      </c>
      <c r="I150" s="167" t="inlineStr">
        <is>
          <t>1</t>
        </is>
      </c>
      <c r="J150" s="166"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50" s="166" t="inlineStr"/>
      <c r="L150" s="166" t="inlineStr">
        <is>
          <t>Diabetes mellitus</t>
        </is>
      </c>
      <c r="M150" s="166" t="inlineStr"/>
      <c r="N150" s="165" t="inlineStr">
        <is>
          <t>Clinic</t>
        </is>
      </c>
      <c r="O150" s="166" t="inlineStr">
        <is>
          <t>ข้อ 4 (PLE_CC1_Key_Rx20_UBU.md)</t>
        </is>
      </c>
      <c r="P150" s="165" t="inlineStr">
        <is>
          <t>ข้อสอบจำลอง</t>
        </is>
      </c>
      <c r="Q150" s="165" t="inlineStr">
        <is>
          <t>Mock Rx20 UBU</t>
        </is>
      </c>
      <c r="R150" s="165" t="inlineStr"/>
    </row>
    <row r="151" ht="24" customHeight="1" s="49">
      <c r="A151" s="167" t="n">
        <v>149</v>
      </c>
      <c r="B151" s="166"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51" s="166" t="inlineStr"/>
      <c r="D151" s="166" t="inlineStr">
        <is>
          <t>Dapagliflozin 10 mg OD</t>
        </is>
      </c>
      <c r="E151" s="166" t="inlineStr">
        <is>
          <t>Semaglutide 0.5 mg SC weekly</t>
        </is>
      </c>
      <c r="F151" s="166" t="inlineStr">
        <is>
          <t>Metformin 500 mg BID</t>
        </is>
      </c>
      <c r="G151" s="166" t="inlineStr">
        <is>
          <t>Glipizide 5 mg OD</t>
        </is>
      </c>
      <c r="H151" s="166" t="inlineStr">
        <is>
          <t>Empagliflozin 10 mg OD</t>
        </is>
      </c>
      <c r="I151" s="167" t="inlineStr">
        <is>
          <t>1</t>
        </is>
      </c>
      <c r="J151"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1" s="166" t="inlineStr"/>
      <c r="L151" s="166" t="inlineStr">
        <is>
          <t>Diabetes mellitus</t>
        </is>
      </c>
      <c r="M151" s="166" t="inlineStr"/>
      <c r="N151" s="165" t="inlineStr">
        <is>
          <t>Clinic</t>
        </is>
      </c>
      <c r="O151" s="166" t="inlineStr">
        <is>
          <t>ข้อ 5 (PLE_CC1_Key_Rx20_UBU.md)</t>
        </is>
      </c>
      <c r="P151" s="165" t="inlineStr">
        <is>
          <t>ข้อสอบจำลอง</t>
        </is>
      </c>
      <c r="Q151" s="165" t="inlineStr">
        <is>
          <t>Mock Rx20 UBU</t>
        </is>
      </c>
      <c r="R151" s="165" t="inlineStr"/>
    </row>
    <row r="152" ht="24" customHeight="1" s="49">
      <c r="A152" s="167" t="n">
        <v>150</v>
      </c>
      <c r="B152" s="166"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52" s="166" t="inlineStr"/>
      <c r="D152" s="166" t="inlineStr">
        <is>
          <t>Metformin 500 mg PO BID</t>
        </is>
      </c>
      <c r="E152" s="166" t="inlineStr">
        <is>
          <t>Empagliflozin 10 mg PO OD</t>
        </is>
      </c>
      <c r="F152" s="166" t="inlineStr">
        <is>
          <t>Sitagliptin 100 mg PO OD</t>
        </is>
      </c>
      <c r="G152" s="166" t="inlineStr">
        <is>
          <t>Glipizide 5 mg PO OD</t>
        </is>
      </c>
      <c r="H152" s="166" t="inlineStr">
        <is>
          <t>Pioglitazone 15 mg PO OD</t>
        </is>
      </c>
      <c r="I152" s="167" t="n">
        <v>1</v>
      </c>
      <c r="J152" s="166"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52" s="166" t="inlineStr"/>
      <c r="L152" s="166" t="inlineStr">
        <is>
          <t>Diabetes mellitus</t>
        </is>
      </c>
      <c r="M152" s="166" t="inlineStr"/>
      <c r="N152" s="165" t="inlineStr">
        <is>
          <t>Clinic</t>
        </is>
      </c>
      <c r="O152" s="166" t="inlineStr">
        <is>
          <t>ข้อ 5 (PLE_CC1_Key_Rx20_UBU.md)</t>
        </is>
      </c>
      <c r="P152" s="165" t="inlineStr">
        <is>
          <t>ข้อสอบจำลอง</t>
        </is>
      </c>
      <c r="Q152" s="165" t="inlineStr">
        <is>
          <t>Mock Rx20 UBU</t>
        </is>
      </c>
      <c r="R152" s="165" t="inlineStr"/>
    </row>
    <row r="153" ht="24" customHeight="1" s="49">
      <c r="A153" s="167" t="n">
        <v>151</v>
      </c>
      <c r="B153" s="166" t="inlineStr">
        <is>
          <t>ยาเบาหวานที่ผู้ป่วยควรได้รับ</t>
        </is>
      </c>
      <c r="C153" s="166" t="inlineStr"/>
      <c r="D153" s="166" t="inlineStr">
        <is>
          <t>Metformin</t>
        </is>
      </c>
      <c r="E153" s="166" t="inlineStr">
        <is>
          <t>RI</t>
        </is>
      </c>
      <c r="F153" s="166" t="inlineStr">
        <is>
          <t>Repaglinide</t>
        </is>
      </c>
      <c r="G153" s="166" t="inlineStr">
        <is>
          <t>Glibenclamide</t>
        </is>
      </c>
      <c r="H153" s="166"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53" s="167" t="inlineStr">
        <is>
          <t>1</t>
        </is>
      </c>
      <c r="J153"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3" s="166" t="inlineStr"/>
      <c r="L153" s="166" t="inlineStr">
        <is>
          <t>Diabetes mellitus</t>
        </is>
      </c>
      <c r="M153" s="166" t="inlineStr"/>
      <c r="N153" s="165" t="inlineStr">
        <is>
          <t>Clinic</t>
        </is>
      </c>
      <c r="O153" s="166" t="inlineStr">
        <is>
          <t>ข้อ 2 (PLE_CC1_Key_Rx20_UBU.md)</t>
        </is>
      </c>
      <c r="P153" s="165" t="inlineStr">
        <is>
          <t>ข้อสอบจำลอง</t>
        </is>
      </c>
      <c r="Q153" s="165" t="inlineStr">
        <is>
          <t>Mock Rx20 UBU</t>
        </is>
      </c>
      <c r="R153" s="165" t="inlineStr"/>
    </row>
    <row r="154" ht="24" customHeight="1" s="49">
      <c r="A154" s="167" t="n">
        <v>152</v>
      </c>
      <c r="B154" s="166" t="inlineStr">
        <is>
          <t>ใช้ยามานานคุมน้ำตาลดี แต่อยู่ดีๆ FBS กับ HBA1C เกิน (อยู่ที่ประมาณ 9 กว่าๆ) เกิดจากอะไร</t>
        </is>
      </c>
      <c r="C154" s="166" t="inlineStr"/>
      <c r="D154" s="166" t="inlineStr">
        <is>
          <t>Methimazole 10 mg OD</t>
        </is>
      </c>
      <c r="E154" s="166" t="inlineStr">
        <is>
          <t>Pioglitazone 15 mg OD</t>
        </is>
      </c>
      <c r="F154" s="166" t="inlineStr">
        <is>
          <t>Insulin glargine 10 units SC HS</t>
        </is>
      </c>
      <c r="G154" s="166" t="inlineStr">
        <is>
          <t>Insulin lispro 4 units SC before meals</t>
        </is>
      </c>
      <c r="H154" s="166" t="inlineStr">
        <is>
          <t>Dapagliflozin 10 mg OD</t>
        </is>
      </c>
      <c r="I154" s="167" t="inlineStr">
        <is>
          <t>1</t>
        </is>
      </c>
      <c r="J154"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4" s="166" t="inlineStr"/>
      <c r="L154" s="166" t="inlineStr">
        <is>
          <t>Diabetes mellitus</t>
        </is>
      </c>
      <c r="M154" s="166" t="inlineStr"/>
      <c r="N154" s="165" t="inlineStr">
        <is>
          <t>Clinic</t>
        </is>
      </c>
      <c r="O154" s="166" t="inlineStr">
        <is>
          <t>ข้อ 2 (PLE_CC1_Key_Rx20_UBU.md)</t>
        </is>
      </c>
      <c r="P154" s="165" t="inlineStr">
        <is>
          <t>ข้อสอบจำลอง</t>
        </is>
      </c>
      <c r="Q154" s="165" t="inlineStr">
        <is>
          <t>Mock Rx20 UBU</t>
        </is>
      </c>
      <c r="R154" s="165" t="inlineStr"/>
    </row>
    <row r="155" ht="24" customHeight="1" s="49">
      <c r="A155" s="167" t="n">
        <v>153</v>
      </c>
      <c r="B155" s="166" t="inlineStr">
        <is>
          <t>เกี่ยวกับ เป็น insulin sensitizer ข้อใดต่อไปนี้กล่าวถูกต้องตามหลักวิชาชีพเภสัชกรรม</t>
        </is>
      </c>
      <c r="C155" s="166" t="inlineStr"/>
      <c r="D155" s="166" t="inlineStr">
        <is>
          <t>Insulin lispro 4 units SC before meals</t>
        </is>
      </c>
      <c r="E155" s="166" t="inlineStr">
        <is>
          <t>Dapagliflozin 10 mg OD</t>
        </is>
      </c>
      <c r="F155" s="166" t="inlineStr">
        <is>
          <t>Semaglutide 0.5 mg SC weekly</t>
        </is>
      </c>
      <c r="G155" s="166" t="inlineStr">
        <is>
          <t>Metformin 500 mg BID</t>
        </is>
      </c>
      <c r="H155" s="166" t="inlineStr">
        <is>
          <t>Glipizide 5 mg OD</t>
        </is>
      </c>
      <c r="I155" s="167" t="inlineStr">
        <is>
          <t>1</t>
        </is>
      </c>
      <c r="J155"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5" s="166" t="inlineStr"/>
      <c r="L155" s="166" t="inlineStr">
        <is>
          <t>Diabetes mellitus</t>
        </is>
      </c>
      <c r="M155" s="166" t="inlineStr"/>
      <c r="N155" s="165" t="inlineStr">
        <is>
          <t>Clinic</t>
        </is>
      </c>
      <c r="O155" s="166" t="inlineStr">
        <is>
          <t>ข้อ 1 (PLE_CC1_Key_Rx20_UBU.md)</t>
        </is>
      </c>
      <c r="P155" s="165" t="inlineStr">
        <is>
          <t>ข้อสอบจำลอง</t>
        </is>
      </c>
      <c r="Q155" s="165" t="inlineStr">
        <is>
          <t>Mock Rx20 UBU</t>
        </is>
      </c>
      <c r="R155" s="165" t="inlineStr"/>
    </row>
    <row r="156" ht="24" customHeight="1" s="49">
      <c r="A156" s="167" t="n">
        <v>154</v>
      </c>
      <c r="B156" s="166" t="inlineStr">
        <is>
          <t>ไม่เลือกเป็นยาอันดับแรก เพราะลด HbA1Cไม่ดี</t>
        </is>
      </c>
      <c r="C156" s="166" t="inlineStr"/>
      <c r="D156" s="166" t="inlineStr">
        <is>
          <t>ผิด เพราะ เป็น insulin secretagogues</t>
        </is>
      </c>
      <c r="E156" s="166" t="inlineStr">
        <is>
          <t>Glipizide 5 mg OD</t>
        </is>
      </c>
      <c r="F156" s="166" t="inlineStr">
        <is>
          <t>Empagliflozin 10 mg OD</t>
        </is>
      </c>
      <c r="G156" s="166" t="inlineStr">
        <is>
          <t>Sitagliptin 100 mg OD</t>
        </is>
      </c>
      <c r="H156" s="166" t="inlineStr">
        <is>
          <t>Liraglutide 1.2 mg SC OD</t>
        </is>
      </c>
      <c r="I156" s="167" t="inlineStr">
        <is>
          <t>3</t>
        </is>
      </c>
      <c r="J156" s="166"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6" s="166" t="inlineStr"/>
      <c r="L156" s="166" t="inlineStr">
        <is>
          <t>Diabetes mellitus</t>
        </is>
      </c>
      <c r="M156" s="166" t="inlineStr"/>
      <c r="N156" s="165" t="inlineStr">
        <is>
          <t>Clinic</t>
        </is>
      </c>
      <c r="O156" s="166" t="inlineStr">
        <is>
          <t>ข้อ 4 (PLE_CC1_Key_Rx20_UBU.md)</t>
        </is>
      </c>
      <c r="P156" s="165" t="inlineStr">
        <is>
          <t>ข้อสอบจำลอง</t>
        </is>
      </c>
      <c r="Q156" s="165" t="inlineStr">
        <is>
          <t>Mock Rx20 UBU</t>
        </is>
      </c>
      <c r="R156" s="165" t="inlineStr"/>
    </row>
    <row r="157" ht="24" customHeight="1" s="49">
      <c r="A157" s="167" t="n">
        <v>155</v>
      </c>
      <c r="B157" s="166" t="inlineStr">
        <is>
          <t>ผิด เพราะ สามารถเลือกเป็นยาอันดับแรก และลด HbA1C ได้</t>
        </is>
      </c>
      <c r="C157" s="166" t="inlineStr"/>
      <c r="D157" s="166" t="inlineStr">
        <is>
          <t>Sitagliptin 100 mg OD</t>
        </is>
      </c>
      <c r="E157" s="166" t="inlineStr">
        <is>
          <t>Liraglutide 1.2 mg SC OD</t>
        </is>
      </c>
      <c r="F157" s="166" t="inlineStr">
        <is>
          <t>Levothyroxine 50 mcg OD</t>
        </is>
      </c>
      <c r="G157" s="166" t="inlineStr">
        <is>
          <t>Propylthiouracil 50 mg TID</t>
        </is>
      </c>
      <c r="H157" s="166" t="inlineStr">
        <is>
          <t>Methimazole 10 mg OD</t>
        </is>
      </c>
      <c r="I157" s="167" t="inlineStr">
        <is>
          <t>1</t>
        </is>
      </c>
      <c r="J157"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57" s="166" t="inlineStr"/>
      <c r="L157" s="166" t="inlineStr">
        <is>
          <t>Diabetes mellitus</t>
        </is>
      </c>
      <c r="M157" s="166" t="inlineStr"/>
      <c r="N157" s="165" t="inlineStr">
        <is>
          <t>Clinic</t>
        </is>
      </c>
      <c r="O157" s="166" t="inlineStr">
        <is>
          <t>ข้อ 4 (PLE_CC1_Key_Rx20_UBU.md)</t>
        </is>
      </c>
      <c r="P157" s="165" t="inlineStr">
        <is>
          <t>ข้อสอบจำลอง</t>
        </is>
      </c>
      <c r="Q157" s="165" t="inlineStr">
        <is>
          <t>Mock Rx20 UBU</t>
        </is>
      </c>
      <c r="R157" s="165" t="inlineStr"/>
    </row>
    <row r="158" ht="24" customHeight="1" s="49">
      <c r="A158" s="167" t="n">
        <v>156</v>
      </c>
      <c r="B158" s="166" t="inlineStr">
        <is>
          <t>เกี่ยวกับ Insulin NPH ก่อนนอน ข้อใดต่อไปนี้กล่าวถูกต้องตามหลักวิชาชีพเภสัชกรรม</t>
        </is>
      </c>
      <c r="C158" s="166" t="inlineStr"/>
      <c r="D158" s="166" t="inlineStr">
        <is>
          <t>Propylthiouracil 50 mg TID</t>
        </is>
      </c>
      <c r="E158" s="166" t="inlineStr">
        <is>
          <t>Methimazole 10 mg OD</t>
        </is>
      </c>
      <c r="F158" s="166" t="inlineStr">
        <is>
          <t>Pioglitazone 15 mg OD</t>
        </is>
      </c>
      <c r="G158" s="166" t="inlineStr">
        <is>
          <t>Insulin glargine 10 units SC HS</t>
        </is>
      </c>
      <c r="H158" s="166" t="inlineStr">
        <is>
          <t>Insulin lispro 4 units SC before meals</t>
        </is>
      </c>
      <c r="I158" s="167" t="inlineStr">
        <is>
          <t>1</t>
        </is>
      </c>
      <c r="J158"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58" s="166" t="inlineStr"/>
      <c r="L158" s="166" t="inlineStr">
        <is>
          <t>Diabetes mellitus</t>
        </is>
      </c>
      <c r="M158" s="166" t="inlineStr"/>
      <c r="N158" s="165" t="inlineStr">
        <is>
          <t>Clinic</t>
        </is>
      </c>
      <c r="O158" s="166" t="inlineStr">
        <is>
          <t>ข้อ 2 (PLE_CC1_Key_Rx20_UBU.md)</t>
        </is>
      </c>
      <c r="P158" s="165" t="inlineStr">
        <is>
          <t>ข้อสอบจำลอง</t>
        </is>
      </c>
      <c r="Q158" s="165" t="inlineStr">
        <is>
          <t>Mock Rx20 UBU</t>
        </is>
      </c>
      <c r="R158" s="165" t="inlineStr"/>
    </row>
    <row r="159" ht="24" customHeight="1" s="49">
      <c r="A159" s="167" t="n">
        <v>157</v>
      </c>
      <c r="B159" s="166" t="inlineStr">
        <is>
          <t>Insulin Aspart ก่อนอาหาร เช้า-กลางวัน-เย็น</t>
        </is>
      </c>
      <c r="C159" s="166" t="inlineStr"/>
      <c r="D159" s="166" t="inlineStr">
        <is>
          <t>Insulin glargine 10 units SC HS</t>
        </is>
      </c>
      <c r="E159" s="166" t="inlineStr">
        <is>
          <t>Insulin lispro 4 units SC before meals</t>
        </is>
      </c>
      <c r="F159" s="166" t="inlineStr">
        <is>
          <t>Dapagliflozin 10 mg OD</t>
        </is>
      </c>
      <c r="G159" s="166" t="inlineStr">
        <is>
          <t>Semaglutide 0.5 mg SC weekly</t>
        </is>
      </c>
      <c r="H159" s="166" t="inlineStr">
        <is>
          <t>Metformin 500 mg BID</t>
        </is>
      </c>
      <c r="I159" s="167" t="inlineStr">
        <is>
          <t>1</t>
        </is>
      </c>
      <c r="J159"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166" t="inlineStr"/>
      <c r="L159" s="166" t="inlineStr">
        <is>
          <t>Diabetes mellitus</t>
        </is>
      </c>
      <c r="M159" s="166" t="inlineStr"/>
      <c r="N159" s="165" t="inlineStr">
        <is>
          <t>Clinic</t>
        </is>
      </c>
      <c r="O159" s="166" t="inlineStr">
        <is>
          <t>ข้อ 3 (PLE_CC1_Key_Rx20_UBU.md)</t>
        </is>
      </c>
      <c r="P159" s="165" t="inlineStr">
        <is>
          <t>ข้อสอบจำลอง</t>
        </is>
      </c>
      <c r="Q159" s="165" t="inlineStr">
        <is>
          <t>Mock Rx20 UBU</t>
        </is>
      </c>
      <c r="R159" s="165" t="inlineStr"/>
    </row>
    <row r="160" ht="24" customHeight="1" s="49">
      <c r="A160" s="167" t="n">
        <v>158</v>
      </c>
      <c r="B160" s="166" t="inlineStr">
        <is>
          <t>Insulin Glargine เช้า - เย็น</t>
        </is>
      </c>
      <c r="C160" s="166" t="inlineStr"/>
      <c r="D160" s="166" t="inlineStr">
        <is>
          <t>Semaglutide 0.5 mg SC weekly</t>
        </is>
      </c>
      <c r="E160" s="166" t="inlineStr">
        <is>
          <t>Metformin 500 mg BID</t>
        </is>
      </c>
      <c r="F160" s="166" t="inlineStr">
        <is>
          <t>Glipizide 5 mg OD</t>
        </is>
      </c>
      <c r="G160" s="166" t="inlineStr">
        <is>
          <t>Empagliflozin 10 mg OD</t>
        </is>
      </c>
      <c r="H160" s="166" t="inlineStr">
        <is>
          <t>Sitagliptin 100 mg OD</t>
        </is>
      </c>
      <c r="I160" s="167" t="inlineStr">
        <is>
          <t>1</t>
        </is>
      </c>
      <c r="J160"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0" s="166" t="inlineStr"/>
      <c r="L160" s="166" t="inlineStr">
        <is>
          <t>Diabetes mellitus</t>
        </is>
      </c>
      <c r="M160" s="166" t="inlineStr"/>
      <c r="N160" s="165" t="inlineStr">
        <is>
          <t>Clinic</t>
        </is>
      </c>
      <c r="O160" s="166" t="inlineStr">
        <is>
          <t>ข้อ 4 (PLE_CC1_Key_Rx20_UBU.md)</t>
        </is>
      </c>
      <c r="P160" s="165" t="inlineStr">
        <is>
          <t>ข้อสอบจำลอง</t>
        </is>
      </c>
      <c r="Q160" s="165" t="inlineStr">
        <is>
          <t>Mock Rx20 UBU</t>
        </is>
      </c>
      <c r="R160" s="165" t="inlineStr"/>
    </row>
    <row r="161" ht="24" customHeight="1" s="49">
      <c r="A161" s="167" t="n">
        <v>159</v>
      </c>
      <c r="B161" s="166" t="inlineStr">
        <is>
          <t>ยาเบาหวานใด ไม่ต้องปรับขนาดยาในผู้ป่วยโรคไต</t>
        </is>
      </c>
      <c r="C161" s="166" t="inlineStr"/>
      <c r="D161" s="166" t="inlineStr">
        <is>
          <t>Pioglitazone</t>
        </is>
      </c>
      <c r="E161" s="166" t="inlineStr">
        <is>
          <t>Acarbose</t>
        </is>
      </c>
      <c r="F161" s="166" t="inlineStr">
        <is>
          <t>Sitagliptin</t>
        </is>
      </c>
      <c r="G161" s="166" t="inlineStr">
        <is>
          <t>Empaglifloxin</t>
        </is>
      </c>
      <c r="H161" s="166" t="inlineStr">
        <is>
          <t>Glibenclamide</t>
        </is>
      </c>
      <c r="I161" s="167" t="inlineStr">
        <is>
          <t>1</t>
        </is>
      </c>
      <c r="J161" s="166"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1" s="166" t="inlineStr"/>
      <c r="L161" s="166" t="inlineStr">
        <is>
          <t>Diabetes mellitus</t>
        </is>
      </c>
      <c r="M161" s="166" t="inlineStr"/>
      <c r="N161" s="165" t="inlineStr">
        <is>
          <t>Clinic</t>
        </is>
      </c>
      <c r="O161" s="166" t="inlineStr">
        <is>
          <t>ข้อ 24 (PLE_CC1_Key_Rx20_UBU.md)</t>
        </is>
      </c>
      <c r="P161" s="165" t="inlineStr">
        <is>
          <t>ข้อสอบจำลอง</t>
        </is>
      </c>
      <c r="Q161" s="165" t="inlineStr">
        <is>
          <t>Mock Rx20 UBU</t>
        </is>
      </c>
      <c r="R161" s="165" t="inlineStr"/>
    </row>
    <row r="162" ht="24" customHeight="1" s="49">
      <c r="A162" s="165" t="n">
        <v>160</v>
      </c>
      <c r="B162" s="166" t="inlineStr">
        <is>
          <t>ข้อใดคือความเสี่ยงที่อาจเกิดขึ้นเมื่อใช้ metformin เป็นระยะยาว - Retinopathy - Nephro - Neuro</t>
        </is>
      </c>
      <c r="C162" s="166" t="inlineStr"/>
      <c r="D162" s="166" t="inlineStr">
        <is>
          <t>Bone fracture</t>
        </is>
      </c>
      <c r="E162" s="166" t="inlineStr">
        <is>
          <t>Bladder cancer</t>
        </is>
      </c>
      <c r="F162" s="166" t="inlineStr">
        <is>
          <t>Cyanocobalamin deficiency</t>
        </is>
      </c>
      <c r="G162" s="166" t="inlineStr">
        <is>
          <t>Edema</t>
        </is>
      </c>
      <c r="H162" s="166" t="inlineStr">
        <is>
          <t>Heart failure</t>
        </is>
      </c>
      <c r="I162" s="165" t="inlineStr">
        <is>
          <t>1</t>
        </is>
      </c>
      <c r="J162" s="166"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2" s="166" t="inlineStr"/>
      <c r="L162" s="166" t="inlineStr">
        <is>
          <t>Hypertension</t>
        </is>
      </c>
      <c r="M162" s="166" t="inlineStr"/>
      <c r="N162" s="165" t="inlineStr">
        <is>
          <t>Clinic</t>
        </is>
      </c>
      <c r="O162" s="166" t="inlineStr">
        <is>
          <t>ข้อ 60 (PLE_CC1_2562_Key.md)</t>
        </is>
      </c>
      <c r="P162" s="165" t="inlineStr">
        <is>
          <t>ข้อสอบเก่า</t>
        </is>
      </c>
      <c r="Q162" s="165" t="inlineStr">
        <is>
          <t>2562</t>
        </is>
      </c>
      <c r="R162" s="165" t="inlineStr"/>
    </row>
    <row r="163" ht="24" customHeight="1" s="49">
      <c r="A163" s="165" t="n">
        <v>161</v>
      </c>
      <c r="B163" s="166" t="inlineStr">
        <is>
          <t>หากผู้ป่วยท้อง 4 เดือนแล้วต้องรักษาได้รับยา MMI อยู่ควรทำอย่างไร dose dependent . X ิ Galerveining &gt; 30mg/d &amp;side : PTU in esier dose independent ~</t>
        </is>
      </c>
      <c r="C163" s="166" t="inlineStr"/>
      <c r="D163" s="166" t="inlineStr">
        <is>
          <t>เปลี่ยนเป็น PTU ไนไตรมาสแรก</t>
        </is>
      </c>
      <c r="E163" s="166" t="inlineStr">
        <is>
          <t>ใช้ MMI ต่อ</t>
        </is>
      </c>
      <c r="F163" s="166" t="inlineStr">
        <is>
          <t>เปลี่ยนเป็น PTU จนคลอด</t>
        </is>
      </c>
      <c r="G163" s="166" t="inlineStr">
        <is>
          <t>ลดขนาดยา MMI</t>
        </is>
      </c>
      <c r="H163" s="166" t="inlineStr">
        <is>
          <t>เพิ่มขนาดยา MMI</t>
        </is>
      </c>
      <c r="I163" s="165" t="inlineStr">
        <is>
          <t>1</t>
        </is>
      </c>
      <c r="J163" s="16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3" s="166" t="inlineStr"/>
      <c r="L163" s="166" t="inlineStr">
        <is>
          <t>Hypertension</t>
        </is>
      </c>
      <c r="M163" s="166" t="inlineStr"/>
      <c r="N163" s="165" t="inlineStr">
        <is>
          <t>Clinic</t>
        </is>
      </c>
      <c r="O163" s="166" t="inlineStr">
        <is>
          <t>ข้อ 27 (PLE_CC1_2562_Key.md)</t>
        </is>
      </c>
      <c r="P163" s="165" t="inlineStr">
        <is>
          <t>ข้อสอบเก่า</t>
        </is>
      </c>
      <c r="Q163" s="165" t="inlineStr">
        <is>
          <t>2562</t>
        </is>
      </c>
      <c r="R163" s="165" t="inlineStr"/>
    </row>
    <row r="164" ht="24" customHeight="1" s="49">
      <c r="A164" s="165" t="n">
        <v>162</v>
      </c>
      <c r="B164" s="166" t="inlineStr">
        <is>
          <t>คนไข้น ้าตาลสูงมาก HbA1C 10%, FBS 320 mg/dL, SCr 2 ได้รับ Insulin Mixtard 8-0-4 ac ข้อใด ถูกต้องเกี่ยวกับ Mixtard</t>
        </is>
      </c>
      <c r="C164" s="166" t="inlineStr"/>
      <c r="D164" s="166" t="inlineStr">
        <is>
          <t>ออกฤทธิ์ช้ากว่า Glulisine</t>
        </is>
      </c>
      <c r="E164" s="166" t="inlineStr">
        <is>
          <t>ประกอบด้วย NPH 30%, RI 70%</t>
        </is>
      </c>
      <c r="F164" s="166" t="inlineStr">
        <is>
          <t>แก้ไขภาวะ Diabetic ketoacidosis</t>
        </is>
      </c>
      <c r="G164" s="166" t="inlineStr">
        <is>
          <t>เกิด Hypoglycemia น้อยกว่า Lispro</t>
        </is>
      </c>
      <c r="H164" s="166" t="inlineStr">
        <is>
          <t>สามารถฉีดได้ทั ง SC และ IV</t>
        </is>
      </c>
      <c r="I164" s="165" t="inlineStr">
        <is>
          <t>1</t>
        </is>
      </c>
      <c r="J164" s="16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166" t="inlineStr"/>
      <c r="L164" s="166" t="inlineStr">
        <is>
          <t>Hypertension</t>
        </is>
      </c>
      <c r="M164" s="166" t="inlineStr"/>
      <c r="N164" s="165" t="inlineStr">
        <is>
          <t>Clinic</t>
        </is>
      </c>
      <c r="O164" s="166" t="inlineStr">
        <is>
          <t>ข้อ 5 (PLE_CC1_2560 22 April Set 1.md)</t>
        </is>
      </c>
      <c r="P164" s="165" t="inlineStr">
        <is>
          <t>ข้อสอบเก่า</t>
        </is>
      </c>
      <c r="Q164" s="165" t="inlineStr">
        <is>
          <t>2560</t>
        </is>
      </c>
      <c r="R164" s="165" t="inlineStr"/>
    </row>
    <row r="165" ht="24" customHeight="1" s="49">
      <c r="A165" s="165" t="n">
        <v>163</v>
      </c>
      <c r="B165" s="166" t="inlineStr">
        <is>
          <t>ยาตัวใดท้าให้เกิด hypoglycemia ได้มากที่สุด</t>
        </is>
      </c>
      <c r="C165" s="166" t="inlineStr"/>
      <c r="D165" s="166" t="inlineStr">
        <is>
          <t>Glibenclamide</t>
        </is>
      </c>
      <c r="E165" s="166" t="inlineStr">
        <is>
          <t>Metformin</t>
        </is>
      </c>
      <c r="F165" s="166" t="inlineStr">
        <is>
          <t>Insulin glargine</t>
        </is>
      </c>
      <c r="G165" s="166" t="inlineStr">
        <is>
          <t>Acarbose</t>
        </is>
      </c>
      <c r="H165" s="166" t="inlineStr">
        <is>
          <t>Pioglitazone</t>
        </is>
      </c>
      <c r="I165" s="165" t="inlineStr">
        <is>
          <t>1</t>
        </is>
      </c>
      <c r="J165" s="166"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166" t="inlineStr"/>
      <c r="L165" s="166" t="inlineStr">
        <is>
          <t>Hypertension</t>
        </is>
      </c>
      <c r="M165" s="166" t="inlineStr"/>
      <c r="N165" s="165" t="inlineStr">
        <is>
          <t>Clinic</t>
        </is>
      </c>
      <c r="O165" s="166" t="inlineStr">
        <is>
          <t>ข้อ 19 (PLE_CC1_2559.md)</t>
        </is>
      </c>
      <c r="P165" s="165" t="inlineStr">
        <is>
          <t>ข้อสอบเก่า</t>
        </is>
      </c>
      <c r="Q165" s="165" t="inlineStr">
        <is>
          <t>2559</t>
        </is>
      </c>
      <c r="R165" s="165" t="inlineStr"/>
    </row>
    <row r="166" ht="24" customHeight="1" s="49">
      <c r="A166" s="165" t="n">
        <v>164</v>
      </c>
      <c r="B166" s="166" t="inlineStr">
        <is>
          <t>ข้อใดคือผลข้างเคียงของ Phentermine</t>
        </is>
      </c>
      <c r="C166" s="166" t="inlineStr"/>
      <c r="D166" s="166" t="inlineStr">
        <is>
          <t>Hypertension</t>
        </is>
      </c>
      <c r="E166" s="166" t="inlineStr">
        <is>
          <t>Hyperkalemia</t>
        </is>
      </c>
      <c r="F166" s="166" t="inlineStr">
        <is>
          <t>Proteinurea</t>
        </is>
      </c>
      <c r="G166" s="166" t="inlineStr">
        <is>
          <t>Hyperphosphatemia</t>
        </is>
      </c>
      <c r="H166" s="166" t="inlineStr">
        <is>
          <t>Hyperuricemia</t>
        </is>
      </c>
      <c r="I166" s="165" t="inlineStr">
        <is>
          <t>1</t>
        </is>
      </c>
      <c r="J166" s="166"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6" s="166" t="inlineStr"/>
      <c r="L166" s="166" t="inlineStr">
        <is>
          <t>Hypertension</t>
        </is>
      </c>
      <c r="M166" s="166" t="inlineStr"/>
      <c r="N166" s="165" t="inlineStr">
        <is>
          <t>Clinic</t>
        </is>
      </c>
      <c r="O166" s="166" t="inlineStr">
        <is>
          <t>ข้อ 75 (PLE_CC1_2559.md)</t>
        </is>
      </c>
      <c r="P166" s="165" t="inlineStr">
        <is>
          <t>ข้อสอบเก่า</t>
        </is>
      </c>
      <c r="Q166" s="165" t="inlineStr">
        <is>
          <t>2559</t>
        </is>
      </c>
      <c r="R166" s="165" t="inlineStr"/>
    </row>
    <row r="167" ht="24" customHeight="1" s="49">
      <c r="A167" s="165" t="n">
        <v>165</v>
      </c>
      <c r="B167" s="166" t="inlineStr">
        <is>
          <t>ข้อใดถูกต้องที่สุดเกี่ยวกับภาวะ hyperthyroidism</t>
        </is>
      </c>
      <c r="C167" s="166" t="inlineStr"/>
      <c r="D167" s="166" t="inlineStr">
        <is>
          <t>grave’s disease คือสาเหตุหลัก</t>
        </is>
      </c>
      <c r="E167" s="166" t="inlineStr">
        <is>
          <t>hashimotoคือสาเหตุหลัก</t>
        </is>
      </c>
      <c r="F167" s="166" t="inlineStr">
        <is>
          <t>หากพบภาวะนี้ในเด็ก มักพิจารณาการผ่าตัด</t>
        </is>
      </c>
      <c r="G167" s="166" t="inlineStr">
        <is>
          <t>หากพบภาวะนี้ในผู้สูงอายุ มักพิจารณาการผ่าตัด</t>
        </is>
      </c>
      <c r="H167" s="166" t="inlineStr">
        <is>
          <t>ระดับ euthyroid คือระดับฮอร์โมนไทรอยด์อยู่ในช่วงปกติ</t>
        </is>
      </c>
      <c r="I167" s="165" t="n">
        <v>1</v>
      </c>
      <c r="J167" s="166"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67" s="166" t="inlineStr"/>
      <c r="L167" s="166" t="inlineStr">
        <is>
          <t>Hypertension</t>
        </is>
      </c>
      <c r="M167" s="166" t="inlineStr"/>
      <c r="N167" s="165" t="inlineStr">
        <is>
          <t>Clinic</t>
        </is>
      </c>
      <c r="O167" s="166" t="inlineStr">
        <is>
          <t>ข้อ 2 (PLE_CC1_2554 SET2.md)</t>
        </is>
      </c>
      <c r="P167" s="165" t="inlineStr">
        <is>
          <t>ข้อสอบเก่า</t>
        </is>
      </c>
      <c r="Q167" s="165" t="inlineStr">
        <is>
          <t>2554</t>
        </is>
      </c>
      <c r="R167" s="165" t="inlineStr"/>
    </row>
    <row r="168" ht="24" customHeight="1" s="49">
      <c r="A168" s="165" t="n">
        <v>166</v>
      </c>
      <c r="B168" s="166" t="inlineStr">
        <is>
          <t>ผู้ป่วยเพศหญิง อายุ 50 ปี เพิ่งได้รับการวินิจฉัยว่าเป็นเบาหวานชนิดที่ 2 และได้รับยา Metformin ข้อใด ถูกต้องเกี่ยวกับยานี้</t>
        </is>
      </c>
      <c r="C168" s="166" t="inlineStr"/>
      <c r="D168" s="166" t="inlineStr">
        <is>
          <t>เพิ่มการหลั่งอินซูลินจาก β-cell ของตับอ่อน</t>
        </is>
      </c>
      <c r="E168" s="166" t="inlineStr">
        <is>
          <t>ลดการดูดซึมกลูโคสจากทางเดินอาหาร</t>
        </is>
      </c>
      <c r="F168" s="166" t="inlineStr">
        <is>
          <t>ลดการสังเคราะห์กลูโคสจากตับ</t>
        </is>
      </c>
      <c r="G168" s="166" t="inlineStr">
        <is>
          <t>ลด glucose uptake และการใช้กลูโคสในเซลล์เป้าหมายของอินซูลิน</t>
        </is>
      </c>
      <c r="H168" s="166" t="inlineStr">
        <is>
          <t>ผลข้างเคียงที่พบบ่อยคือ ภาวะกลูโคสในเลือดต่ำ (Hypoglycemia)</t>
        </is>
      </c>
      <c r="I168" s="165" t="inlineStr">
        <is>
          <t>1</t>
        </is>
      </c>
      <c r="J168" s="166"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166" t="inlineStr"/>
      <c r="L168" s="166" t="inlineStr">
        <is>
          <t>Hypertension</t>
        </is>
      </c>
      <c r="M168" s="166" t="inlineStr"/>
      <c r="N168" s="165" t="inlineStr">
        <is>
          <t>Clinic</t>
        </is>
      </c>
      <c r="O168" s="166" t="inlineStr">
        <is>
          <t>ข้อ 2 (PLE_CC1_Practice_Exam.md)</t>
        </is>
      </c>
      <c r="P168" s="165" t="inlineStr">
        <is>
          <t>แบบฝึกหัด</t>
        </is>
      </c>
      <c r="Q168" s="165" t="inlineStr">
        <is>
          <t>เล่มม่วง</t>
        </is>
      </c>
      <c r="R168" s="165" t="inlineStr"/>
    </row>
    <row r="169" ht="24" customHeight="1" s="49">
      <c r="A169" s="165" t="n">
        <v>167</v>
      </c>
      <c r="B169"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69" s="166" t="inlineStr"/>
      <c r="D169" s="166" t="inlineStr">
        <is>
          <t>Insulin Lispro มี onset ในการออกฤทธิ์ที่เร็วกว่า NPH และจัดอยู่ใน Rapid acting insulin</t>
        </is>
      </c>
      <c r="E169"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69" s="166" t="inlineStr">
        <is>
          <t>Insulin Aspart บริหารยาโดยฉีดเข้าใต้ผิวหนังได้ทันทีก่อนมื้ออาหาร</t>
        </is>
      </c>
      <c r="G169" s="166" t="inlineStr">
        <is>
          <t>NPH insulin ไม่ใช้ในการรักษาผู้ป่วย Diabetic ketoacidosis</t>
        </is>
      </c>
      <c r="H169" s="166" t="inlineStr">
        <is>
          <t>สามารถฉีดได้ทั้ง SC และ IV</t>
        </is>
      </c>
      <c r="I169" s="165" t="inlineStr">
        <is>
          <t>1</t>
        </is>
      </c>
      <c r="J169" s="166"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69" s="166" t="inlineStr"/>
      <c r="L169" s="166" t="inlineStr">
        <is>
          <t>Hypertension</t>
        </is>
      </c>
      <c r="M169" s="166" t="inlineStr"/>
      <c r="N169" s="165" t="inlineStr">
        <is>
          <t>Clinic</t>
        </is>
      </c>
      <c r="O169" s="166" t="inlineStr">
        <is>
          <t>ข้อ 3 (PLE_CC1_Practice_Exam.md)</t>
        </is>
      </c>
      <c r="P169" s="165" t="inlineStr">
        <is>
          <t>แบบฝึกหัด</t>
        </is>
      </c>
      <c r="Q169" s="165" t="inlineStr">
        <is>
          <t>เล่มม่วง</t>
        </is>
      </c>
      <c r="R169" s="165" t="inlineStr"/>
    </row>
    <row r="170" ht="24" customHeight="1" s="49">
      <c r="A170" s="165" t="n">
        <v>168</v>
      </c>
      <c r="B170" s="166" t="inlineStr">
        <is>
          <t>ผู้ป่วยหญิงไทยคู่ อายุ 45 ปี น้ำหนัก 86 กิโลกรัม สูง 168 ซม. CC: มาพบแพทย์์ตามนัด HPI: Chronic kidney disease stage 4</t>
        </is>
      </c>
      <c r="C170" s="166" t="inlineStr"/>
      <c r="D170" s="166" t="inlineStr">
        <is>
          <t>ไม่เหมาะสม เนื่องจากขนาดยา Metformin สูงเกินไป</t>
        </is>
      </c>
      <c r="E170" s="166" t="inlineStr">
        <is>
          <t>ไม่เมาะสม เนื่องจากขนาดยา Metformin ต่ำเกินไป</t>
        </is>
      </c>
      <c r="F170" s="166" t="inlineStr">
        <is>
          <t>ไม่เหมาะสม เนื่องจากผู้ป่วยมีค่า eGFR น้อยกว่า 30 mL/min/1.73 mଶ</t>
        </is>
      </c>
      <c r="G170" s="166" t="inlineStr">
        <is>
          <t>เหมาะสม เนื่องจากยานี้ไม่ทำให้เกิด hypoglycemia</t>
        </is>
      </c>
      <c r="H170" s="166" t="inlineStr">
        <is>
          <t>เหมาะสม เนื่องจากผู้ป่วยมีน้ำหนักตัวเกิน</t>
        </is>
      </c>
      <c r="I170" s="165" t="inlineStr">
        <is>
          <t>1</t>
        </is>
      </c>
      <c r="J170" s="166"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0" s="166" t="inlineStr"/>
      <c r="L170" s="166" t="inlineStr">
        <is>
          <t>Hypertension</t>
        </is>
      </c>
      <c r="M170" s="166" t="inlineStr"/>
      <c r="N170" s="165" t="inlineStr">
        <is>
          <t>Clinic</t>
        </is>
      </c>
      <c r="O170" s="166" t="inlineStr">
        <is>
          <t>ข้อ 8 (PLE_CC1_Practice_Exam.md)</t>
        </is>
      </c>
      <c r="P170" s="165" t="inlineStr">
        <is>
          <t>แบบฝึกหัด</t>
        </is>
      </c>
      <c r="Q170" s="165" t="inlineStr">
        <is>
          <t>เล่มม่วง</t>
        </is>
      </c>
      <c r="R170" s="165" t="inlineStr"/>
    </row>
    <row r="171" ht="24" customHeight="1" s="49">
      <c r="A171" s="165" t="n">
        <v>169</v>
      </c>
      <c r="B171"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71" s="166" t="inlineStr"/>
      <c r="D171" s="166" t="inlineStr">
        <is>
          <t>ไม่ควรเปลี่ยนยา เนื่องจากยาเดิมมีประสิทธิภาพดีอยู่แล้ว</t>
        </is>
      </c>
      <c r="E171" s="166" t="inlineStr">
        <is>
          <t>ควรเปลี่ยนยา โดยใช้ยา Glibenclamide แทน</t>
        </is>
      </c>
      <c r="F171" s="166" t="inlineStr">
        <is>
          <t>ควรเปลี่ยนยา โดยใช้ยา Acarbose แทน</t>
        </is>
      </c>
      <c r="G171" s="166" t="inlineStr">
        <is>
          <t>ควรปลี่ยนยา โดยใช้ยา Repaglinide แทน</t>
        </is>
      </c>
      <c r="H171" s="166" t="inlineStr">
        <is>
          <t>มีข้อถูกมากกว่า1ข้อ</t>
        </is>
      </c>
      <c r="I171" s="165" t="inlineStr">
        <is>
          <t>1</t>
        </is>
      </c>
      <c r="J171" s="166"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1" s="166" t="inlineStr"/>
      <c r="L171" s="166" t="inlineStr">
        <is>
          <t>Hypertension</t>
        </is>
      </c>
      <c r="M171" s="166" t="inlineStr"/>
      <c r="N171" s="165" t="inlineStr">
        <is>
          <t>Clinic</t>
        </is>
      </c>
      <c r="O171" s="166" t="inlineStr">
        <is>
          <t>ข้อ 15 (PLE_CC1_Practice_Exam.md)</t>
        </is>
      </c>
      <c r="P171" s="165" t="inlineStr">
        <is>
          <t>แบบฝึกหัด</t>
        </is>
      </c>
      <c r="Q171" s="165" t="inlineStr">
        <is>
          <t>เล่มม่วง</t>
        </is>
      </c>
      <c r="R171" s="165" t="inlineStr"/>
    </row>
    <row r="172" ht="24" customHeight="1" s="49">
      <c r="A172" s="165" t="n">
        <v>170</v>
      </c>
      <c r="B172"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72" s="166" t="inlineStr"/>
      <c r="D172" s="166" t="inlineStr">
        <is>
          <t>Prader-Willi Syndrome</t>
        </is>
      </c>
      <c r="E172" s="166" t="inlineStr">
        <is>
          <t>Cushing's syndrome</t>
        </is>
      </c>
      <c r="F172" s="166" t="inlineStr">
        <is>
          <t>Hyperthyroidism</t>
        </is>
      </c>
      <c r="G172" s="166" t="inlineStr">
        <is>
          <t>ข้อ ก และ ข</t>
        </is>
      </c>
      <c r="H172" s="166" t="inlineStr">
        <is>
          <t>ถูกทุกข้อ</t>
        </is>
      </c>
      <c r="I172" s="165" t="inlineStr">
        <is>
          <t>1</t>
        </is>
      </c>
      <c r="J172" s="166"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166" t="inlineStr"/>
      <c r="L172" s="166" t="inlineStr">
        <is>
          <t>Hypertension</t>
        </is>
      </c>
      <c r="M172" s="166" t="inlineStr"/>
      <c r="N172" s="165" t="inlineStr">
        <is>
          <t>Clinic</t>
        </is>
      </c>
      <c r="O172" s="166" t="inlineStr">
        <is>
          <t>ข้อ 33 (PLE_CC1_Practice_Exam.md)</t>
        </is>
      </c>
      <c r="P172" s="165" t="inlineStr">
        <is>
          <t>แบบฝึกหัด</t>
        </is>
      </c>
      <c r="Q172" s="165" t="inlineStr">
        <is>
          <t>เล่มม่วง</t>
        </is>
      </c>
      <c r="R172" s="165" t="inlineStr"/>
    </row>
    <row r="173" ht="24" customHeight="1" s="49">
      <c r="A173" s="165" t="n">
        <v>171</v>
      </c>
      <c r="B173" s="166" t="inlineStr">
        <is>
          <t>ผู้ป่วยน้ำตาลสูงมาก HbA1C 10.0 %, FBS 320 mg/dL, SCr 2 mg/dL ได้รับ Insulin Mixtard 8- 0-4 ac ข้อใดถูกต้องเกี่ยวกับ Insulin Mixtard</t>
        </is>
      </c>
      <c r="C173" s="166" t="inlineStr"/>
      <c r="D173" s="166" t="inlineStr">
        <is>
          <t>ออกฤทธิ์ช้ากว่า Glulisine</t>
        </is>
      </c>
      <c r="E173" s="166" t="inlineStr">
        <is>
          <t>ประกอบด้วย NPH 30%, RI 70%</t>
        </is>
      </c>
      <c r="F173" s="166" t="inlineStr">
        <is>
          <t>แก้ไขภาวะ Diabetic ketoacidosis</t>
        </is>
      </c>
      <c r="G173" s="166" t="inlineStr">
        <is>
          <t>เกิด Hypoglycemia น้อยกว่า Lispro</t>
        </is>
      </c>
      <c r="H173" s="166" t="inlineStr">
        <is>
          <t>สามารถฉีดได้ทั้ง SC และ IV</t>
        </is>
      </c>
      <c r="I173" s="165" t="inlineStr">
        <is>
          <t>1</t>
        </is>
      </c>
      <c r="J173" s="16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73" s="166" t="inlineStr"/>
      <c r="L173" s="166" t="inlineStr">
        <is>
          <t>Hypertension</t>
        </is>
      </c>
      <c r="M173" s="166" t="inlineStr"/>
      <c r="N173" s="165" t="inlineStr">
        <is>
          <t>Clinic</t>
        </is>
      </c>
      <c r="O173" s="166" t="inlineStr">
        <is>
          <t>ข้อ 78 (PLE_CC1_Key_Rx20_UBU.md)</t>
        </is>
      </c>
      <c r="P173" s="165" t="inlineStr">
        <is>
          <t>ข้อสอบจำลอง</t>
        </is>
      </c>
      <c r="Q173" s="165" t="inlineStr">
        <is>
          <t>Mock Rx20 UBU</t>
        </is>
      </c>
      <c r="R173" s="165" t="inlineStr"/>
    </row>
    <row r="174" ht="24" customHeight="1" s="49">
      <c r="A174" s="165" t="n">
        <v>172</v>
      </c>
      <c r="B174" s="166" t="inlineStr">
        <is>
          <t>เพราะเหตุใดผู้ป่วยโรคไตจึงควรหยุดใช้ Metformin</t>
        </is>
      </c>
      <c r="C174" s="166" t="inlineStr"/>
      <c r="D174" s="166" t="inlineStr">
        <is>
          <t>ยังไม่มีการศึกษาข้อมูลความปลอดภัยของยาในผู้ป่วยโรคไต</t>
        </is>
      </c>
      <c r="E174" s="166" t="inlineStr">
        <is>
          <t>Metabolite ของยาเป็นพิษต่อตับและไต</t>
        </is>
      </c>
      <c r="F174" s="166" t="inlineStr">
        <is>
          <t>ยาสะสมจึงเพิ่มความเสี่ยงของการเกิด Lactic acidosis</t>
        </is>
      </c>
      <c r="G174" s="166" t="inlineStr">
        <is>
          <t>ยาเป็นพิษต่อไตโดยตรง</t>
        </is>
      </c>
      <c r="H174" s="166" t="inlineStr">
        <is>
          <t>ยามีผลเพิ่มกระบวนการ reabsorption ของไต ทำให้ไตทำงานหนักขึ้น</t>
        </is>
      </c>
      <c r="I174" s="165" t="inlineStr">
        <is>
          <t>3</t>
        </is>
      </c>
      <c r="J174" s="166"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74" s="166" t="inlineStr"/>
      <c r="L174" s="166" t="inlineStr">
        <is>
          <t>Hypertension</t>
        </is>
      </c>
      <c r="M174" s="166" t="inlineStr"/>
      <c r="N174" s="165" t="inlineStr">
        <is>
          <t>Clinic</t>
        </is>
      </c>
      <c r="O174" s="166" t="inlineStr">
        <is>
          <t>ข้อ 23 (PLE_CC1_Key_Rx20_UBU.md)</t>
        </is>
      </c>
      <c r="P174" s="165" t="inlineStr">
        <is>
          <t>ข้อสอบจำลอง</t>
        </is>
      </c>
      <c r="Q174" s="165" t="inlineStr">
        <is>
          <t>Mock Rx20 UBU</t>
        </is>
      </c>
      <c r="R174" s="165" t="inlineStr"/>
    </row>
    <row r="175" ht="24" customHeight="1" s="49">
      <c r="A175" s="165" t="n">
        <v>173</v>
      </c>
      <c r="B175"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75" s="166" t="inlineStr"/>
      <c r="D175" s="166" t="inlineStr">
        <is>
          <t>Insulin</t>
        </is>
      </c>
      <c r="E175" s="166" t="inlineStr">
        <is>
          <t>Metformin</t>
        </is>
      </c>
      <c r="F175" s="166" t="inlineStr">
        <is>
          <t>Pioglitazone</t>
        </is>
      </c>
      <c r="G175" s="166" t="inlineStr">
        <is>
          <t>Glibenclamide</t>
        </is>
      </c>
      <c r="H175" s="166" t="inlineStr">
        <is>
          <t>Acarbose</t>
        </is>
      </c>
      <c r="I175" s="165" t="inlineStr">
        <is>
          <t>2</t>
        </is>
      </c>
      <c r="J175" s="166" t="inlineStr">
        <is>
          <t xml:space="preserve">✅ คำตอบที่ถูกต้อง: ข้อ ข. Metformin
🎯 ทำไมข้อนี้ถึงถูก:
🔍 ข้ออื่นผิดเพราะอะไร:
</t>
        </is>
      </c>
      <c r="K175" s="166" t="inlineStr"/>
      <c r="L175" s="166" t="inlineStr">
        <is>
          <t>Type 2 Diabetes Mellitus (T2DM)</t>
        </is>
      </c>
      <c r="M175" s="166" t="inlineStr"/>
      <c r="N175" s="165" t="inlineStr">
        <is>
          <t>Clinic</t>
        </is>
      </c>
      <c r="O175" s="166" t="inlineStr">
        <is>
          <t>[SOURCE: Pharma Plus เล่มม่วง 2 - ข้อสอบย้อนหลังปี 2558 วันที่ 1 ข้อ 70]</t>
        </is>
      </c>
      <c r="P175" s="165" t="inlineStr">
        <is>
          <t>ข้อสอบเก่า</t>
        </is>
      </c>
      <c r="Q175" s="165" t="inlineStr">
        <is>
          <t>2558</t>
        </is>
      </c>
      <c r="R175" s="165" t="inlineStr"/>
    </row>
    <row r="176" ht="24" customHeight="1" s="49">
      <c r="A176" s="165" t="n">
        <v>174</v>
      </c>
      <c r="B176"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76" s="166" t="inlineStr"/>
      <c r="D176" s="166" t="inlineStr">
        <is>
          <t>Regular insulin</t>
        </is>
      </c>
      <c r="E176" s="166" t="inlineStr">
        <is>
          <t>Metformin</t>
        </is>
      </c>
      <c r="F176" s="166" t="inlineStr">
        <is>
          <t>Acarbose</t>
        </is>
      </c>
      <c r="G176" s="166" t="inlineStr">
        <is>
          <t>Glibenclamide</t>
        </is>
      </c>
      <c r="H176" s="166" t="inlineStr">
        <is>
          <t>Sitagliptin</t>
        </is>
      </c>
      <c r="I176" s="165" t="inlineStr">
        <is>
          <t>1</t>
        </is>
      </c>
      <c r="J176" s="166" t="inlineStr">
        <is>
          <t xml:space="preserve">✅ คำตอบที่ถูกต้อง: ข้อ ก. Regular insulin
🎯 ทำไมข้อนี้ถึงถูก:
🔍 ข้ออื่นผิดเพราะอะไร:
</t>
        </is>
      </c>
      <c r="K176" s="166" t="inlineStr"/>
      <c r="L176" s="166" t="inlineStr">
        <is>
          <t>Type 2 Diabetes Mellitus with Renal Impairment</t>
        </is>
      </c>
      <c r="M176" s="166" t="inlineStr"/>
      <c r="N176" s="165" t="inlineStr">
        <is>
          <t>Clinic</t>
        </is>
      </c>
      <c r="O176" s="166" t="inlineStr">
        <is>
          <t>[SOURCE: Pharma Plus เล่มม่วง 2 - ข้อสอบย้อนหลังปี 2558 วันที่ 1 ข้อ 71]</t>
        </is>
      </c>
      <c r="P176" s="165" t="inlineStr">
        <is>
          <t>ข้อสอบเก่า</t>
        </is>
      </c>
      <c r="Q176" s="165" t="inlineStr">
        <is>
          <t>2558</t>
        </is>
      </c>
      <c r="R176" s="165" t="inlineStr"/>
    </row>
    <row r="177" ht="24" customHeight="1" s="49">
      <c r="A177" s="165" t="n">
        <v>175</v>
      </c>
      <c r="B177"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77" s="166" t="inlineStr"/>
      <c r="D177" s="166" t="inlineStr">
        <is>
          <t>Pioglitazone</t>
        </is>
      </c>
      <c r="E177" s="166" t="inlineStr">
        <is>
          <t>Insulin glargine</t>
        </is>
      </c>
      <c r="F177" s="166" t="inlineStr">
        <is>
          <t>Repaglinide</t>
        </is>
      </c>
      <c r="G177" s="166" t="inlineStr">
        <is>
          <t>Vildagliptin</t>
        </is>
      </c>
      <c r="H177" s="166" t="inlineStr">
        <is>
          <t>Glibenclamide</t>
        </is>
      </c>
      <c r="I177" s="165" t="inlineStr">
        <is>
          <t>3</t>
        </is>
      </c>
      <c r="J177" s="166" t="inlineStr">
        <is>
          <t xml:space="preserve">✅ คำตอบที่ถูกต้อง: ข้อ ค. Repaglinide
🎯 ทำไมข้อนี้ถึงถูก:
🔍 ข้ออื่นผิดเพราะอะไร:
</t>
        </is>
      </c>
      <c r="K177" s="166" t="inlineStr"/>
      <c r="L177" s="166" t="inlineStr">
        <is>
          <t>Type 2 Diabetes Mellitus (T2DM)</t>
        </is>
      </c>
      <c r="M177" s="166" t="inlineStr"/>
      <c r="N177" s="165" t="inlineStr">
        <is>
          <t>Clinic</t>
        </is>
      </c>
      <c r="O177" s="166" t="inlineStr">
        <is>
          <t>[SOURCE: Pharma Plus เล่มม่วง 2 - ข้อสอบย้อนหลังปี 2558 วันที่ 1 ข้อ 72]</t>
        </is>
      </c>
      <c r="P177" s="165" t="inlineStr">
        <is>
          <t>ข้อสอบเก่า</t>
        </is>
      </c>
      <c r="Q177" s="165" t="inlineStr">
        <is>
          <t>2558</t>
        </is>
      </c>
      <c r="R177" s="165" t="inlineStr"/>
    </row>
    <row r="178" ht="24" customHeight="1" s="49">
      <c r="A178" s="165" t="n">
        <v>176</v>
      </c>
      <c r="B178" s="166" t="inlineStr">
        <is>
          <t>ภาวะ DKA รักษาอย่างไร</t>
        </is>
      </c>
      <c r="C178" s="166" t="inlineStr"/>
      <c r="D178" s="166" t="inlineStr">
        <is>
          <t>ให้ใช้ insulin ที่ออกฤทธิ์นาน</t>
        </is>
      </c>
      <c r="E178" s="166" t="inlineStr">
        <is>
          <t>ให้ NSS + regular insulin</t>
        </is>
      </c>
      <c r="F178" s="166" t="inlineStr">
        <is>
          <t>ให้ NaHCO3</t>
        </is>
      </c>
      <c r="G178" s="166" t="inlineStr">
        <is>
          <t>ให้ D5W</t>
        </is>
      </c>
      <c r="H178" s="166" t="inlineStr">
        <is>
          <t>ให้ NSS</t>
        </is>
      </c>
      <c r="I178" s="165" t="inlineStr">
        <is>
          <t>2</t>
        </is>
      </c>
      <c r="J178" s="166" t="inlineStr">
        <is>
          <t xml:space="preserve">✅ คำตอบที่ถูกต้อง: ข้อ ข. ให้ NSS + regular insulin
🎯 ทำไมข้อนี้ถึงถูก:
🔍 ข้ออื่นผิดเพราะอะไร:
</t>
        </is>
      </c>
      <c r="K178" s="166" t="inlineStr"/>
      <c r="L178" s="166" t="inlineStr">
        <is>
          <t>Diabetic Emergencies</t>
        </is>
      </c>
      <c r="M178" s="166" t="inlineStr"/>
      <c r="N178" s="165" t="inlineStr">
        <is>
          <t>Clinic</t>
        </is>
      </c>
      <c r="O178" s="166" t="inlineStr">
        <is>
          <t>[SOURCE: Pharma Plus เล่มม่วง 2 - ข้อสอบย้อนหลังปี 2558 วันที่ 1 ข้อ 74]</t>
        </is>
      </c>
      <c r="P178" s="165" t="inlineStr">
        <is>
          <t>ข้อสอบเก่า</t>
        </is>
      </c>
      <c r="Q178" s="165" t="inlineStr">
        <is>
          <t>2558</t>
        </is>
      </c>
      <c r="R178" s="165" t="inlineStr"/>
    </row>
    <row r="179" ht="24" customHeight="1" s="49">
      <c r="A179" s="165" t="n">
        <v>177</v>
      </c>
      <c r="B179"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79" s="166" t="inlineStr"/>
      <c r="D179" s="166" t="inlineStr">
        <is>
          <t>Dosage too low</t>
        </is>
      </c>
      <c r="E179" s="166" t="inlineStr">
        <is>
          <t>Dosage too high</t>
        </is>
      </c>
      <c r="F179" s="166" t="inlineStr">
        <is>
          <t>Need for additional therapy</t>
        </is>
      </c>
      <c r="G179" s="166" t="inlineStr">
        <is>
          <t>Wrong drug</t>
        </is>
      </c>
      <c r="H179" s="166" t="inlineStr">
        <is>
          <t>Inappropriate</t>
        </is>
      </c>
      <c r="I179" s="165" t="inlineStr">
        <is>
          <t>3</t>
        </is>
      </c>
      <c r="J179" s="166" t="inlineStr">
        <is>
          <t xml:space="preserve">✅ คำตอบที่ถูกต้อง: ข้อ ค. Need for additional therapy
🎯 ทำไมข้อนี้ถึงถูก:
🔍 ข้ออื่นผิดเพราะอะไร:
</t>
        </is>
      </c>
      <c r="K179" s="166" t="inlineStr"/>
      <c r="L179" s="166" t="inlineStr">
        <is>
          <t>Diabetes Mellitus (DM)</t>
        </is>
      </c>
      <c r="M179" s="166" t="inlineStr"/>
      <c r="N179" s="165" t="inlineStr">
        <is>
          <t>Clinic</t>
        </is>
      </c>
      <c r="O179" s="166" t="inlineStr">
        <is>
          <t>[SOURCE: Pharma Plus เล่มม่วง 2 - ข้อสอบย้อนหลังปี 2558 วันที่ 2 ข้อ 80]</t>
        </is>
      </c>
      <c r="P179" s="165" t="inlineStr">
        <is>
          <t>ข้อสอบเก่า</t>
        </is>
      </c>
      <c r="Q179" s="165" t="inlineStr">
        <is>
          <t>2558</t>
        </is>
      </c>
      <c r="R179" s="165" t="inlineStr"/>
    </row>
    <row r="180" ht="24" customHeight="1" s="49">
      <c r="A180" s="165" t="n">
        <v>178</v>
      </c>
      <c r="B180"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80" s="166" t="inlineStr"/>
      <c r="D180" s="166" t="inlineStr">
        <is>
          <t>Hyponatremia</t>
        </is>
      </c>
      <c r="E180" s="166" t="inlineStr">
        <is>
          <t>Hypoglycemia</t>
        </is>
      </c>
      <c r="F180" s="166" t="inlineStr">
        <is>
          <t>Metallic taste</t>
        </is>
      </c>
      <c r="G180" s="166" t="inlineStr">
        <is>
          <t>N/V</t>
        </is>
      </c>
      <c r="H180" s="166" t="inlineStr">
        <is>
          <t>Lactic acidosis</t>
        </is>
      </c>
      <c r="I180" s="165" t="inlineStr">
        <is>
          <t>2</t>
        </is>
      </c>
      <c r="J180" s="166" t="inlineStr">
        <is>
          <t xml:space="preserve">✅ คำตอบที่ถูกต้อง: ข้อ ข. Hypoglycemia
🎯 ทำไมข้อนี้ถึงถูก:
🔍 ข้ออื่นผิดเพราะอะไร:
</t>
        </is>
      </c>
      <c r="K180" s="166" t="inlineStr"/>
      <c r="L180" s="166" t="inlineStr">
        <is>
          <t>Diabetes Mellitus (DM)</t>
        </is>
      </c>
      <c r="M180" s="166" t="inlineStr"/>
      <c r="N180" s="165" t="inlineStr">
        <is>
          <t>Clinic</t>
        </is>
      </c>
      <c r="O180" s="166" t="inlineStr">
        <is>
          <t>[SOURCE: Pharma Plus เล่มม่วง 2 - ข้อสอบย้อนหลังปี 2558 วันที่ 2 ข้อ 81]</t>
        </is>
      </c>
      <c r="P180" s="165" t="inlineStr">
        <is>
          <t>ข้อสอบเก่า</t>
        </is>
      </c>
      <c r="Q180" s="165" t="inlineStr">
        <is>
          <t>2558</t>
        </is>
      </c>
      <c r="R180" s="165" t="inlineStr"/>
    </row>
    <row r="181" ht="24" customHeight="1" s="49">
      <c r="A181" s="165" t="n">
        <v>179</v>
      </c>
      <c r="B181"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81" s="166" t="inlineStr"/>
      <c r="D181" s="166" t="inlineStr">
        <is>
          <t>NPH ฉีดก่อนนอน</t>
        </is>
      </c>
      <c r="E181" s="166" t="inlineStr">
        <is>
          <t>Aspart ก่อนอาหารเช้า กลางวัน เย็น</t>
        </is>
      </c>
      <c r="F181" s="166" t="inlineStr">
        <is>
          <t>RI ก่อนอาหารเช้า</t>
        </is>
      </c>
      <c r="G181" s="166" t="inlineStr">
        <is>
          <t>Glargine ก่อนอาหารเช้า</t>
        </is>
      </c>
      <c r="H181" s="166" t="inlineStr">
        <is>
          <t>Glulisine ก่อนอาหารเช้า เย็น</t>
        </is>
      </c>
      <c r="I181" s="165" t="inlineStr">
        <is>
          <t>4</t>
        </is>
      </c>
      <c r="J181" s="166" t="inlineStr">
        <is>
          <t xml:space="preserve">✅ คำตอบที่ถูกต้อง: ข้อ ง. Glargine ก่อนอาหารเช้า
🎯 ทำไมข้อนี้ถึงถูก:
🔍 ข้ออื่นผิดเพราะอะไร:
</t>
        </is>
      </c>
      <c r="K181" s="166" t="inlineStr"/>
      <c r="L181" s="166" t="inlineStr">
        <is>
          <t>Diabetes Mellitus (DM)</t>
        </is>
      </c>
      <c r="M181" s="166" t="inlineStr"/>
      <c r="N181" s="165" t="inlineStr">
        <is>
          <t>Clinic</t>
        </is>
      </c>
      <c r="O181" s="166" t="inlineStr">
        <is>
          <t>[SOURCE: Pharma Plus เล่มม่วง 2 - ข้อสอบย้อนหลังปี 2558 วันที่ 2 ข้อ 82]</t>
        </is>
      </c>
      <c r="P181" s="165" t="inlineStr">
        <is>
          <t>ข้อสอบเก่า</t>
        </is>
      </c>
      <c r="Q181" s="165" t="inlineStr">
        <is>
          <t>2558</t>
        </is>
      </c>
      <c r="R181" s="165" t="inlineStr"/>
    </row>
    <row r="182" ht="24" customHeight="1" s="49">
      <c r="A182" s="165" t="n">
        <v>180</v>
      </c>
      <c r="B182"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82" s="166" t="inlineStr"/>
      <c r="D182" s="166" t="inlineStr">
        <is>
          <t>ใช้สำลีชุบ alcohol เช็ดที่ปลายเข็มก่อนฉีด</t>
        </is>
      </c>
      <c r="E182" s="166" t="inlineStr">
        <is>
          <t>ควรหมุนเวียนตำแหน่งการฉีด ไม่ฉีดซ้ำที่เดิม เพื่อป้องกัน lipodystrophy</t>
        </is>
      </c>
      <c r="F182" s="166" t="inlineStr">
        <is>
          <t>หลังจากเปิดใช้แล้วเก็บได้นาน 2 เดือน</t>
        </is>
      </c>
      <c r="G182" s="166" t="inlineStr">
        <is>
          <t>ควรเก็บไว้ในช่องแช่แข็ง เพื่อเพิ่มความคงตัว</t>
        </is>
      </c>
      <c r="H182" s="166" t="inlineStr">
        <is>
          <t>สามารถฉีดได้เลยไม่ว่ารูปแบบใดก็ตาม โดยไม่ต้องเขย่า</t>
        </is>
      </c>
      <c r="I182" s="165" t="inlineStr">
        <is>
          <t>2</t>
        </is>
      </c>
      <c r="J182" s="166" t="inlineStr">
        <is>
          <t xml:space="preserve">✅ คำตอบที่ถูกต้อง: ข้อ ข. ควรหมุนเวียนตำแหน่งการฉีด ไม่ฉีดซ้ำที่เดิม เพื่อป้องกัน lipodystrophy
🎯 ทำไมข้อนี้ถึงถูก:
🔍 ข้ออื่นผิดเพราะอะไร:
</t>
        </is>
      </c>
      <c r="K182" s="166" t="inlineStr"/>
      <c r="L182" s="166" t="inlineStr">
        <is>
          <t>Diabetes Mellitus (DM)</t>
        </is>
      </c>
      <c r="M182" s="166" t="inlineStr"/>
      <c r="N182" s="165" t="inlineStr">
        <is>
          <t>Clinic</t>
        </is>
      </c>
      <c r="O182" s="166" t="inlineStr">
        <is>
          <t>[SOURCE: Pharma Plus เล่มม่วง 2 - ข้อสอบย้อนหลังปี 2558 วันที่ 2 ข้อ 85]</t>
        </is>
      </c>
      <c r="P182" s="165" t="inlineStr">
        <is>
          <t>ข้อสอบเก่า</t>
        </is>
      </c>
      <c r="Q182" s="165" t="inlineStr">
        <is>
          <t>2558</t>
        </is>
      </c>
      <c r="R182" s="165" t="inlineStr"/>
    </row>
    <row r="183" ht="24" customHeight="1" s="49">
      <c r="A183" s="165" t="n">
        <v>181</v>
      </c>
      <c r="B183"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83" s="166" t="inlineStr"/>
      <c r="D183" s="166" t="inlineStr">
        <is>
          <t>ให้เพื่อป้องกันโรคหลอดเลือดหัวใจแบบปฐมภูมิ</t>
        </is>
      </c>
      <c r="E183" s="166" t="inlineStr">
        <is>
          <t>ให้เพื่อป้องกันโรคหลอดเลือดหัวใจแบบทุติยภูมิ</t>
        </is>
      </c>
      <c r="F183" s="166" t="inlineStr">
        <is>
          <t>ไม่ให้เพราะไม่จำเป็นต้องป้องกันโรคหลอดเลือดหัวใจแบบปฐมภูมิ</t>
        </is>
      </c>
      <c r="G183" s="166" t="inlineStr">
        <is>
          <t>ไม่ให้ เพราะไม่จำเป็นต้องป้องกันโรคหลอดเลือดหัวใจแบบทุติยภูมิ</t>
        </is>
      </c>
      <c r="H183" s="166" t="inlineStr">
        <is>
          <t>ไม่ให้ เพราะไม่เข้าเกณฑ์ตาม ADA guideline</t>
        </is>
      </c>
      <c r="I183" s="165" t="inlineStr">
        <is>
          <t>1</t>
        </is>
      </c>
      <c r="J183" s="166" t="inlineStr">
        <is>
          <t xml:space="preserve">✅ คำตอบที่ถูกต้อง: ข้อ ก. ให้เพื่อป้องกันโรคหลอดเลือดหัวใจแบบปฐมภูมิ
🎯 ทำไมข้อนี้ถึงถูก:
🔍 ข้ออื่นผิดเพราะอะไร:
</t>
        </is>
      </c>
      <c r="K183" s="166" t="inlineStr"/>
      <c r="L183" s="166" t="inlineStr">
        <is>
          <t>Diabetes Mellitus (DM)</t>
        </is>
      </c>
      <c r="M183" s="166" t="inlineStr"/>
      <c r="N183" s="165" t="inlineStr">
        <is>
          <t>Clinic</t>
        </is>
      </c>
      <c r="O183" s="166" t="inlineStr">
        <is>
          <t>[SOURCE: Pharma Plus เล่มม่วง 2 - ข้อสอบย้อนหลังปี 2558 วันที่ 2 ข้อ 86]</t>
        </is>
      </c>
      <c r="P183" s="165" t="inlineStr">
        <is>
          <t>ข้อสอบเก่า</t>
        </is>
      </c>
      <c r="Q183" s="165" t="inlineStr">
        <is>
          <t>2558</t>
        </is>
      </c>
      <c r="R183" s="165" t="inlineStr"/>
    </row>
    <row r="184" ht="24" customHeight="1" s="49">
      <c r="A184" s="165" t="n">
        <v>182</v>
      </c>
      <c r="B184"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คำถาม: ยาใดทำให้เกิดอาการบวม</t>
        </is>
      </c>
      <c r="C184" s="166" t="inlineStr"/>
      <c r="D184" s="166" t="inlineStr">
        <is>
          <t>Carvedilol</t>
        </is>
      </c>
      <c r="E184" s="166" t="inlineStr">
        <is>
          <t>Pioglitazone</t>
        </is>
      </c>
      <c r="F184" s="166" t="inlineStr">
        <is>
          <t>Glipizide</t>
        </is>
      </c>
      <c r="G184" s="166" t="inlineStr">
        <is>
          <t>Metformin</t>
        </is>
      </c>
      <c r="H184" s="166" t="inlineStr">
        <is>
          <t>Aspirin</t>
        </is>
      </c>
      <c r="I184" s="165" t="inlineStr">
        <is>
          <t>2</t>
        </is>
      </c>
      <c r="J184" s="166" t="inlineStr">
        <is>
          <t>✅ คำตอบที่ถูกต้อง: ข้อ ข. Pioglitazone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84" s="166" t="inlineStr"/>
      <c r="L184" s="166" t="inlineStr">
        <is>
          <t>Diabetes Mellitus</t>
        </is>
      </c>
      <c r="M184" s="166" t="inlineStr"/>
      <c r="N184" s="165" t="inlineStr">
        <is>
          <t>Clinic</t>
        </is>
      </c>
      <c r="O184" s="166" t="inlineStr">
        <is>
          <t>[SOURCE: Pharma Plus เล่มม่วง 2 - ข้อสอบย้อนหลัง PLE-CC1 ปี 2564 วันที่ 1 ข้อ 4]</t>
        </is>
      </c>
      <c r="P184" s="165" t="inlineStr">
        <is>
          <t>ข้อสอบเก่า</t>
        </is>
      </c>
      <c r="Q184" s="165" t="inlineStr">
        <is>
          <t>2564</t>
        </is>
      </c>
      <c r="R184" s="165" t="inlineStr"/>
    </row>
    <row r="185" ht="24" customHeight="1" s="49">
      <c r="A185" s="165" t="n">
        <v>183</v>
      </c>
      <c r="B185"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85" s="166" t="inlineStr"/>
      <c r="D185" s="166" t="inlineStr">
        <is>
          <t>แนะนำแพทย์ให้ใช้ insulin</t>
        </is>
      </c>
      <c r="E185" s="166" t="inlineStr">
        <is>
          <t>เปลี่ยน glipizide เป็น pioglitazone</t>
        </is>
      </c>
      <c r="F185" s="166" t="inlineStr">
        <is>
          <t>เปลี่ยน glipizide เป็น acarbose</t>
        </is>
      </c>
      <c r="G185" s="166" t="inlineStr">
        <is>
          <t>เพิ่ม glipizide เป็น tid</t>
        </is>
      </c>
      <c r="H185" s="166" t="inlineStr">
        <is>
          <t>เพิ่ม metformin เป็น phenformin</t>
        </is>
      </c>
      <c r="I185" s="165" t="inlineStr">
        <is>
          <t>2</t>
        </is>
      </c>
      <c r="J185"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85" s="166" t="inlineStr"/>
      <c r="L185" s="166" t="inlineStr">
        <is>
          <t>Diabetes Mellitus</t>
        </is>
      </c>
      <c r="M185" s="166" t="inlineStr"/>
      <c r="N185" s="165" t="inlineStr">
        <is>
          <t>Clinic</t>
        </is>
      </c>
      <c r="O185" s="166" t="inlineStr">
        <is>
          <t>[SOURCE: Pharma Plus เล่มม่วง 2 - ข้อสอบย้อนหลัง PLE-CC1 ปี 2564 วันที่ 2 ข้อ 21]</t>
        </is>
      </c>
      <c r="P185" s="165" t="inlineStr">
        <is>
          <t>ข้อสอบเก่า</t>
        </is>
      </c>
      <c r="Q185" s="165" t="inlineStr">
        <is>
          <t>2564</t>
        </is>
      </c>
      <c r="R185" s="165" t="inlineStr"/>
    </row>
    <row r="186" ht="24" customHeight="1" s="49">
      <c r="A186" s="165" t="n">
        <v>184</v>
      </c>
      <c r="B186"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จากผลทางห้องปฏิบัติการเข้าได้กับโรคใด</t>
        </is>
      </c>
      <c r="C186" s="166" t="inlineStr"/>
      <c r="D186" s="166" t="inlineStr">
        <is>
          <t>Central hypothyroidism</t>
        </is>
      </c>
      <c r="E186" s="166" t="inlineStr">
        <is>
          <t>Primary hypothyroidism</t>
        </is>
      </c>
      <c r="F186" s="166" t="inlineStr">
        <is>
          <t>Primary hyperthyroidism</t>
        </is>
      </c>
      <c r="G186" s="166" t="inlineStr">
        <is>
          <t>Subclinical hypothyroidism</t>
        </is>
      </c>
      <c r="H186" s="166" t="inlineStr">
        <is>
          <t>Subclinical hyperthyroidism</t>
        </is>
      </c>
      <c r="I186" s="165" t="inlineStr">
        <is>
          <t>2</t>
        </is>
      </c>
      <c r="J186"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86" s="166" t="inlineStr">
        <is>
          <t>Thyroid disorders</t>
        </is>
      </c>
      <c r="L186" s="166" t="inlineStr">
        <is>
          <t>Primary hypothyroidism laboratory diagnosis</t>
        </is>
      </c>
      <c r="M186" s="166" t="inlineStr"/>
      <c r="N186" s="165" t="inlineStr">
        <is>
          <t>ปานกลาง</t>
        </is>
      </c>
      <c r="O186" s="166" t="inlineStr">
        <is>
          <t>ข้อสอบเก่า</t>
        </is>
      </c>
      <c r="P186" s="165" t="inlineStr">
        <is>
          <t>ข้อสอบเก่า</t>
        </is>
      </c>
      <c r="Q186" s="165" t="inlineStr">
        <is>
          <t>2565</t>
        </is>
      </c>
      <c r="R186" s="165" t="inlineStr"/>
    </row>
    <row r="187" ht="24" customHeight="1" s="49">
      <c r="A187" s="165" t="n">
        <v>185</v>
      </c>
      <c r="B187"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ควรใช้ยาอะไรรักษา</t>
        </is>
      </c>
      <c r="C187" s="166" t="inlineStr"/>
      <c r="D187" s="166" t="inlineStr">
        <is>
          <t>Levothyroxine 25 mcg</t>
        </is>
      </c>
      <c r="E187" s="166" t="inlineStr">
        <is>
          <t>Levothyroxine 50 mcg</t>
        </is>
      </c>
      <c r="F187" s="166" t="inlineStr">
        <is>
          <t>Levothyroxine 100 mcg</t>
        </is>
      </c>
      <c r="G187" s="166" t="inlineStr">
        <is>
          <t>PTU</t>
        </is>
      </c>
      <c r="H187" s="166" t="inlineStr">
        <is>
          <t>MMI</t>
        </is>
      </c>
      <c r="I187" s="165" t="inlineStr">
        <is>
          <t>2</t>
        </is>
      </c>
      <c r="J187"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87" s="166" t="inlineStr">
        <is>
          <t>Thyroid disorders</t>
        </is>
      </c>
      <c r="L187" s="166" t="inlineStr">
        <is>
          <t>Levothyroxine initial dosing in hypothyroidism</t>
        </is>
      </c>
      <c r="M187" s="166" t="inlineStr"/>
      <c r="N187" s="165" t="inlineStr">
        <is>
          <t>ปานกลาง</t>
        </is>
      </c>
      <c r="O187" s="166" t="inlineStr">
        <is>
          <t>ข้อสอบเก่า</t>
        </is>
      </c>
      <c r="P187" s="165" t="inlineStr">
        <is>
          <t>ข้อสอบเก่า</t>
        </is>
      </c>
      <c r="Q187" s="165" t="inlineStr">
        <is>
          <t>2565</t>
        </is>
      </c>
      <c r="R187" s="165" t="inlineStr"/>
    </row>
    <row r="188" ht="24" customHeight="1" s="49">
      <c r="A188" s="165" t="n">
        <v>186</v>
      </c>
      <c r="B188"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ภายหลังจากได้รับยาไปแล้วควรติดตามผลทางห้องปฏิบัติการใด</t>
        </is>
      </c>
      <c r="C188" s="166" t="inlineStr"/>
      <c r="D188" s="166" t="inlineStr">
        <is>
          <t>TSH</t>
        </is>
      </c>
      <c r="E188" s="166" t="inlineStr">
        <is>
          <t>iPTH</t>
        </is>
      </c>
      <c r="F188" s="166" t="inlineStr">
        <is>
          <t>CrCl</t>
        </is>
      </c>
      <c r="G188" s="166" t="inlineStr">
        <is>
          <t>CBC</t>
        </is>
      </c>
      <c r="H188" s="166" t="inlineStr">
        <is>
          <t>Electrolyte</t>
        </is>
      </c>
      <c r="I188" s="165" t="inlineStr">
        <is>
          <t>1</t>
        </is>
      </c>
      <c r="J188"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88" s="166" t="inlineStr">
        <is>
          <t>Thyroid disorders</t>
        </is>
      </c>
      <c r="L188" s="166" t="inlineStr">
        <is>
          <t>Monitoring levothyroxine therapy with serum TSH</t>
        </is>
      </c>
      <c r="M188" s="166" t="inlineStr"/>
      <c r="N188" s="165" t="inlineStr">
        <is>
          <t>ยาก</t>
        </is>
      </c>
      <c r="O188" s="166" t="inlineStr">
        <is>
          <t>ข้อสอบเก่า</t>
        </is>
      </c>
      <c r="P188" s="165" t="inlineStr">
        <is>
          <t>ข้อสอบเก่า</t>
        </is>
      </c>
      <c r="Q188" s="165" t="inlineStr">
        <is>
          <t>2565</t>
        </is>
      </c>
      <c r="R188" s="165" t="inlineStr"/>
    </row>
    <row r="189" ht="24" customHeight="1" s="49">
      <c r="A189" s="165" t="n">
        <v>187</v>
      </c>
      <c r="B189" s="166" t="inlineStr">
        <is>
          <t>[สถานการณ์]
เบาหวาน
คำถาม: เกี่ยวกับการใช้อินซูลิน เภสัชกรควรให้คำแนะนำอย่างไร</t>
        </is>
      </c>
      <c r="C189" s="166" t="inlineStr"/>
      <c r="D189" s="166" t="inlineStr">
        <is>
          <t>คลึงบริเวณที่ฉีด</t>
        </is>
      </c>
      <c r="E189" s="166" t="inlineStr">
        <is>
          <t>เช็ดหัวเข็มด้วยแอลกอฮอล์</t>
        </is>
      </c>
      <c r="F189" s="166" t="inlineStr">
        <is>
          <t>ตำแหน่งที่ดูดซึมไวที่สุดคือ หน้าท้อง</t>
        </is>
      </c>
      <c r="G189" s="166" t="inlineStr">
        <is>
          <t>เปลี่ยนบริเวณฉีดจากต้นแขน หน้าท้อง หน้าขา ทุกวัน</t>
        </is>
      </c>
      <c r="H189" s="166" t="inlineStr">
        <is>
          <t>หากคุมระดับน้ำตาลไม่ได้ แนะนำวิธีการปรับขนาดยาให้กับผู้ป่วย</t>
        </is>
      </c>
      <c r="I189" s="165" t="inlineStr">
        <is>
          <t>3</t>
        </is>
      </c>
      <c r="J189"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89" s="166" t="inlineStr">
        <is>
          <t>Diabetes Mellitus</t>
        </is>
      </c>
      <c r="L189" s="166" t="inlineStr">
        <is>
          <t>Insulin Administration Technique and Absorption Kinetics</t>
        </is>
      </c>
      <c r="M189" s="166" t="inlineStr"/>
      <c r="N189" s="165" t="inlineStr">
        <is>
          <t>ปานกลาง</t>
        </is>
      </c>
      <c r="O189" s="166" t="inlineStr">
        <is>
          <t>ข้อสอบเก่า</t>
        </is>
      </c>
      <c r="P189" s="165" t="inlineStr">
        <is>
          <t>ข้อสอบเก่า</t>
        </is>
      </c>
      <c r="Q189" s="165" t="inlineStr">
        <is>
          <t>2565</t>
        </is>
      </c>
      <c r="R189" s="165" t="inlineStr"/>
    </row>
    <row r="190" ht="24" customHeight="1" s="49"/>
    <row r="191" ht="24" customHeight="1" s="49"/>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R211"/>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การใช้ยาลดกรดในข้อใดต่อไปนี้ในขนาดสูงติดต่อกันเป็นเวลานาน จะทำให้เกิด acid rebound</t>
        </is>
      </c>
      <c r="C3" s="166" t="inlineStr"/>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GERD</t>
        </is>
      </c>
      <c r="M3" s="166" t="inlineStr"/>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ข้อใดผิดเกี่ยวกับการใช้ยา bisacodyl</t>
        </is>
      </c>
      <c r="C4" s="166" t="inlineStr"/>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66" t="inlineStr"/>
      <c r="L4" s="166" t="inlineStr">
        <is>
          <t>Diarrhea &amp; Constipation</t>
        </is>
      </c>
      <c r="M4" s="166" t="inlineStr"/>
      <c r="N4" s="165" t="inlineStr">
        <is>
          <t>Clinic</t>
        </is>
      </c>
      <c r="O4" s="166" t="inlineStr">
        <is>
          <t>ข้อ 2 Pharma Plus เล่มม่วง (เฉลยข้อ ก ง)</t>
        </is>
      </c>
      <c r="P4" s="165" t="inlineStr">
        <is>
          <t>แบบฝึกหัด</t>
        </is>
      </c>
      <c r="Q4" s="165" t="inlineStr">
        <is>
          <t>เล่มม่วง</t>
        </is>
      </c>
      <c r="R4" s="165" t="inlineStr"/>
    </row>
    <row r="5" ht="24" customHeight="1" s="49">
      <c r="A5" s="167" t="n">
        <v>3</v>
      </c>
      <c r="B5" s="166" t="inlineStr">
        <is>
          <t>ถ้าต้องการใช้ยาระบายเพื่อออกฤทธิ์ทันที ควรใช้ข้อใด</t>
        </is>
      </c>
      <c r="C5" s="166" t="inlineStr"/>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66" t="inlineStr"/>
      <c r="L5" s="166" t="inlineStr">
        <is>
          <t>GERD</t>
        </is>
      </c>
      <c r="M5" s="166" t="inlineStr"/>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สารอนินทรีย์ใดมีคุณสมบัติเป็นยาถ่ายหรือยาระบาย ซึ่งสามารถให้หลังจากที่ได้รับยา niclosamide แล้ว</t>
        </is>
      </c>
      <c r="C6" s="166" t="inlineStr"/>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66" t="inlineStr"/>
      <c r="L6" s="166" t="inlineStr">
        <is>
          <t>GERD</t>
        </is>
      </c>
      <c r="M6" s="166" t="inlineStr"/>
      <c r="N6" s="165" t="inlineStr">
        <is>
          <t>Clinic</t>
        </is>
      </c>
      <c r="O6" s="166" t="inlineStr">
        <is>
          <t>ข้อ 4 Pharma Plus เล่มม่วง (เฉลยข้อ ก จ)</t>
        </is>
      </c>
      <c r="P6" s="165" t="inlineStr">
        <is>
          <t>แบบฝึกหัด</t>
        </is>
      </c>
      <c r="Q6" s="165" t="inlineStr">
        <is>
          <t>เล่มม่วง</t>
        </is>
      </c>
      <c r="R6" s="165" t="inlineStr"/>
    </row>
    <row r="7" ht="24" customHeight="1" s="49">
      <c r="A7" s="167" t="n">
        <v>5</v>
      </c>
      <c r="B7" s="166" t="inlineStr">
        <is>
          <t>ผลิตภัณฑ์ยาในข้อใดมีข้อบ่งใช้เกี่ยวข้องกับโรคริดสีดวงทวารน้อยที่สุด</t>
        </is>
      </c>
      <c r="C7" s="166" t="inlineStr"/>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66" t="inlineStr"/>
      <c r="L7" s="166" t="inlineStr">
        <is>
          <t>GERD</t>
        </is>
      </c>
      <c r="M7" s="166" t="inlineStr"/>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6</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inlineStr"/>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GERD</t>
        </is>
      </c>
      <c r="M8" s="166" t="inlineStr"/>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ข้อใดเป็นขนาดใช้ของยา daflon 500 mg ในระยะเกิด hemorrhoidal attacks</t>
        </is>
      </c>
      <c r="C9" s="166" t="inlineStr"/>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66" t="inlineStr"/>
      <c r="L9" s="166" t="inlineStr">
        <is>
          <t>GERD</t>
        </is>
      </c>
      <c r="M9" s="166" t="inlineStr"/>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inlineStr"/>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66" t="inlineStr"/>
      <c r="L10" s="166" t="inlineStr">
        <is>
          <t>Diarrhea &amp; Constipation</t>
        </is>
      </c>
      <c r="M10" s="166" t="inlineStr"/>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9</v>
      </c>
      <c r="B11" s="166" t="inlineStr">
        <is>
          <t>เกี่ยวกับ คำแนะนำในข้อใดไม่ถูกต้อง ข้อใดต่อไปนี้กล่าวถูกต้องตามหลักวิชาชีพเภสัชกรรม</t>
        </is>
      </c>
      <c r="C11" s="166" t="inlineStr"/>
      <c r="D11" s="166" t="inlineStr">
        <is>
          <t>สามารถเตรียมผงน้ำตาลเกลือแร่เองได้ โดยใช้น้ำตาลทรายผสมกับเกลือแกง</t>
        </is>
      </c>
      <c r="E11" s="166" t="inlineStr">
        <is>
          <t>เมื่อละลายผงน้ำตาลเกลือแร่แล้ว ควรใช้ภายใน 24 ชั่วโมง</t>
        </is>
      </c>
      <c r="F11" s="166" t="inlineStr">
        <is>
          <t>ควรให้ดื่มนมที่ชงเข้มข้นกว่าปกติเพื่อชดเชยน้ำที่สูญเสียไป</t>
        </is>
      </c>
      <c r="G11" s="166" t="inlineStr">
        <is>
          <t>ล้างมือด้วยน้ำกับสบู่ทุกครั้งก่อนรับประทานอาหาร</t>
        </is>
      </c>
      <c r="H11" s="166" t="inlineStr">
        <is>
          <t>กินอาหารสุก ไม่มีแมลงวันตอม</t>
        </is>
      </c>
      <c r="I11" s="167" t="inlineStr">
        <is>
          <t>3</t>
        </is>
      </c>
      <c r="J11" s="166"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66" t="inlineStr"/>
      <c r="L11" s="166" t="inlineStr">
        <is>
          <t>Diarrhea &amp; Constipation</t>
        </is>
      </c>
      <c r="M11" s="166" t="inlineStr"/>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การให้ Kaolin - Pectin แก่ผู้ป่วยเพื่อ</t>
        </is>
      </c>
      <c r="C12" s="166" t="inlineStr"/>
      <c r="D12" s="166" t="inlineStr">
        <is>
          <t>ดูดซับสารพิษ</t>
        </is>
      </c>
      <c r="E12" s="166" t="inlineStr">
        <is>
          <t>บรรเทาการสูญเสียน้ำและเกลือแร่จากร่างกาย</t>
        </is>
      </c>
      <c r="F12" s="166" t="inlineStr">
        <is>
          <t>มีคุณสมบัติเป็นประจุบวก</t>
        </is>
      </c>
      <c r="G12" s="166" t="inlineStr">
        <is>
          <t>ดูดน้ำเข้าหาตัว</t>
        </is>
      </c>
      <c r="H12" s="166" t="inlineStr">
        <is>
          <t>เพิ่มการดูดกลับน้ำและอิเลคโทรไลต์</t>
        </is>
      </c>
      <c r="I12" s="167" t="inlineStr">
        <is>
          <t>1</t>
        </is>
      </c>
      <c r="J12" s="166"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66" t="inlineStr"/>
      <c r="L12" s="166" t="inlineStr">
        <is>
          <t>GERD</t>
        </is>
      </c>
      <c r="M12" s="166" t="inlineStr"/>
      <c r="N12" s="165" t="inlineStr">
        <is>
          <t>Clinic</t>
        </is>
      </c>
      <c r="O12" s="166" t="inlineStr">
        <is>
          <t>ข้อ 10 Pharma Plus เล่มม่วง (เฉลยข้อ ก)</t>
        </is>
      </c>
      <c r="P12" s="165" t="inlineStr">
        <is>
          <t>แบบฝึกหัด</t>
        </is>
      </c>
      <c r="Q12" s="165" t="inlineStr">
        <is>
          <t>เล่มม่วง</t>
        </is>
      </c>
      <c r="R12" s="165" t="inlineStr"/>
    </row>
    <row r="13" ht="24" customHeight="1" s="49">
      <c r="A13" s="167" t="n">
        <v>11</v>
      </c>
      <c r="B13" s="166" t="inlineStr">
        <is>
          <t>เพราะเหตุใดจึงห้ามใช้ norfloxacin ในเด็กอายุต่ำกว่า 12 ปี</t>
        </is>
      </c>
      <c r="C13" s="166" t="inlineStr"/>
      <c r="D13" s="166" t="inlineStr">
        <is>
          <t>ทำให้คลื่นไส้</t>
        </is>
      </c>
      <c r="E13" s="166" t="inlineStr">
        <is>
          <t>ทำให้ปวดศีรษะ</t>
        </is>
      </c>
      <c r="F13" s="166" t="inlineStr">
        <is>
          <t>ทำให้เกิดความผิดปกติในการเจริญเติบโตของข้อกระดูก เส้นเอ็น</t>
        </is>
      </c>
      <c r="G13" s="166" t="inlineStr">
        <is>
          <t>ทำให้เกิดความผิดปกติในการทำงานของตับและไต</t>
        </is>
      </c>
      <c r="H13" s="166" t="inlineStr">
        <is>
          <t>ทำให้เกิดภาวะช็อก</t>
        </is>
      </c>
      <c r="I13" s="167" t="inlineStr">
        <is>
          <t>3</t>
        </is>
      </c>
      <c r="J13" s="166"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66" t="inlineStr"/>
      <c r="L13" s="166" t="inlineStr">
        <is>
          <t>GERD</t>
        </is>
      </c>
      <c r="M13" s="166" t="inlineStr"/>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12</v>
      </c>
      <c r="B14"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66" t="inlineStr"/>
      <c r="D14" s="166" t="inlineStr">
        <is>
          <t>ให้ยาทั้งสองแตกตัวได้ดียิ่งขึ้น</t>
        </is>
      </c>
      <c r="E14" s="166" t="inlineStr">
        <is>
          <t>ลดผลข้างเคียงซึ่งกันและกัน เนื่องจาก Al(OH)3 ทำให้เกิดอาการท้องผูก</t>
        </is>
      </c>
      <c r="F14" s="166" t="inlineStr">
        <is>
          <t>ลดผลข้างเคียงซึ่งกันและกัน เนื่องจาก Al(OH)3 ทำให้เกิดอาการท้องเสีย</t>
        </is>
      </c>
      <c r="G14" s="166" t="inlineStr">
        <is>
          <t>เพิ่มความคงตัวของตำรับ</t>
        </is>
      </c>
      <c r="H14" s="166" t="inlineStr">
        <is>
          <t>ลดอาการคลื่นไส้อาเจียน เมื่อใช้ยาลดกรดตัวเดียว</t>
        </is>
      </c>
      <c r="I14" s="167" t="inlineStr">
        <is>
          <t>2</t>
        </is>
      </c>
      <c r="J14" s="166"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66" t="inlineStr"/>
      <c r="L14" s="166" t="inlineStr">
        <is>
          <t>GERD</t>
        </is>
      </c>
      <c r="M14" s="166" t="inlineStr"/>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66" t="inlineStr"/>
      <c r="D15" s="166" t="inlineStr">
        <is>
          <t>Dyspepsia</t>
        </is>
      </c>
      <c r="E15" s="166" t="inlineStr">
        <is>
          <t>Peptic ulcer</t>
        </is>
      </c>
      <c r="F15" s="166" t="inlineStr">
        <is>
          <t>Heart burn</t>
        </is>
      </c>
      <c r="G15" s="166" t="inlineStr">
        <is>
          <t>Constipation</t>
        </is>
      </c>
      <c r="H15" s="166" t="inlineStr">
        <is>
          <t>Malignancy in stomach</t>
        </is>
      </c>
      <c r="I15" s="167" t="inlineStr">
        <is>
          <t>2</t>
        </is>
      </c>
      <c r="J15" s="166"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66" t="inlineStr"/>
      <c r="L15" s="166" t="inlineStr">
        <is>
          <t>GERD</t>
        </is>
      </c>
      <c r="M15" s="166" t="inlineStr"/>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สาเหตุหลักของโรคดังกล่าวในข้อที่ 13 ที่ได้รับการวินิจฉัยจากแพทย์์คือ</t>
        </is>
      </c>
      <c r="C16" s="166" t="inlineStr"/>
      <c r="D16" s="166" t="inlineStr">
        <is>
          <t>NSAIDs</t>
        </is>
      </c>
      <c r="E16" s="166" t="inlineStr">
        <is>
          <t>Zolinger Ellison syndrome</t>
        </is>
      </c>
      <c r="F16" s="166" t="inlineStr">
        <is>
          <t>Helicobacter Pylori</t>
        </is>
      </c>
      <c r="G16" s="166" t="inlineStr">
        <is>
          <t>Alcoholism</t>
        </is>
      </c>
      <c r="H16" s="166" t="inlineStr">
        <is>
          <t>Cigarette</t>
        </is>
      </c>
      <c r="I16" s="167" t="inlineStr">
        <is>
          <t>3</t>
        </is>
      </c>
      <c r="J16" s="166"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66" t="inlineStr"/>
      <c r="L16" s="166" t="inlineStr">
        <is>
          <t>Dyspepsia &amp; PUD</t>
        </is>
      </c>
      <c r="M16" s="166" t="inlineStr"/>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66" t="inlineStr"/>
      <c r="D17" s="166" t="inlineStr">
        <is>
          <t>มังคุด - plaunotol</t>
        </is>
      </c>
      <c r="E17" s="166" t="inlineStr">
        <is>
          <t>มะขามแขก - sennoside</t>
        </is>
      </c>
      <c r="F17" s="166" t="inlineStr">
        <is>
          <t>ปลพน้อย - curcuminoids</t>
        </is>
      </c>
      <c r="G17" s="166" t="inlineStr">
        <is>
          <t>ขมิ้นชัน - curcuminoids</t>
        </is>
      </c>
      <c r="H17" s="166" t="inlineStr">
        <is>
          <t>ปลาน้อย - plaunotol</t>
        </is>
      </c>
      <c r="I17" s="167" t="inlineStr">
        <is>
          <t>5</t>
        </is>
      </c>
      <c r="J17" s="166"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66" t="inlineStr"/>
      <c r="L17" s="166" t="inlineStr">
        <is>
          <t>Dyspepsia &amp; PUD</t>
        </is>
      </c>
      <c r="M17" s="166" t="inlineStr"/>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66" t="inlineStr"/>
      <c r="D18" s="166" t="inlineStr">
        <is>
          <t>Senna</t>
        </is>
      </c>
      <c r="E18" s="166" t="inlineStr">
        <is>
          <t>Castor oil</t>
        </is>
      </c>
      <c r="F18" s="166" t="inlineStr">
        <is>
          <t>Bisacodyl</t>
        </is>
      </c>
      <c r="G18" s="166" t="inlineStr">
        <is>
          <t>Mineral oil</t>
        </is>
      </c>
      <c r="H18" s="166" t="inlineStr">
        <is>
          <t>Psyllium seed</t>
        </is>
      </c>
      <c r="I18" s="167" t="inlineStr">
        <is>
          <t>5</t>
        </is>
      </c>
      <c r="J18" s="166"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66" t="inlineStr"/>
      <c r="L18" s="166" t="inlineStr">
        <is>
          <t>Diarrhea &amp; Constipation</t>
        </is>
      </c>
      <c r="M18" s="166" t="inlineStr"/>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66" t="inlineStr"/>
      <c r="D19" s="166" t="inlineStr">
        <is>
          <t>ผู้ป่วยมักจะดื่มน้ำวันละ 6 แก้ว</t>
        </is>
      </c>
      <c r="E19" s="166" t="inlineStr">
        <is>
          <t>ผู้ป่วยมักจะออกกำลังกายสม่ำเสมอ</t>
        </is>
      </c>
      <c r="F19" s="166" t="inlineStr">
        <is>
          <t>ผู้ป่วยมักจะหลีกเลี่ยงการดื่มชา กาแฟ</t>
        </is>
      </c>
      <c r="G19" s="166" t="inlineStr">
        <is>
          <t>ผู้ป่วยมักจะดื่มนม 1 แก้วเป็นประจำทุกวัน</t>
        </is>
      </c>
      <c r="H19" s="166" t="inlineStr">
        <is>
          <t>ผู้ป่วยมักจะนั่งอ่านหนังสือในห้องน้ำเป็นเวลานาน</t>
        </is>
      </c>
      <c r="I19" s="167" t="inlineStr">
        <is>
          <t>5</t>
        </is>
      </c>
      <c r="J19" s="166"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66" t="inlineStr"/>
      <c r="L19" s="166" t="inlineStr">
        <is>
          <t>Diarrhea &amp; Constipation</t>
        </is>
      </c>
      <c r="M19" s="166" t="inlineStr"/>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ข้อใดไม่ใช่กลไกการออกฤทธิ์ของยาระบาย</t>
        </is>
      </c>
      <c r="C20" s="166" t="inlineStr"/>
      <c r="D20" s="166" t="inlineStr">
        <is>
          <t>ช่วยเหลือลื่นอุจจาระ</t>
        </is>
      </c>
      <c r="E20" s="166" t="inlineStr">
        <is>
          <t>ทำให้อุจจาระอ่อนนุ่ม</t>
        </is>
      </c>
      <c r="F20" s="166" t="inlineStr">
        <is>
          <t>เพิ่มแรงดันออสโมติกภายในลำไส้</t>
        </is>
      </c>
      <c r="G20" s="166" t="inlineStr">
        <is>
          <t>ทำให้อุจจาระจับตัวเป็นก้อน</t>
        </is>
      </c>
      <c r="H20" s="166" t="inlineStr">
        <is>
          <t>เพิ่มการเคลื่อนไหวของลำไส้เล็ก</t>
        </is>
      </c>
      <c r="I20" s="167" t="inlineStr">
        <is>
          <t>4</t>
        </is>
      </c>
      <c r="J20" s="166"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66" t="inlineStr"/>
      <c r="L20" s="166" t="inlineStr">
        <is>
          <t>GERD</t>
        </is>
      </c>
      <c r="M20" s="166" t="inlineStr"/>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หากผู้ป่วยมีประวัติลำไส้อุดตัน ไม่ควรให้ยาตัวใด</t>
        </is>
      </c>
      <c r="C21" s="166" t="inlineStr"/>
      <c r="D21" s="166" t="inlineStr">
        <is>
          <t>Senna</t>
        </is>
      </c>
      <c r="E21" s="166" t="inlineStr">
        <is>
          <t>Castor oil</t>
        </is>
      </c>
      <c r="F21" s="166" t="inlineStr">
        <is>
          <t>Bisacodyl</t>
        </is>
      </c>
      <c r="G21" s="166" t="inlineStr">
        <is>
          <t>Lactulose</t>
        </is>
      </c>
      <c r="H21" s="166" t="inlineStr">
        <is>
          <t>Psyllium seed</t>
        </is>
      </c>
      <c r="I21" s="167" t="inlineStr">
        <is>
          <t>5</t>
        </is>
      </c>
      <c r="J21" s="166"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66" t="inlineStr"/>
      <c r="L21" s="166" t="inlineStr">
        <is>
          <t>Diarrhea &amp; Constipation</t>
        </is>
      </c>
      <c r="M21" s="166" t="inlineStr"/>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ข้อใดไม่ใช่คำแนะนำที่ถูกต้องในการใช้ยาเหน็บทวาร</t>
        </is>
      </c>
      <c r="C22" s="166" t="inlineStr"/>
      <c r="D22" s="166" t="inlineStr">
        <is>
          <t>ฉีกซองพลาสติกก่อนใช้</t>
        </is>
      </c>
      <c r="E22" s="166" t="inlineStr">
        <is>
          <t>เก็บยาไว้ในตู้เย็นช่องแช่แข็ง</t>
        </is>
      </c>
      <c r="F22" s="166" t="inlineStr">
        <is>
          <t>ล้างมือให้สะอาดก่อนเหน็บยา</t>
        </is>
      </c>
      <c r="G22" s="166" t="inlineStr">
        <is>
          <t>ไม่ต้องนำยาเหน็บออกจากร่างกายหลังจากเหน็บ</t>
        </is>
      </c>
      <c r="H22" s="166" t="inlineStr">
        <is>
          <t>เหน็บยาแล้วให้นอนพักอย่างน้อย 15 นาทีก่อนลุก</t>
        </is>
      </c>
      <c r="I22" s="167" t="inlineStr">
        <is>
          <t>2</t>
        </is>
      </c>
      <c r="J22" s="166"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66" t="inlineStr"/>
      <c r="L22" s="166" t="inlineStr">
        <is>
          <t>GERD</t>
        </is>
      </c>
      <c r="M22" s="166" t="inlineStr"/>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66" t="inlineStr"/>
      <c r="D23" s="166" t="inlineStr">
        <is>
          <t>ยาชนิดเม็ดส่วนใหญ่ต้องกลืนยาทั้งเม็ด ห้ามเคี้ยว</t>
        </is>
      </c>
      <c r="E23" s="166" t="inlineStr">
        <is>
          <t>ยาอาจทำให้ท้องเสีย เพราะมีตัวยาสำคัญคือ aluminium hydroxide</t>
        </is>
      </c>
      <c r="F23" s="166" t="inlineStr">
        <is>
          <t>ในผู้ป่วยที่เป็นโรคไตร่วมด้วย ควรให้ยาลดกรดที่มี Magnesium เป็นองค์ประกอบ</t>
        </is>
      </c>
      <c r="G23" s="166" t="inlineStr">
        <is>
          <t>ควรรับประทานยาก่อนอาหาร 1 ชม. และก่อนนอนเพื่อให้ยามีฤทธิ์อยู่ได้นาน</t>
        </is>
      </c>
      <c r="H23" s="166" t="inlineStr">
        <is>
          <t>ในผู้ป่วยที่มีอาการรุนแรงสามารถรับประทานได้ทุก 1 ชั่วโมง</t>
        </is>
      </c>
      <c r="I23" s="167" t="inlineStr">
        <is>
          <t>1</t>
        </is>
      </c>
      <c r="J23" s="166"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66" t="inlineStr"/>
      <c r="L23" s="166" t="inlineStr">
        <is>
          <t>Dyspepsia &amp; PUD</t>
        </is>
      </c>
      <c r="M23" s="166" t="inlineStr"/>
      <c r="N23" s="165" t="inlineStr">
        <is>
          <t>Clinic</t>
        </is>
      </c>
      <c r="O23" s="166" t="inlineStr">
        <is>
          <t>ข้อ 21 Pharma Plus เล่มม่วง (เฉลยข้อ )</t>
        </is>
      </c>
      <c r="P23" s="165" t="inlineStr">
        <is>
          <t>แบบฝึกหัด</t>
        </is>
      </c>
      <c r="Q23" s="165" t="inlineStr">
        <is>
          <t>เล่มม่วง</t>
        </is>
      </c>
      <c r="R23" s="165" t="inlineStr"/>
    </row>
    <row r="24" ht="24" customHeight="1" s="49">
      <c r="A24" s="167" t="n">
        <v>22</v>
      </c>
      <c r="B24"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66" t="inlineStr"/>
      <c r="D24" s="166" t="inlineStr">
        <is>
          <t>โดยทั่วไประยะเวลาที่ใช้รักษา 8-12 สัปดาห์</t>
        </is>
      </c>
      <c r="E24" s="166" t="inlineStr">
        <is>
          <t>ระยะเวลาที่ใช้รักษา Duodenal ulcer ยาวกว่า gastric ulcer</t>
        </is>
      </c>
      <c r="F24" s="166" t="inlineStr">
        <is>
          <t>ยากลุ่มนี้สามารถยับยั้งการเจริญของเชื้อ H. pylori ได้</t>
        </is>
      </c>
      <c r="G24" s="166" t="inlineStr">
        <is>
          <t>สามารถให้ผู้ป่วยรับประทานยากลุ่มนี้ครั้งเดียวก่อนนอนได้</t>
        </is>
      </c>
      <c r="H24" s="166" t="inlineStr">
        <is>
          <t>ยาที่เป็น Prototype ของกลุ่มนี้เกิดปฏิกิริยากับยาน้อย</t>
        </is>
      </c>
      <c r="I24" s="167" t="inlineStr">
        <is>
          <t>1</t>
        </is>
      </c>
      <c r="J24" s="166"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Dyspepsia &amp; PUD</t>
        </is>
      </c>
      <c r="M24" s="166" t="inlineStr"/>
      <c r="N24" s="165" t="inlineStr">
        <is>
          <t>Clinic</t>
        </is>
      </c>
      <c r="O24" s="166" t="inlineStr">
        <is>
          <t>ข้อ 22 Pharma Plus เล่มม่วง (เฉลยข้อ ก ง)</t>
        </is>
      </c>
      <c r="P24" s="165" t="inlineStr">
        <is>
          <t>แบบฝึกหัด</t>
        </is>
      </c>
      <c r="Q24" s="165" t="inlineStr">
        <is>
          <t>เล่มม่วง</t>
        </is>
      </c>
      <c r="R24" s="165" t="inlineStr"/>
    </row>
    <row r="25" ht="24" customHeight="1" s="49">
      <c r="A25" s="167" t="n">
        <v>23</v>
      </c>
      <c r="B25" s="166" t="inlineStr">
        <is>
          <t>สารสำคัญของขมิ้นชันที่ออกฤทธิ์ในการกระตุ้นการหลั่ง</t>
        </is>
      </c>
      <c r="C25" s="166" t="inlineStr"/>
      <c r="D25" s="166" t="inlineStr">
        <is>
          <t>Lupeol</t>
        </is>
      </c>
      <c r="E25" s="166" t="inlineStr">
        <is>
          <t>Curcumin</t>
        </is>
      </c>
      <c r="F25" s="166" t="inlineStr">
        <is>
          <t>Stigmasterol</t>
        </is>
      </c>
      <c r="G25" s="166" t="inlineStr">
        <is>
          <t>Andrographolide</t>
        </is>
      </c>
      <c r="H25" s="166" t="inlineStr">
        <is>
          <t>Hydroxyanthracens</t>
        </is>
      </c>
      <c r="I25" s="167" t="inlineStr">
        <is>
          <t>2</t>
        </is>
      </c>
      <c r="J25" s="166"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66" t="inlineStr"/>
      <c r="L25" s="166" t="inlineStr">
        <is>
          <t>GERD</t>
        </is>
      </c>
      <c r="M25" s="166" t="inlineStr"/>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24</v>
      </c>
      <c r="B26"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66" t="inlineStr"/>
      <c r="D26" s="166" t="inlineStr">
        <is>
          <t>ผงน้ำตาลเกลือแร่</t>
        </is>
      </c>
      <c r="E26" s="166" t="inlineStr">
        <is>
          <t>Norfloxacin</t>
        </is>
      </c>
      <c r="F26" s="166" t="inlineStr">
        <is>
          <t>Loperamide</t>
        </is>
      </c>
      <c r="G26" s="166" t="inlineStr">
        <is>
          <t>Chlortetracycline</t>
        </is>
      </c>
      <c r="H26" s="166" t="inlineStr">
        <is>
          <t>Furazolidine</t>
        </is>
      </c>
      <c r="I26" s="167" t="inlineStr">
        <is>
          <t>3</t>
        </is>
      </c>
      <c r="J26" s="166"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Diarrhea &amp; Constipation</t>
        </is>
      </c>
      <c r="M26" s="166" t="inlineStr"/>
      <c r="N26" s="165" t="inlineStr">
        <is>
          <t>Clinic</t>
        </is>
      </c>
      <c r="O26" s="166" t="inlineStr">
        <is>
          <t>ข้อ 24 Pharma Plus เล่มม่วง (เฉลยข้อ ค ง จ)</t>
        </is>
      </c>
      <c r="P26" s="165" t="inlineStr">
        <is>
          <t>แบบฝึกหัด</t>
        </is>
      </c>
      <c r="Q26" s="165" t="inlineStr">
        <is>
          <t>เล่มม่วง</t>
        </is>
      </c>
      <c r="R26" s="165" t="inlineStr"/>
    </row>
    <row r="27" ht="24" customHeight="1" s="49">
      <c r="A27" s="167" t="n">
        <v>25</v>
      </c>
      <c r="B27" s="166" t="inlineStr">
        <is>
          <t>ในผู้ใหญ่ คนปกติ ถ้าพบว่า ผู้ป่วยท้องเสียจากเชื้อ Salmonella จะให้ยาต้านจุลชีพในข้อใด</t>
        </is>
      </c>
      <c r="C27" s="166" t="inlineStr"/>
      <c r="D27" s="166" t="inlineStr">
        <is>
          <t>Norfloxacin</t>
        </is>
      </c>
      <c r="E27" s="166" t="inlineStr">
        <is>
          <t>Ofloxacin</t>
        </is>
      </c>
      <c r="F27" s="166" t="inlineStr">
        <is>
          <t>Chloramphenicol</t>
        </is>
      </c>
      <c r="G27" s="166" t="inlineStr">
        <is>
          <t>Furazolidine</t>
        </is>
      </c>
      <c r="H27" s="166" t="inlineStr">
        <is>
          <t>ไม่ต้องให้ยาต้านจุลชีพ</t>
        </is>
      </c>
      <c r="I27" s="167" t="inlineStr">
        <is>
          <t>1</t>
        </is>
      </c>
      <c r="J27" s="166"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66" t="inlineStr"/>
      <c r="L27" s="166" t="inlineStr">
        <is>
          <t>Diarrhea &amp; Constipation</t>
        </is>
      </c>
      <c r="M27" s="166" t="inlineStr"/>
      <c r="N27" s="165" t="inlineStr">
        <is>
          <t>Clinic</t>
        </is>
      </c>
      <c r="O27" s="166" t="inlineStr">
        <is>
          <t>ข้อ 25 Pharma Plus เล่มม่วง (เฉลยข้อ ก)</t>
        </is>
      </c>
      <c r="P27" s="165" t="inlineStr">
        <is>
          <t>แบบฝึกหัด</t>
        </is>
      </c>
      <c r="Q27" s="165" t="inlineStr">
        <is>
          <t>เล่มม่วง</t>
        </is>
      </c>
      <c r="R27" s="165" t="inlineStr"/>
    </row>
    <row r="28" ht="24" customHeight="1" s="49">
      <c r="A28" s="167" t="n">
        <v>26</v>
      </c>
      <c r="B28"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66" t="inlineStr"/>
      <c r="D28" s="166" t="inlineStr">
        <is>
          <t>Nicotinic receptor, ปากแห้ง ตาพร่า ท้องผูก</t>
        </is>
      </c>
      <c r="E28" s="166" t="inlineStr">
        <is>
          <t>Muscarinic receptor, ปากแห้ง ตาพร่า ท้องผูก</t>
        </is>
      </c>
      <c r="F28" s="166" t="inlineStr">
        <is>
          <t>Beta-2 receptor, หลอดลมตีบ</t>
        </is>
      </c>
      <c r="G28" s="166" t="inlineStr">
        <is>
          <t>Beta-1 receptor, หลอดลมตีบ</t>
        </is>
      </c>
      <c r="H28" s="166" t="inlineStr">
        <is>
          <t>Alpha 1 receptor, ปากแห้ง ตาพร่า ท้องผูก</t>
        </is>
      </c>
      <c r="I28" s="167" t="inlineStr">
        <is>
          <t>2</t>
        </is>
      </c>
      <c r="J28" s="166"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66" t="inlineStr"/>
      <c r="L28" s="166" t="inlineStr">
        <is>
          <t>Diarrhea &amp; Constipation</t>
        </is>
      </c>
      <c r="M28" s="166" t="inlineStr"/>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27</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66" t="inlineStr"/>
      <c r="D29" s="166" t="inlineStr">
        <is>
          <t>พยาธิปากขอ</t>
        </is>
      </c>
      <c r="E29" s="166" t="inlineStr">
        <is>
          <t>พยาธิเส้นด้าย</t>
        </is>
      </c>
      <c r="F29" s="166" t="inlineStr">
        <is>
          <t>พยาธิไส้เดือน</t>
        </is>
      </c>
      <c r="G29" s="166" t="inlineStr">
        <is>
          <t>พยาธิใบไม้ในตับ</t>
        </is>
      </c>
      <c r="H29" s="166" t="inlineStr">
        <is>
          <t>พยาธิตัวตืด</t>
        </is>
      </c>
      <c r="I29" s="167" t="inlineStr">
        <is>
          <t>5</t>
        </is>
      </c>
      <c r="J29" s="166"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66" t="inlineStr"/>
      <c r="L29" s="166" t="inlineStr">
        <is>
          <t>GERD</t>
        </is>
      </c>
      <c r="M29" s="166" t="inlineStr"/>
      <c r="N29" s="165" t="inlineStr">
        <is>
          <t>Clinic</t>
        </is>
      </c>
      <c r="O29" s="166" t="inlineStr">
        <is>
          <t>ข้อ 27 Pharma Plus เล่มม่วง (เฉลยข้อ จ)</t>
        </is>
      </c>
      <c r="P29" s="165" t="inlineStr">
        <is>
          <t>แบบฝึกหัด</t>
        </is>
      </c>
      <c r="Q29" s="165" t="inlineStr">
        <is>
          <t>เล่มม่วง</t>
        </is>
      </c>
      <c r="R29" s="165" t="inlineStr"/>
    </row>
    <row r="30" ht="24" customHeight="1" s="49">
      <c r="A30" s="167" t="n">
        <v>28</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66" t="inlineStr"/>
      <c r="D30" s="166" t="inlineStr">
        <is>
          <t>วัว</t>
        </is>
      </c>
      <c r="E30" s="166" t="inlineStr">
        <is>
          <t>หมู</t>
        </is>
      </c>
      <c r="F30" s="166" t="inlineStr">
        <is>
          <t>ปลา</t>
        </is>
      </c>
      <c r="G30" s="166" t="inlineStr">
        <is>
          <t>ไก่</t>
        </is>
      </c>
      <c r="H30" s="166" t="inlineStr">
        <is>
          <t>หนู</t>
        </is>
      </c>
      <c r="I30" s="167" t="inlineStr">
        <is>
          <t>2</t>
        </is>
      </c>
      <c r="J30" s="166"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66" t="inlineStr"/>
      <c r="L30" s="166" t="inlineStr">
        <is>
          <t>GERD</t>
        </is>
      </c>
      <c r="M30" s="166" t="inlineStr"/>
      <c r="N30" s="165" t="inlineStr">
        <is>
          <t>Clinic</t>
        </is>
      </c>
      <c r="O30" s="166" t="inlineStr">
        <is>
          <t>ข้อ 28 Pharma Plus เล่มม่วง (เฉลยข้อ ข)</t>
        </is>
      </c>
      <c r="P30" s="165" t="inlineStr">
        <is>
          <t>แบบฝึกหัด</t>
        </is>
      </c>
      <c r="Q30" s="165" t="inlineStr">
        <is>
          <t>เล่มม่วง</t>
        </is>
      </c>
      <c r="R30" s="165" t="inlineStr"/>
    </row>
    <row r="31" ht="24" customHeight="1" s="49">
      <c r="A31" s="167" t="n">
        <v>29</v>
      </c>
      <c r="B31"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66" t="inlineStr"/>
      <c r="D31" s="166" t="inlineStr">
        <is>
          <t>1000 mg 1x3, 1 day</t>
        </is>
      </c>
      <c r="E31" s="166" t="inlineStr">
        <is>
          <t>1000 mg 1x3, 2 days</t>
        </is>
      </c>
      <c r="F31" s="166" t="inlineStr">
        <is>
          <t>600 mg 1x3, 14 days</t>
        </is>
      </c>
      <c r="G31" s="166" t="inlineStr">
        <is>
          <t>600 mg 2x1, 1 day</t>
        </is>
      </c>
      <c r="H31" s="166" t="inlineStr">
        <is>
          <t>600 mg 2x3, 1 day</t>
        </is>
      </c>
      <c r="I31" s="167" t="inlineStr">
        <is>
          <t>1</t>
        </is>
      </c>
      <c r="J31" s="166"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66" t="inlineStr"/>
      <c r="L31" s="166" t="inlineStr">
        <is>
          <t>GERD</t>
        </is>
      </c>
      <c r="M31" s="166" t="inlineStr"/>
      <c r="N31" s="165" t="inlineStr">
        <is>
          <t>Clinic</t>
        </is>
      </c>
      <c r="O31" s="166" t="inlineStr">
        <is>
          <t>ข้อ 29 Pharma Plus เล่มม่วง (เฉลยข้อ )</t>
        </is>
      </c>
      <c r="P31" s="165" t="inlineStr">
        <is>
          <t>แบบฝึกหัด</t>
        </is>
      </c>
      <c r="Q31" s="165" t="inlineStr">
        <is>
          <t>เล่มม่วง</t>
        </is>
      </c>
      <c r="R31" s="165" t="inlineStr"/>
    </row>
    <row r="32" ht="24" customHeight="1" s="49">
      <c r="A32" s="167" t="n">
        <v>30</v>
      </c>
      <c r="B32" s="166" t="inlineStr">
        <is>
          <t>สมุนไพรใดที่อาจแนะนำในผู้ป่วยรายนี้ คือ</t>
        </is>
      </c>
      <c r="C32" s="166" t="inlineStr"/>
      <c r="D32" s="166" t="inlineStr">
        <is>
          <t>เมล็ดฟักทอง</t>
        </is>
      </c>
      <c r="E32" s="166" t="inlineStr">
        <is>
          <t>เมล็ดทานตะวัน</t>
        </is>
      </c>
      <c r="F32" s="166" t="inlineStr">
        <is>
          <t>เปลือกมังคุด</t>
        </is>
      </c>
      <c r="G32" s="166" t="inlineStr">
        <is>
          <t>เปลือกทับทิม</t>
        </is>
      </c>
      <c r="H32" s="166" t="inlineStr">
        <is>
          <t>เปลือกส้มโอ</t>
        </is>
      </c>
      <c r="I32" s="167" t="inlineStr">
        <is>
          <t>1</t>
        </is>
      </c>
      <c r="J32" s="166"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66" t="inlineStr"/>
      <c r="L32" s="166" t="inlineStr">
        <is>
          <t>GERD</t>
        </is>
      </c>
      <c r="M32" s="166" t="inlineStr"/>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ข้อแนะนำการใช้ยาสำหรับผู้ป่วยให้นมบุตรคือข้อใด</t>
        </is>
      </c>
      <c r="C33" s="166" t="inlineStr"/>
      <c r="D33" s="166" t="inlineStr">
        <is>
          <t>สามารถใช้ได้เพราะไม่สามารถขับออกทางน้ำนม</t>
        </is>
      </c>
      <c r="E33" s="166" t="inlineStr">
        <is>
          <t>สามารถใช้ได้ไม่มีอาการข้างเคียงที่ร้ายแรง</t>
        </is>
      </c>
      <c r="F33" s="166" t="inlineStr">
        <is>
          <t>สามารถใช้ได้เพราะไม่เกิดเมตาบอไลต์ที่เป็นพิษ</t>
        </is>
      </c>
      <c r="G33" s="166" t="inlineStr">
        <is>
          <t>ไม่สามารถใช้ได้เพราะขับออกทางน้ำนม</t>
        </is>
      </c>
      <c r="H33" s="166" t="inlineStr">
        <is>
          <t>ไม่สามารถใช้ได้ขณะให้นมบุตร และหยุดใช้ยาอีก 2-3 วัน เพราะเมตาบอไลต์ช้า</t>
        </is>
      </c>
      <c r="I33" s="167" t="inlineStr">
        <is>
          <t>4</t>
        </is>
      </c>
      <c r="J33" s="166"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GERD</t>
        </is>
      </c>
      <c r="M33" s="166" t="inlineStr"/>
      <c r="N33" s="165" t="inlineStr">
        <is>
          <t>Clinic</t>
        </is>
      </c>
      <c r="O33" s="166" t="inlineStr">
        <is>
          <t>ข้อ 31 Pharma Plus เล่มม่วง (เฉลยข้อ ง)</t>
        </is>
      </c>
      <c r="P33" s="165" t="inlineStr">
        <is>
          <t>แบบฝึกหัด</t>
        </is>
      </c>
      <c r="Q33" s="165" t="inlineStr">
        <is>
          <t>เล่มม่วง</t>
        </is>
      </c>
      <c r="R33" s="165" t="inlineStr"/>
    </row>
    <row r="34" ht="24" customHeight="1" s="49">
      <c r="A34" s="167" t="n">
        <v>32</v>
      </c>
      <c r="B34"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66" t="inlineStr"/>
      <c r="D34" s="166" t="inlineStr">
        <is>
          <t>GERD</t>
        </is>
      </c>
      <c r="E34" s="166" t="inlineStr">
        <is>
          <t>GU</t>
        </is>
      </c>
      <c r="F34" s="166" t="inlineStr">
        <is>
          <t>DU</t>
        </is>
      </c>
      <c r="G34" s="166" t="inlineStr">
        <is>
          <t>Gastroparesis</t>
        </is>
      </c>
      <c r="H34" s="166" t="inlineStr">
        <is>
          <t>IBS</t>
        </is>
      </c>
      <c r="I34" s="167" t="inlineStr">
        <is>
          <t>1</t>
        </is>
      </c>
      <c r="J34" s="166"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66" t="inlineStr"/>
      <c r="L34" s="166" t="inlineStr">
        <is>
          <t>GERD</t>
        </is>
      </c>
      <c r="M34" s="166" t="inlineStr"/>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33</v>
      </c>
      <c r="B35"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66" t="inlineStr"/>
      <c r="D35" s="166" t="inlineStr">
        <is>
          <t>Sucralfate 1 g bid</t>
        </is>
      </c>
      <c r="E35" s="166" t="inlineStr">
        <is>
          <t>Famotidine 10 mg OD</t>
        </is>
      </c>
      <c r="F35" s="166" t="inlineStr">
        <is>
          <t>Domperidone 10 mg tid</t>
        </is>
      </c>
      <c r="G35" s="166" t="inlineStr">
        <is>
          <t>Magnesium-aluminium hydroxide 30 ml</t>
        </is>
      </c>
      <c r="H35" s="166" t="inlineStr">
        <is>
          <t>Omeprazole 20 mg OD</t>
        </is>
      </c>
      <c r="I35" s="167" t="inlineStr">
        <is>
          <t>5</t>
        </is>
      </c>
      <c r="J35" s="166"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GERD</t>
        </is>
      </c>
      <c r="M35" s="166" t="inlineStr"/>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Domperidone ออกฤทธิ์ผ่าน receptor ใด</t>
        </is>
      </c>
      <c r="C36" s="166" t="inlineStr"/>
      <c r="D36" s="166" t="inlineStr">
        <is>
          <t>D2 receptor</t>
        </is>
      </c>
      <c r="E36" s="166" t="inlineStr">
        <is>
          <t>M3 muscarinic receptor</t>
        </is>
      </c>
      <c r="F36" s="166" t="inlineStr">
        <is>
          <t>5-HT3 receptor</t>
        </is>
      </c>
      <c r="G36" s="166" t="inlineStr">
        <is>
          <t>5-HT4 receptor</t>
        </is>
      </c>
      <c r="H36" s="166" t="inlineStr">
        <is>
          <t>Alpha-1 adrenergic receptor</t>
        </is>
      </c>
      <c r="I36" s="167" t="inlineStr">
        <is>
          <t>1</t>
        </is>
      </c>
      <c r="J36" s="166"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66" t="inlineStr"/>
      <c r="L36" s="166" t="inlineStr">
        <is>
          <t>Nausea and vomiting</t>
        </is>
      </c>
      <c r="M36" s="166" t="inlineStr"/>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35</v>
      </c>
      <c r="B37" s="166" t="inlineStr">
        <is>
          <t>เกี่ยวกับ ยาใดห้ามบดในสายยาง ข้อใดต่อไปนี้กล่าวถูกต้องตามหลักวิชาชีพเภสัชกรรม</t>
        </is>
      </c>
      <c r="C37" s="166" t="inlineStr"/>
      <c r="D37" s="166" t="inlineStr">
        <is>
          <t>HCTZ</t>
        </is>
      </c>
      <c r="E37" s="166" t="inlineStr">
        <is>
          <t>Famotidine</t>
        </is>
      </c>
      <c r="F37" s="166" t="inlineStr">
        <is>
          <t>Domperidone</t>
        </is>
      </c>
      <c r="G37" s="166" t="inlineStr">
        <is>
          <t>Al3+ + Mg2+</t>
        </is>
      </c>
      <c r="H37" s="166" t="inlineStr">
        <is>
          <t>Omeprazole</t>
        </is>
      </c>
      <c r="I37" s="167" t="inlineStr">
        <is>
          <t>5</t>
        </is>
      </c>
      <c r="J37" s="166"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66" t="inlineStr"/>
      <c r="L37" s="166" t="inlineStr">
        <is>
          <t>GERD</t>
        </is>
      </c>
      <c r="M37" s="166" t="inlineStr"/>
      <c r="N37" s="165" t="inlineStr">
        <is>
          <t>Clinic</t>
        </is>
      </c>
      <c r="O37" s="166" t="inlineStr">
        <is>
          <t>ข้อ 35 Pharma Plus เล่มม่วง (เฉลยข้อ จ)</t>
        </is>
      </c>
      <c r="P37" s="165" t="inlineStr">
        <is>
          <t>แบบฝึกหัด</t>
        </is>
      </c>
      <c r="Q37" s="165" t="inlineStr">
        <is>
          <t>เล่มม่วง</t>
        </is>
      </c>
      <c r="R37" s="165" t="inlineStr"/>
    </row>
    <row r="38" ht="24" customHeight="1" s="49">
      <c r="A38" s="167" t="n">
        <v>36</v>
      </c>
      <c r="B38" s="166" t="inlineStr">
        <is>
          <t>ยาใดที่เป็นยาสามัญประจำบ้าน</t>
        </is>
      </c>
      <c r="C38" s="166" t="inlineStr"/>
      <c r="D38" s="166" t="inlineStr">
        <is>
          <t>HCTZ</t>
        </is>
      </c>
      <c r="E38" s="166" t="inlineStr">
        <is>
          <t>Famotidine</t>
        </is>
      </c>
      <c r="F38" s="166" t="inlineStr">
        <is>
          <t>Domperidone</t>
        </is>
      </c>
      <c r="G38" s="166" t="inlineStr">
        <is>
          <t>Al3+ + Mg2+ (alum milk)</t>
        </is>
      </c>
      <c r="H38" s="166" t="inlineStr">
        <is>
          <t>Cimetidine</t>
        </is>
      </c>
      <c r="I38" s="167" t="inlineStr">
        <is>
          <t>4</t>
        </is>
      </c>
      <c r="J38" s="166"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GERD</t>
        </is>
      </c>
      <c r="M38" s="166" t="inlineStr"/>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ยาใดต่อไปนี้ไม่ได้อยู่ใน regimen ในการรักษา H. pylori</t>
        </is>
      </c>
      <c r="C39" s="166" t="inlineStr"/>
      <c r="D39" s="166" t="inlineStr">
        <is>
          <t>Tetracycline</t>
        </is>
      </c>
      <c r="E39" s="166" t="inlineStr">
        <is>
          <t>Ranitidine</t>
        </is>
      </c>
      <c r="F39" s="166" t="inlineStr">
        <is>
          <t>Metronidazole</t>
        </is>
      </c>
      <c r="G39" s="166" t="inlineStr">
        <is>
          <t>Erythromycin</t>
        </is>
      </c>
      <c r="H39" s="166" t="inlineStr">
        <is>
          <t>Lansoprazole</t>
        </is>
      </c>
      <c r="I39" s="167" t="inlineStr">
        <is>
          <t>4</t>
        </is>
      </c>
      <c r="J39" s="166"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Dyspepsia &amp; PUD</t>
        </is>
      </c>
      <c r="M39" s="166" t="inlineStr"/>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38</v>
      </c>
      <c r="B40"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66" t="inlineStr"/>
      <c r="D40" s="166" t="inlineStr">
        <is>
          <t>Omeprazole ลดการดูดซึม clopidogrel เนื่องจากดูดซึมได้ดีในสภาวะเป็นกรด</t>
        </is>
      </c>
      <c r="E40" s="166" t="inlineStr">
        <is>
          <t>Clopidogrel ลดการดูดซึม omeprazole</t>
        </is>
      </c>
      <c r="F40" s="166" t="inlineStr">
        <is>
          <t>Omeprazole ลดการดูดซึม clopidogrel เกิด toxic metabolite ที่ตับ</t>
        </is>
      </c>
      <c r="G40" s="166" t="inlineStr">
        <is>
          <t>Omeprazole เพิ่มการขับออกของ clopidogrel</t>
        </is>
      </c>
      <c r="H40" s="166" t="inlineStr">
        <is>
          <t>Omeprazole ทำให้ clopidogrel ไม่ถูกเปลี่ยนในรูปที่ออกฤทธิ์</t>
        </is>
      </c>
      <c r="I40" s="167" t="inlineStr">
        <is>
          <t>5</t>
        </is>
      </c>
      <c r="J40" s="166"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66" t="inlineStr"/>
      <c r="L40" s="166" t="inlineStr">
        <is>
          <t>GERD</t>
        </is>
      </c>
      <c r="M40" s="166" t="inlineStr"/>
      <c r="N40" s="165" t="inlineStr">
        <is>
          <t>Clinic</t>
        </is>
      </c>
      <c r="O40" s="166" t="inlineStr">
        <is>
          <t>ข้อ 38 Pharma Plus เล่มม่วง (เฉลยข้อ จ)</t>
        </is>
      </c>
      <c r="P40" s="165" t="inlineStr">
        <is>
          <t>แบบฝึกหัด</t>
        </is>
      </c>
      <c r="Q40" s="165" t="inlineStr">
        <is>
          <t>เล่มม่วง</t>
        </is>
      </c>
      <c r="R40" s="165" t="inlineStr"/>
    </row>
    <row r="41" ht="24" customHeight="1" s="49">
      <c r="A41" s="167" t="n">
        <v>39</v>
      </c>
      <c r="B41"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66" t="inlineStr"/>
      <c r="D41" s="166" t="inlineStr">
        <is>
          <t>Erythromycin</t>
        </is>
      </c>
      <c r="E41" s="166" t="inlineStr">
        <is>
          <t>Ketoconazole</t>
        </is>
      </c>
      <c r="F41" s="166" t="inlineStr">
        <is>
          <t>Diazepam</t>
        </is>
      </c>
      <c r="G41" s="166" t="inlineStr">
        <is>
          <t>Warfarin</t>
        </is>
      </c>
      <c r="H41" s="166" t="inlineStr">
        <is>
          <t>Escitalopram</t>
        </is>
      </c>
      <c r="I41" s="167" t="inlineStr">
        <is>
          <t>2</t>
        </is>
      </c>
      <c r="J41" s="166"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66" t="inlineStr"/>
      <c r="L41" s="166" t="inlineStr">
        <is>
          <t>GERD</t>
        </is>
      </c>
      <c r="M41" s="166" t="inlineStr"/>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40</v>
      </c>
      <c r="B42"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66" t="inlineStr"/>
      <c r="D42" s="166" t="inlineStr">
        <is>
          <t>แกะแคปซูลแล้วผสมกับน้ำเปล่า</t>
        </is>
      </c>
      <c r="E42" s="166" t="inlineStr">
        <is>
          <t>นมถั่วเหลือง</t>
        </is>
      </c>
      <c r="F42" s="166" t="inlineStr">
        <is>
          <t>ยาลดกรด</t>
        </is>
      </c>
      <c r="G42" s="166" t="inlineStr">
        <is>
          <t>น้ำส้ม</t>
        </is>
      </c>
      <c r="H42" s="166" t="inlineStr">
        <is>
          <t>น้ำหวาน</t>
        </is>
      </c>
      <c r="I42" s="167" t="inlineStr">
        <is>
          <t>3</t>
        </is>
      </c>
      <c r="J42" s="166"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66" t="inlineStr"/>
      <c r="L42" s="166" t="inlineStr">
        <is>
          <t>GERD</t>
        </is>
      </c>
      <c r="M42" s="166" t="inlineStr"/>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41</v>
      </c>
      <c r="B43"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66" t="inlineStr"/>
      <c r="D43" s="166" t="inlineStr">
        <is>
          <t>พยาธิไส้เดือน (Ascariasis)</t>
        </is>
      </c>
      <c r="E43" s="166" t="inlineStr">
        <is>
          <t>พยาธิตัวตืด (Tape worm)</t>
        </is>
      </c>
      <c r="F43" s="166" t="inlineStr">
        <is>
          <t>พยาธิปากขอ (Hook worm)</t>
        </is>
      </c>
      <c r="G43" s="166" t="inlineStr">
        <is>
          <t>พยาธิเข็มหมุด (Enterobiasis or pinworm)</t>
        </is>
      </c>
      <c r="H43" s="166" t="inlineStr">
        <is>
          <t>พยาธิใบไม้ในตับ (Opisthorchis)</t>
        </is>
      </c>
      <c r="I43" s="167" t="inlineStr">
        <is>
          <t>4</t>
        </is>
      </c>
      <c r="J43" s="166"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GERD</t>
        </is>
      </c>
      <c r="M43" s="166" t="inlineStr"/>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42</v>
      </c>
      <c r="B44"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66" t="inlineStr"/>
      <c r="D44" s="166" t="inlineStr">
        <is>
          <t>Albendazole 400 mg ติดต่อกัน 3 วัน</t>
        </is>
      </c>
      <c r="E44" s="166" t="inlineStr">
        <is>
          <t>Mebendazole 100 mg ครั้งเดียว แล้วทานซ้ำในอีก 2 wk</t>
        </is>
      </c>
      <c r="F44" s="166" t="inlineStr">
        <is>
          <t>Niclosamide</t>
        </is>
      </c>
      <c r="G44" s="166" t="inlineStr">
        <is>
          <t>Pyrantel pamoate</t>
        </is>
      </c>
      <c r="H44" s="166" t="inlineStr">
        <is>
          <t>Praziquantel</t>
        </is>
      </c>
      <c r="I44" s="167" t="inlineStr">
        <is>
          <t>2</t>
        </is>
      </c>
      <c r="J44" s="166"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GERD</t>
        </is>
      </c>
      <c r="M44" s="166" t="inlineStr"/>
      <c r="N44" s="165" t="inlineStr">
        <is>
          <t>Clinic</t>
        </is>
      </c>
      <c r="O44" s="166" t="inlineStr">
        <is>
          <t>ข้อ 42 Pharma Plus เล่มม่วง (เฉลยข้อ ข)</t>
        </is>
      </c>
      <c r="P44" s="165" t="inlineStr">
        <is>
          <t>แบบฝึกหัด</t>
        </is>
      </c>
      <c r="Q44" s="165" t="inlineStr">
        <is>
          <t>เล่มม่วง</t>
        </is>
      </c>
      <c r="R44" s="165" t="inlineStr"/>
    </row>
    <row r="45" ht="24" customHeight="1" s="49">
      <c r="A45" s="167" t="n">
        <v>43</v>
      </c>
      <c r="B45" s="166" t="inlineStr">
        <is>
          <t>แม่ไปตรวจพบว่าตนเองมีเชื้อพยาธิตัวตืด ยาที่ใช้ในการรักษาแม่คือยาอะไร</t>
        </is>
      </c>
      <c r="C45" s="166" t="inlineStr"/>
      <c r="D45" s="166" t="inlineStr">
        <is>
          <t>Albendazole 400 mg ติดต่อกัน 3 วัน</t>
        </is>
      </c>
      <c r="E45" s="166" t="inlineStr">
        <is>
          <t>Niclosamide</t>
        </is>
      </c>
      <c r="F45" s="166" t="inlineStr">
        <is>
          <t>Mebendazole</t>
        </is>
      </c>
      <c r="G45" s="166" t="inlineStr">
        <is>
          <t>Pyrantel pamoate</t>
        </is>
      </c>
      <c r="H45" s="166" t="inlineStr">
        <is>
          <t>Praziquantel</t>
        </is>
      </c>
      <c r="I45" s="167" t="inlineStr">
        <is>
          <t>2</t>
        </is>
      </c>
      <c r="J45" s="166"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GERD</t>
        </is>
      </c>
      <c r="M45" s="166" t="inlineStr"/>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44</v>
      </c>
      <c r="B46" s="166" t="inlineStr">
        <is>
          <t>ข้อใดเป็นกลไกการออกฤทธิ์ของยา mebendazole</t>
        </is>
      </c>
      <c r="C46" s="166" t="inlineStr"/>
      <c r="D46" s="166" t="inlineStr">
        <is>
          <t>มีผลทำให้พยาธิเกิด paralysis</t>
        </is>
      </c>
      <c r="E46" s="166" t="inlineStr">
        <is>
          <t>Inhibit oxidative phosphorylation glucose</t>
        </is>
      </c>
      <c r="F46" s="166" t="inlineStr">
        <is>
          <t>ขัดขวางการนำ glucose มาใช้ของพยาธิ (block glucose reuptake)</t>
        </is>
      </c>
      <c r="G46" s="166" t="inlineStr">
        <is>
          <t>ทำให้พยาธิเกาะอยู่ผนังลำไส้หลุดออก</t>
        </is>
      </c>
      <c r="H46" s="166" t="inlineStr">
        <is>
          <t>ไม่มีข้อถูก</t>
        </is>
      </c>
      <c r="I46" s="167" t="inlineStr">
        <is>
          <t>3</t>
        </is>
      </c>
      <c r="J46" s="166"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GERD</t>
        </is>
      </c>
      <c r="M46" s="166" t="inlineStr"/>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45</v>
      </c>
      <c r="B47" s="166" t="inlineStr">
        <is>
          <t>ข้อใดคือคำแนะนำของการใช้ยา albendazole</t>
        </is>
      </c>
      <c r="C47" s="166" t="inlineStr"/>
      <c r="D47" s="166" t="inlineStr">
        <is>
          <t>เคี้ยวให้ละเอียดก่อนกลืน</t>
        </is>
      </c>
      <c r="E47" s="166" t="inlineStr">
        <is>
          <t>ห้ามทานร่วมกับยาลดกรด</t>
        </is>
      </c>
      <c r="F47" s="166" t="inlineStr">
        <is>
          <t>ห้ามทานร่วมกับ alcohol</t>
        </is>
      </c>
      <c r="G47" s="166" t="inlineStr">
        <is>
          <t>รับประทานยาถ่ายตามทุกครั้ง</t>
        </is>
      </c>
      <c r="H47" s="166" t="inlineStr">
        <is>
          <t>กินซ้ำทุกเดือนเพื่อป้องกัน</t>
        </is>
      </c>
      <c r="I47" s="167" t="inlineStr">
        <is>
          <t>1</t>
        </is>
      </c>
      <c r="J47" s="166"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GERD</t>
        </is>
      </c>
      <c r="M47" s="166" t="inlineStr"/>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สมุนไพรใดที่มีอยู่ในตำรับยาเตรียมแผนไทยที่มีผลการศึกษาว่ามีฤทธิ์ต้านพยาธิ</t>
        </is>
      </c>
      <c r="C48" s="166" t="inlineStr"/>
      <c r="D48" s="166" t="inlineStr">
        <is>
          <t>ฟักทอง ขี้เหล็ก</t>
        </is>
      </c>
      <c r="E48" s="166" t="inlineStr">
        <is>
          <t>มะเกลือ, ฟักทอง</t>
        </is>
      </c>
      <c r="F48" s="166" t="inlineStr">
        <is>
          <t>มะเกลือ, กานพลู</t>
        </is>
      </c>
      <c r="G48" s="166" t="inlineStr">
        <is>
          <t>มะม่วง, เปล้าน้อย</t>
        </is>
      </c>
      <c r="H48" s="166" t="inlineStr">
        <is>
          <t>กะเพรา, หอมแดง</t>
        </is>
      </c>
      <c r="I48" s="167" t="inlineStr">
        <is>
          <t>2</t>
        </is>
      </c>
      <c r="J48" s="166"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GERD</t>
        </is>
      </c>
      <c r="M48" s="166" t="inlineStr"/>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47</v>
      </c>
      <c r="B49" s="166" t="inlineStr">
        <is>
          <t>หญิงตั้งครรภ์เป็นพยาธิตืดสามารถใช้ยาอะไรได้</t>
        </is>
      </c>
      <c r="C49" s="166" t="inlineStr"/>
      <c r="D49" s="166" t="inlineStr">
        <is>
          <t>Albendazole</t>
        </is>
      </c>
      <c r="E49" s="166" t="inlineStr">
        <is>
          <t>Mebendazole</t>
        </is>
      </c>
      <c r="F49" s="166" t="inlineStr">
        <is>
          <t>Niclosamide</t>
        </is>
      </c>
      <c r="G49" s="166" t="inlineStr">
        <is>
          <t>Praziquantel</t>
        </is>
      </c>
      <c r="H49" s="166" t="inlineStr">
        <is>
          <t>Pyrantel pamoate</t>
        </is>
      </c>
      <c r="I49" s="167" t="inlineStr">
        <is>
          <t>3</t>
        </is>
      </c>
      <c r="J49" s="166"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GERD</t>
        </is>
      </c>
      <c r="M49" s="166" t="inlineStr"/>
      <c r="N49" s="165" t="inlineStr">
        <is>
          <t>Clinic</t>
        </is>
      </c>
      <c r="O49" s="166" t="inlineStr">
        <is>
          <t>ข้อ 47 Pharma Plus เล่มม่วง (เฉลยข้อ ค)</t>
        </is>
      </c>
      <c r="P49" s="165" t="inlineStr">
        <is>
          <t>แบบฝึกหัด</t>
        </is>
      </c>
      <c r="Q49" s="165" t="inlineStr">
        <is>
          <t>เล่มม่วง</t>
        </is>
      </c>
      <c r="R49" s="165" t="inlineStr"/>
    </row>
    <row r="50" ht="24" customHeight="1" s="49">
      <c r="A50" s="167" t="n">
        <v>48</v>
      </c>
      <c r="B50"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66" t="inlineStr"/>
      <c r="D50" s="166" t="inlineStr">
        <is>
          <t>ORS</t>
        </is>
      </c>
      <c r="E50" s="166" t="inlineStr">
        <is>
          <t>Diphenoxylate + atropine</t>
        </is>
      </c>
      <c r="F50" s="166" t="inlineStr">
        <is>
          <t>Hyoscine</t>
        </is>
      </c>
      <c r="G50" s="166" t="inlineStr">
        <is>
          <t>Loperamide</t>
        </is>
      </c>
      <c r="H50" s="166" t="inlineStr">
        <is>
          <t>Norfloxacin</t>
        </is>
      </c>
      <c r="I50" s="167" t="inlineStr">
        <is>
          <t>1</t>
        </is>
      </c>
      <c r="J50" s="166"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66" t="inlineStr"/>
      <c r="L50" s="166" t="inlineStr">
        <is>
          <t>Diarrhea &amp; Constipation</t>
        </is>
      </c>
      <c r="M50" s="166" t="inlineStr"/>
      <c r="N50" s="165" t="inlineStr">
        <is>
          <t>Clinic</t>
        </is>
      </c>
      <c r="O50" s="166" t="inlineStr">
        <is>
          <t>ข้อ 48 Pharma Plus เล่มม่วง (เฉลยข้อ ก)</t>
        </is>
      </c>
      <c r="P50" s="165" t="inlineStr">
        <is>
          <t>แบบฝึกหัด</t>
        </is>
      </c>
      <c r="Q50" s="165" t="inlineStr">
        <is>
          <t>เล่มม่วง</t>
        </is>
      </c>
      <c r="R50" s="165" t="inlineStr"/>
    </row>
    <row r="51" ht="24" customHeight="1" s="49">
      <c r="A51" s="167" t="n">
        <v>49</v>
      </c>
      <c r="B51" s="166" t="inlineStr">
        <is>
          <t>ยาสมุนไพรตามสาธารณสุขมูลฐาน ข้อใดควรเลือกใช้</t>
        </is>
      </c>
      <c r="C51" s="166" t="inlineStr"/>
      <c r="D51" s="166" t="inlineStr">
        <is>
          <t>กล้วยน้ำว้าสุก</t>
        </is>
      </c>
      <c r="E51" s="166" t="inlineStr">
        <is>
          <t>เนื้อมังคุด</t>
        </is>
      </c>
      <c r="F51" s="166" t="inlineStr">
        <is>
          <t>เมล็ดทับทิม</t>
        </is>
      </c>
      <c r="G51" s="166" t="inlineStr">
        <is>
          <t>ผลฝรั่งดิบ</t>
        </is>
      </c>
      <c r="H51" s="166" t="inlineStr">
        <is>
          <t>ใบตับเต่าเสียด</t>
        </is>
      </c>
      <c r="I51" s="167" t="inlineStr">
        <is>
          <t>4</t>
        </is>
      </c>
      <c r="J51" s="166"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66" t="inlineStr"/>
      <c r="L51" s="166" t="inlineStr">
        <is>
          <t>Diarrhea &amp; Constipation</t>
        </is>
      </c>
      <c r="M51" s="166" t="inlineStr"/>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50</v>
      </c>
      <c r="B52" s="166" t="inlineStr">
        <is>
          <t>ยาใดที่ไม่ควรจ่ายในผู้ป่วยรายนี้</t>
        </is>
      </c>
      <c r="C52" s="166" t="inlineStr"/>
      <c r="D52" s="166" t="inlineStr">
        <is>
          <t>Activated charcoal</t>
        </is>
      </c>
      <c r="E52" s="166" t="inlineStr">
        <is>
          <t>Loperamide</t>
        </is>
      </c>
      <c r="F52" s="166" t="inlineStr">
        <is>
          <t>Norfloxacin</t>
        </is>
      </c>
      <c r="G52" s="166" t="inlineStr">
        <is>
          <t>Cotrimoxazole</t>
        </is>
      </c>
      <c r="H52" s="166" t="inlineStr">
        <is>
          <t>ORS</t>
        </is>
      </c>
      <c r="I52" s="167" t="inlineStr">
        <is>
          <t>3</t>
        </is>
      </c>
      <c r="J52" s="166"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GERD</t>
        </is>
      </c>
      <c r="M52" s="166" t="inlineStr"/>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51</v>
      </c>
      <c r="B53" s="166" t="inlineStr">
        <is>
          <t>ข้อใดเป็นคำแนะนำการปฏิบัติในการใช้ activated charcoal</t>
        </is>
      </c>
      <c r="C53" s="166" t="inlineStr"/>
      <c r="D53" s="166" t="inlineStr">
        <is>
          <t>รับประทานก่อนอาหารครึ่งชั่วโมง</t>
        </is>
      </c>
      <c r="E53" s="166" t="inlineStr">
        <is>
          <t>รับประทานวันละ 3 เม็ด วันละ 3 ครั้ง</t>
        </is>
      </c>
      <c r="F53" s="166" t="inlineStr">
        <is>
          <t>รับประทานหลังอาหาร 2 ชั่วโมง</t>
        </is>
      </c>
      <c r="G53" s="166" t="inlineStr">
        <is>
          <t>รับประทานยาต่อเนื่องจนหมด</t>
        </is>
      </c>
      <c r="H53" s="166" t="inlineStr">
        <is>
          <t>รับประทานร่วมกับยาฆ่าเชื้อได้</t>
        </is>
      </c>
      <c r="I53" s="167" t="inlineStr">
        <is>
          <t>2</t>
        </is>
      </c>
      <c r="J53" s="166"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GERD</t>
        </is>
      </c>
      <c r="M53" s="166" t="inlineStr"/>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52</v>
      </c>
      <c r="B54" s="166" t="inlineStr">
        <is>
          <t>ข้อใดคือกลไกการออกฤทธิ์ของยา norfloxacin</t>
        </is>
      </c>
      <c r="C54" s="166" t="inlineStr"/>
      <c r="D54" s="166" t="inlineStr">
        <is>
          <t>ยับยั้งการสร้างเอนไซม์ topoisomerase</t>
        </is>
      </c>
      <c r="E54" s="166" t="inlineStr">
        <is>
          <t>ยับยั้งการสร้างเอนไซม์ dihydrofolate synthase</t>
        </is>
      </c>
      <c r="F54" s="166" t="inlineStr">
        <is>
          <t>ยับยั้งการสร้าง nucleic acid</t>
        </is>
      </c>
      <c r="G54" s="166" t="inlineStr">
        <is>
          <t>ยับยั้งการสร้าง cell wall</t>
        </is>
      </c>
      <c r="H54" s="166" t="inlineStr">
        <is>
          <t>ยับยั้งการสร้าง cell membrane</t>
        </is>
      </c>
      <c r="I54" s="167" t="inlineStr">
        <is>
          <t>1</t>
        </is>
      </c>
      <c r="J54" s="166"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GERD</t>
        </is>
      </c>
      <c r="M54" s="166" t="inlineStr"/>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53</v>
      </c>
      <c r="B55"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66" t="inlineStr"/>
      <c r="D55" s="166" t="inlineStr">
        <is>
          <t>เปลี่ยน omeprazole เป็น ranitidine</t>
        </is>
      </c>
      <c r="E55" s="166" t="inlineStr">
        <is>
          <t>เปลี่ยน omeprazole เป็น pantoprazole</t>
        </is>
      </c>
      <c r="F55" s="166" t="inlineStr">
        <is>
          <t>เปลี่ยน ketoconazole เป็น itraconazole</t>
        </is>
      </c>
      <c r="G55" s="166" t="inlineStr">
        <is>
          <t>เปลี่ยน ketoconazole เป็น fluconazole</t>
        </is>
      </c>
      <c r="H55" s="166" t="inlineStr">
        <is>
          <t>ให้รับประทาน omeprazole ตอนเช้า และ ketoconazole ตอนเย็น</t>
        </is>
      </c>
      <c r="I55" s="167" t="inlineStr">
        <is>
          <t>4</t>
        </is>
      </c>
      <c r="J55" s="166"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GERD</t>
        </is>
      </c>
      <c r="M55" s="166" t="inlineStr"/>
      <c r="N55" s="165" t="inlineStr">
        <is>
          <t>Clinic</t>
        </is>
      </c>
      <c r="O55" s="166" t="inlineStr">
        <is>
          <t>ข้อ 53 Pharma Plus เล่มม่วง (เฉลยข้อ ง)</t>
        </is>
      </c>
      <c r="P55" s="165" t="inlineStr">
        <is>
          <t>แบบฝึกหัด</t>
        </is>
      </c>
      <c r="Q55" s="165" t="inlineStr">
        <is>
          <t>เล่มม่วง</t>
        </is>
      </c>
      <c r="R55" s="165" t="inlineStr"/>
    </row>
    <row r="56" ht="24" customHeight="1" s="49">
      <c r="A56" s="167" t="n">
        <v>54</v>
      </c>
      <c r="B56" s="166" t="inlineStr">
        <is>
          <t>Omeprazole ใช้ยาอย่างไรจึงจะเหมาะสม</t>
        </is>
      </c>
      <c r="C56" s="166" t="inlineStr"/>
      <c r="D56" s="166" t="inlineStr">
        <is>
          <t>เวลาไหนก็ได้</t>
        </is>
      </c>
      <c r="E56" s="166" t="inlineStr">
        <is>
          <t>ก่อนอาหาร 1 ชั่วโมง</t>
        </is>
      </c>
      <c r="F56" s="166" t="inlineStr">
        <is>
          <t>หลังอาหารทันที</t>
        </is>
      </c>
      <c r="G56" s="166" t="inlineStr">
        <is>
          <t>หลังอาหาร 1 ชั่วโมง</t>
        </is>
      </c>
      <c r="H56" s="166" t="inlineStr">
        <is>
          <t>ก่อนนอน</t>
        </is>
      </c>
      <c r="I56" s="167" t="inlineStr">
        <is>
          <t>2</t>
        </is>
      </c>
      <c r="J56" s="166"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GERD</t>
        </is>
      </c>
      <c r="M56" s="166" t="inlineStr"/>
      <c r="N56" s="165" t="inlineStr">
        <is>
          <t>Clinic</t>
        </is>
      </c>
      <c r="O56" s="166" t="inlineStr">
        <is>
          <t>ข้อ 54 Pharma Plus เล่มม่วง (เฉลยข้อ ข)</t>
        </is>
      </c>
      <c r="P56" s="165" t="inlineStr">
        <is>
          <t>แบบฝึกหัด</t>
        </is>
      </c>
      <c r="Q56" s="165" t="inlineStr">
        <is>
          <t>เล่มม่วง</t>
        </is>
      </c>
      <c r="R56" s="165" t="inlineStr"/>
    </row>
    <row r="57" ht="24" customHeight="1" s="49">
      <c r="A57" s="167" t="n">
        <v>55</v>
      </c>
      <c r="B57" s="166" t="inlineStr">
        <is>
          <t>กลไกข้อใดคือกลไกของยา omeprazole</t>
        </is>
      </c>
      <c r="C57" s="166" t="inlineStr"/>
      <c r="D57" s="166" t="inlineStr">
        <is>
          <t>ยับยั้ง H1 receptor</t>
        </is>
      </c>
      <c r="E57" s="166" t="inlineStr">
        <is>
          <t>ยับยั้ง H2 receptor</t>
        </is>
      </c>
      <c r="F57" s="166" t="inlineStr">
        <is>
          <t>ยับยั้ง M2 receptor</t>
        </is>
      </c>
      <c r="G57" s="166" t="inlineStr">
        <is>
          <t>ยับยั้ง H+/K+ ATPase</t>
        </is>
      </c>
      <c r="H57" s="166" t="inlineStr">
        <is>
          <t>ยับยั้ง Alpha 1 receptor</t>
        </is>
      </c>
      <c r="I57" s="167" t="inlineStr">
        <is>
          <t>4</t>
        </is>
      </c>
      <c r="J57" s="166"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GERD</t>
        </is>
      </c>
      <c r="M57" s="166" t="inlineStr"/>
      <c r="N57" s="165" t="inlineStr">
        <is>
          <t>Clinic</t>
        </is>
      </c>
      <c r="O57" s="166" t="inlineStr">
        <is>
          <t>ข้อ 55 Pharma Plus เล่มม่วง (เฉลยข้อ ง)</t>
        </is>
      </c>
      <c r="P57" s="165" t="inlineStr">
        <is>
          <t>แบบฝึกหัด</t>
        </is>
      </c>
      <c r="Q57" s="165" t="inlineStr">
        <is>
          <t>เล่มม่วง</t>
        </is>
      </c>
      <c r="R57" s="165" t="inlineStr"/>
    </row>
    <row r="58" ht="24" customHeight="1" s="49">
      <c r="A58" s="167" t="n">
        <v>56</v>
      </c>
      <c r="B58" s="166" t="inlineStr">
        <is>
          <t>อันตรกิริยาระหว่าง omeprazole กับ ketoconazole คือ</t>
        </is>
      </c>
      <c r="C58" s="166" t="inlineStr"/>
      <c r="D58" s="166" t="inlineStr">
        <is>
          <t>ลดระดับยา ketoconazole</t>
        </is>
      </c>
      <c r="E58" s="166" t="inlineStr">
        <is>
          <t>เพิ่มระดับยา ketoconazole</t>
        </is>
      </c>
      <c r="F58" s="166" t="inlineStr">
        <is>
          <t>ลดระดับยา omeprazole</t>
        </is>
      </c>
      <c r="G58" s="166" t="inlineStr">
        <is>
          <t>เพิ่มระดับยา omeprazole</t>
        </is>
      </c>
      <c r="H58" s="166" t="inlineStr">
        <is>
          <t>เพิ่มระดับยา ketoconazole และ omeprazole</t>
        </is>
      </c>
      <c r="I58" s="167" t="inlineStr">
        <is>
          <t>1</t>
        </is>
      </c>
      <c r="J58" s="166"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GERD</t>
        </is>
      </c>
      <c r="M58" s="166" t="inlineStr"/>
      <c r="N58" s="165" t="inlineStr">
        <is>
          <t>Clinic</t>
        </is>
      </c>
      <c r="O58" s="166" t="inlineStr">
        <is>
          <t>ข้อ 56 Pharma Plus เล่มม่วง (เฉลยข้อ ก)</t>
        </is>
      </c>
      <c r="P58" s="165" t="inlineStr">
        <is>
          <t>แบบฝึกหัด</t>
        </is>
      </c>
      <c r="Q58" s="165" t="inlineStr">
        <is>
          <t>เล่มม่วง</t>
        </is>
      </c>
      <c r="R58" s="165" t="inlineStr"/>
    </row>
    <row r="59" ht="24" customHeight="1" s="49">
      <c r="A59" s="167" t="n">
        <v>57</v>
      </c>
      <c r="B59" s="166" t="inlineStr">
        <is>
          <t>Hycosine N-butyl bromide ห้ามใช้ในคนไข้โรคต่อไปนี้ ยกเว้น ข้อใด</t>
        </is>
      </c>
      <c r="C59" s="166" t="inlineStr"/>
      <c r="D59" s="166" t="inlineStr">
        <is>
          <t>Glaucoma</t>
        </is>
      </c>
      <c r="E59" s="166" t="inlineStr">
        <is>
          <t>Obstructive urotitis</t>
        </is>
      </c>
      <c r="F59" s="166" t="inlineStr">
        <is>
          <t>Gut obstruction</t>
        </is>
      </c>
      <c r="G59" s="166" t="inlineStr">
        <is>
          <t>Myasthenia gravis</t>
        </is>
      </c>
      <c r="H59" s="166" t="inlineStr">
        <is>
          <t>Duodenal ulcer</t>
        </is>
      </c>
      <c r="I59" s="167" t="inlineStr">
        <is>
          <t>5</t>
        </is>
      </c>
      <c r="J59" s="166"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GERD</t>
        </is>
      </c>
      <c r="M59" s="166" t="inlineStr"/>
      <c r="N59" s="165" t="inlineStr">
        <is>
          <t>Clinic</t>
        </is>
      </c>
      <c r="O59" s="166" t="inlineStr">
        <is>
          <t>ข้อ 57 Pharma Plus เล่มม่วง (เฉลยข้อ จ)</t>
        </is>
      </c>
      <c r="P59" s="165" t="inlineStr">
        <is>
          <t>แบบฝึกหัด</t>
        </is>
      </c>
      <c r="Q59" s="165" t="inlineStr">
        <is>
          <t>เล่มม่วง</t>
        </is>
      </c>
      <c r="R59" s="165" t="inlineStr"/>
    </row>
    <row r="60" ht="24" customHeight="1" s="49">
      <c r="A60" s="167" t="n">
        <v>58</v>
      </c>
      <c r="B60" s="166" t="inlineStr">
        <is>
          <t>ข้อใดคือคำแนะนำวิธีการรับประทานยา ketoconazole</t>
        </is>
      </c>
      <c r="C60" s="166" t="inlineStr"/>
      <c r="D60" s="166" t="inlineStr">
        <is>
          <t>กินก่อนอาหาร 30 นาที</t>
        </is>
      </c>
      <c r="E60" s="166" t="inlineStr">
        <is>
          <t>กินก่อนนอน</t>
        </is>
      </c>
      <c r="F60" s="166" t="inlineStr">
        <is>
          <t>กินหลังอาหารทันที</t>
        </is>
      </c>
      <c r="G60" s="166" t="inlineStr">
        <is>
          <t>ควรกินพร้อมไขมันเพื่อเพิ่มการดูดซึม</t>
        </is>
      </c>
      <c r="H60" s="166" t="inlineStr">
        <is>
          <t>ควรกินพร้อมยาลดกรด</t>
        </is>
      </c>
      <c r="I60" s="167" t="inlineStr">
        <is>
          <t>3</t>
        </is>
      </c>
      <c r="J60" s="166"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GERD</t>
        </is>
      </c>
      <c r="M60" s="166" t="inlineStr"/>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59</v>
      </c>
      <c r="B61"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66" t="inlineStr"/>
      <c r="D61" s="166" t="inlineStr">
        <is>
          <t>จากการศึกษาในสัตว์พบว่าทำให้เกิดความผิดปกติต่อตัวอ่อนในครรภ์ แต่ไม่มีการศึกษาในมนุษย์</t>
        </is>
      </c>
      <c r="E61" s="166" t="inlineStr">
        <is>
          <t>จากการศึกษาในมนุษย์พบว่าไม่มีความเสี่ยงในการก่อให้เกิดความผิดปกติต่อทารกในครรภ์</t>
        </is>
      </c>
      <c r="F61"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67" t="inlineStr">
        <is>
          <t>3</t>
        </is>
      </c>
      <c r="J61"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GERD</t>
        </is>
      </c>
      <c r="M61" s="166" t="inlineStr"/>
      <c r="N61" s="165" t="inlineStr">
        <is>
          <t>Clinic</t>
        </is>
      </c>
      <c r="O61" s="166" t="inlineStr">
        <is>
          <t>ข้อ 59 Pharma Plus เล่มม่วง (เฉลยข้อ ค)</t>
        </is>
      </c>
      <c r="P61" s="165" t="inlineStr">
        <is>
          <t>แบบฝึกหัด</t>
        </is>
      </c>
      <c r="Q61" s="165" t="inlineStr">
        <is>
          <t>เล่มม่วง</t>
        </is>
      </c>
      <c r="R61" s="165" t="inlineStr"/>
    </row>
    <row r="62" ht="24" customHeight="1" s="49">
      <c r="A62" s="167" t="n">
        <v>60</v>
      </c>
      <c r="B62" s="166" t="inlineStr">
        <is>
          <t>ผู้ป่วยเป็นโรค GERD ยาใดไม่ควรใช้</t>
        </is>
      </c>
      <c r="C62" s="166" t="inlineStr"/>
      <c r="D62" s="166" t="inlineStr">
        <is>
          <t>Serratopeptidase</t>
        </is>
      </c>
      <c r="E62" s="166" t="inlineStr">
        <is>
          <t>Metoclopramide</t>
        </is>
      </c>
      <c r="F62" s="166" t="inlineStr">
        <is>
          <t>Alendronate</t>
        </is>
      </c>
      <c r="G62" s="166" t="inlineStr">
        <is>
          <t>Bisacodyl</t>
        </is>
      </c>
      <c r="H62" s="166" t="inlineStr">
        <is>
          <t>MOM</t>
        </is>
      </c>
      <c r="I62" s="167" t="inlineStr">
        <is>
          <t>3</t>
        </is>
      </c>
      <c r="J62" s="166"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66" t="inlineStr"/>
      <c r="L62" s="166" t="inlineStr">
        <is>
          <t>GERD</t>
        </is>
      </c>
      <c r="M62" s="166" t="inlineStr"/>
      <c r="N62" s="165" t="inlineStr">
        <is>
          <t>Clinic</t>
        </is>
      </c>
      <c r="O62" s="166" t="inlineStr">
        <is>
          <t>ข้อ 60 Pharma Plus เล่มม่วง (เฉลยข้อ ค)</t>
        </is>
      </c>
      <c r="P62" s="165" t="inlineStr">
        <is>
          <t>แบบฝึกหัด</t>
        </is>
      </c>
      <c r="Q62" s="165" t="inlineStr">
        <is>
          <t>เล่มม่วง</t>
        </is>
      </c>
      <c r="R62" s="165" t="inlineStr"/>
    </row>
    <row r="63" ht="24" customHeight="1" s="49">
      <c r="A63" s="167" t="n">
        <v>61</v>
      </c>
      <c r="B63" s="166" t="inlineStr">
        <is>
          <t>ผู้ป่วยควรได้รับการรักษาด้วยยาใด</t>
        </is>
      </c>
      <c r="C63" s="166" t="inlineStr"/>
      <c r="D63" s="166" t="inlineStr">
        <is>
          <t>Famotidine</t>
        </is>
      </c>
      <c r="E63" s="166" t="inlineStr">
        <is>
          <t>Bismuth subsalicylate</t>
        </is>
      </c>
      <c r="F63" s="166" t="inlineStr">
        <is>
          <t>Salol and Menthol mixture</t>
        </is>
      </c>
      <c r="G63" s="166" t="inlineStr">
        <is>
          <t>Hyoscine-N-butyl bromide</t>
        </is>
      </c>
      <c r="H63" s="166" t="inlineStr">
        <is>
          <t>Simethicone</t>
        </is>
      </c>
      <c r="I63" s="167" t="inlineStr">
        <is>
          <t>1</t>
        </is>
      </c>
      <c r="J63" s="166"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Dyspepsia &amp; PUD</t>
        </is>
      </c>
      <c r="M63" s="166" t="inlineStr"/>
      <c r="N63" s="165" t="inlineStr">
        <is>
          <t>Clinic</t>
        </is>
      </c>
      <c r="O63" s="166" t="inlineStr">
        <is>
          <t>ข้อ 61 Pharma Plus เล่มม่วง (เฉลยข้อ ก)</t>
        </is>
      </c>
      <c r="P63" s="165" t="inlineStr">
        <is>
          <t>แบบฝึกหัด</t>
        </is>
      </c>
      <c r="Q63" s="165" t="inlineStr">
        <is>
          <t>เล่มม่วง</t>
        </is>
      </c>
      <c r="R63" s="165" t="inlineStr"/>
    </row>
    <row r="64" ht="24" customHeight="1" s="49">
      <c r="A64" s="167" t="n">
        <v>62</v>
      </c>
      <c r="B64" s="166" t="inlineStr">
        <is>
          <t>สารสำคัญในมะขามแขกเป็นสารกลุ่มใดและออกฤทธิ์เป็นยาระบายกลุ่มใด</t>
        </is>
      </c>
      <c r="C64" s="166" t="inlineStr"/>
      <c r="D64" s="166" t="inlineStr">
        <is>
          <t>Anthraquinones, stimulant laxatives</t>
        </is>
      </c>
      <c r="E64" s="166" t="inlineStr">
        <is>
          <t>Quinones, stimulant laxatives</t>
        </is>
      </c>
      <c r="F64" s="166" t="inlineStr">
        <is>
          <t>Alkaloids, bulk forming laxatives</t>
        </is>
      </c>
      <c r="G64" s="166" t="inlineStr">
        <is>
          <t>Isoquinoline alkaloids, stimulant laxatives</t>
        </is>
      </c>
      <c r="H64" s="166" t="inlineStr">
        <is>
          <t>Flavonoids, bulk forming laxatives</t>
        </is>
      </c>
      <c r="I64" s="167" t="inlineStr">
        <is>
          <t>1</t>
        </is>
      </c>
      <c r="J64" s="166"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GERD</t>
        </is>
      </c>
      <c r="M64" s="166" t="inlineStr"/>
      <c r="N64" s="165" t="inlineStr">
        <is>
          <t>Clinic</t>
        </is>
      </c>
      <c r="O64" s="166" t="inlineStr">
        <is>
          <t>ข้อ 62 Pharma Plus เล่มม่วง (เฉลยข้อ ก)</t>
        </is>
      </c>
      <c r="P64" s="165" t="inlineStr">
        <is>
          <t>แบบฝึกหัด</t>
        </is>
      </c>
      <c r="Q64" s="165" t="inlineStr">
        <is>
          <t>เล่มม่วง</t>
        </is>
      </c>
      <c r="R64" s="165" t="inlineStr"/>
    </row>
    <row r="65" ht="24" customHeight="1" s="49">
      <c r="A65" s="167" t="n">
        <v>63</v>
      </c>
      <c r="B65" s="166" t="inlineStr">
        <is>
          <t>อาการไม่พึงประสงค์ใดที่พบบ่อยในช่วงแรกของการใช้ยาระบายมะขามแขก</t>
        </is>
      </c>
      <c r="C65" s="166" t="inlineStr"/>
      <c r="D65" s="166" t="inlineStr">
        <is>
          <t>Abdominal pain</t>
        </is>
      </c>
      <c r="E65" s="166" t="inlineStr">
        <is>
          <t>Antonic colon</t>
        </is>
      </c>
      <c r="F65" s="166" t="inlineStr">
        <is>
          <t>Electrolyte imbalance</t>
        </is>
      </c>
      <c r="G65" s="166" t="inlineStr">
        <is>
          <t>Noninfectious colitis</t>
        </is>
      </c>
      <c r="H65" s="166" t="inlineStr">
        <is>
          <t>Irritate bowel</t>
        </is>
      </c>
      <c r="I65" s="167" t="inlineStr">
        <is>
          <t>1</t>
        </is>
      </c>
      <c r="J65" s="166"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GERD</t>
        </is>
      </c>
      <c r="M65" s="166" t="inlineStr"/>
      <c r="N65" s="165" t="inlineStr">
        <is>
          <t>Clinic</t>
        </is>
      </c>
      <c r="O65" s="166" t="inlineStr">
        <is>
          <t>ข้อ 63 Pharma Plus เล่มม่วง (เฉลยข้อ ก)</t>
        </is>
      </c>
      <c r="P65" s="165" t="inlineStr">
        <is>
          <t>แบบฝึกหัด</t>
        </is>
      </c>
      <c r="Q65" s="165" t="inlineStr">
        <is>
          <t>เล่มม่วง</t>
        </is>
      </c>
      <c r="R65" s="165" t="inlineStr"/>
    </row>
    <row r="66" ht="24" customHeight="1" s="49">
      <c r="A66" s="167" t="n">
        <v>64</v>
      </c>
      <c r="B66"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66" t="inlineStr"/>
      <c r="D66" s="166" t="inlineStr">
        <is>
          <t>Entamoeba histolytica</t>
        </is>
      </c>
      <c r="E66" s="166" t="inlineStr">
        <is>
          <t>Shigella dysenteriae</t>
        </is>
      </c>
      <c r="F66" s="166" t="inlineStr">
        <is>
          <t>Giardia lamblia</t>
        </is>
      </c>
      <c r="G66" s="166" t="inlineStr">
        <is>
          <t>Vibrio parahaemolyticus</t>
        </is>
      </c>
      <c r="H66" s="166" t="inlineStr">
        <is>
          <t>Clostridium difficile</t>
        </is>
      </c>
      <c r="I66" s="167" t="inlineStr">
        <is>
          <t>2</t>
        </is>
      </c>
      <c r="J66" s="166"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Diarrhea &amp; Constipation</t>
        </is>
      </c>
      <c r="M66" s="166" t="inlineStr"/>
      <c r="N66" s="165" t="inlineStr">
        <is>
          <t>Clinic</t>
        </is>
      </c>
      <c r="O66" s="166" t="inlineStr">
        <is>
          <t>ข้อ 64 Pharma Plus เล่มม่วง (เฉลยข้อ ข)</t>
        </is>
      </c>
      <c r="P66" s="165" t="inlineStr">
        <is>
          <t>แบบฝึกหัด</t>
        </is>
      </c>
      <c r="Q66" s="165" t="inlineStr">
        <is>
          <t>เล่มม่วง</t>
        </is>
      </c>
      <c r="R66" s="165" t="inlineStr"/>
    </row>
    <row r="67" ht="24" customHeight="1" s="49">
      <c r="A67" s="167" t="n">
        <v>65</v>
      </c>
      <c r="B67"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66" t="inlineStr"/>
      <c r="D67" s="166" t="inlineStr">
        <is>
          <t>ผงน้ำตาลเกลือแร่ทดแทนน้ำและเกลือแร่ (Oral Rehydration Salts: ORS)</t>
        </is>
      </c>
      <c r="E67" s="166" t="inlineStr">
        <is>
          <t>ยาดูดซับสารพิษและสารคัดหลั่ง (Adsorbents เช่น Activated Charcoal หรือ Smectite)</t>
        </is>
      </c>
      <c r="F67" s="166" t="inlineStr">
        <is>
          <t>ยากดการบีบตัวของลำไส้หรือยาหยุดถ่าย (Antimotility agents เช่น Loperamide)</t>
        </is>
      </c>
      <c r="G67" s="166" t="inlineStr">
        <is>
          <t>ยาลดไข้บรรเทาปวดกลุ่มพาราเซตามอล (Paracetamol)</t>
        </is>
      </c>
      <c r="H67" s="166" t="inlineStr">
        <is>
          <t>ยาบรรเทาอาการคลื่นไส้อาเจียน (Antiemetics เช่น Domperidone)</t>
        </is>
      </c>
      <c r="I67" s="167" t="n">
        <v>3</v>
      </c>
      <c r="J67" s="166"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66" t="inlineStr"/>
      <c r="L67" s="166" t="inlineStr">
        <is>
          <t>Diarrhea &amp; Constipation</t>
        </is>
      </c>
      <c r="M67" s="166" t="inlineStr"/>
      <c r="N67" s="165" t="inlineStr">
        <is>
          <t>Clinic</t>
        </is>
      </c>
      <c r="O67" s="166" t="inlineStr">
        <is>
          <t>ข้อ 65 Pharma Plus เล่มม่วง (เฉลยข้อ ค)</t>
        </is>
      </c>
      <c r="P67" s="165" t="inlineStr">
        <is>
          <t>แบบฝึกหัด</t>
        </is>
      </c>
      <c r="Q67" s="165" t="inlineStr">
        <is>
          <t>เล่มม่วง</t>
        </is>
      </c>
      <c r="R67" s="165" t="inlineStr"/>
    </row>
    <row r="68" ht="24" customHeight="1" s="49">
      <c r="A68" s="167" t="n">
        <v>66</v>
      </c>
      <c r="B68"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66" t="inlineStr"/>
      <c r="D68" s="166" t="inlineStr">
        <is>
          <t>Cotrimoxazole (Sulfamethoxazole + Trimethoprim)</t>
        </is>
      </c>
      <c r="E68" s="166" t="inlineStr">
        <is>
          <t>Norfloxacin 400 mg รับประทานวันละ 2 ครั้ง นาน 3-5 วัน (ยากลุ่ม Fluoroquinolones)</t>
        </is>
      </c>
      <c r="F68" s="166" t="inlineStr">
        <is>
          <t>Metronidazole 400 mg รับประทานวันละ 3 ครั้ง</t>
        </is>
      </c>
      <c r="G68" s="166" t="inlineStr">
        <is>
          <t>Amoxicillin 500 mg รับประทานวันละ 3 ครั้ง</t>
        </is>
      </c>
      <c r="H68" s="166" t="inlineStr">
        <is>
          <t>Tetracycline 250 mg รับประทานวันละ 4 ครั้ง</t>
        </is>
      </c>
      <c r="I68" s="167" t="n">
        <v>2</v>
      </c>
      <c r="J68" s="166"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66" t="inlineStr"/>
      <c r="L68" s="166" t="inlineStr">
        <is>
          <t>Diarrhea &amp; Constipation</t>
        </is>
      </c>
      <c r="M68" s="166" t="inlineStr"/>
      <c r="N68" s="165" t="inlineStr">
        <is>
          <t>Clinic</t>
        </is>
      </c>
      <c r="O68" s="166" t="inlineStr">
        <is>
          <t>ข้อ 66 Pharma Plus เล่มม่วง (เฉลยข้อ ข)</t>
        </is>
      </c>
      <c r="P68" s="165" t="inlineStr">
        <is>
          <t>แบบฝึกหัด</t>
        </is>
      </c>
      <c r="Q68" s="165" t="inlineStr">
        <is>
          <t>เล่มม่วง</t>
        </is>
      </c>
      <c r="R68" s="165" t="inlineStr"/>
    </row>
    <row r="69" ht="24" customHeight="1" s="49">
      <c r="A69" s="167" t="n">
        <v>67</v>
      </c>
      <c r="B69"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66" t="inlineStr"/>
      <c r="D69"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166" t="inlineStr">
        <is>
          <t>ให้รับประทานยาต้านจุลชีพต่อเนื่องจนครบระยะเวลา 3-5 วันตามที่แพทย์หรือเภสัชกรสั่ง</t>
        </is>
      </c>
      <c r="F69" s="166" t="inlineStr">
        <is>
          <t>ควรรับประทานอาหารอ่อนย่อยง่าย เช่น ข้าวต้ม โจ๊ก และหลีกเลี่ยงอาหารรสจัดหรืออาหารที่มีไขมันสูง</t>
        </is>
      </c>
      <c r="G69" s="166" t="inlineStr">
        <is>
          <t>หากรับประทานยาต้านจุลชีพไม่ครบขนาด อาจส่งผลให้เชื้อโรคไม่ตายสนิทและเกิดการกลายพันธุ์เป็นเชื้อดื้อยาได้</t>
        </is>
      </c>
      <c r="H69" s="166" t="inlineStr">
        <is>
          <t>ให้ผสมผงน้ำตาลเกลือแร่ (ORS) 1 ซองกับน้ำดื่มสะอาด 1 แก้ว แล้วดื่มรวดเดียวให้หมดทันทีเพื่อชดเชยน้ำอย่างรวดเร็ว</t>
        </is>
      </c>
      <c r="I69" s="167" t="n">
        <v>5</v>
      </c>
      <c r="J69"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66" t="inlineStr"/>
      <c r="L69" s="166" t="inlineStr">
        <is>
          <t>Diarrhea &amp; Constipation</t>
        </is>
      </c>
      <c r="M69" s="166" t="inlineStr"/>
      <c r="N69" s="165" t="inlineStr">
        <is>
          <t>Clinic</t>
        </is>
      </c>
      <c r="O69" s="166" t="inlineStr">
        <is>
          <t>ข้อ 67 Pharma Plus เล่มม่วง (เฉลยข้อ จ)</t>
        </is>
      </c>
      <c r="P69" s="165" t="inlineStr">
        <is>
          <t>แบบฝึกหัด</t>
        </is>
      </c>
      <c r="Q69" s="165" t="inlineStr">
        <is>
          <t>เล่มม่วง</t>
        </is>
      </c>
      <c r="R69" s="165" t="inlineStr"/>
    </row>
    <row r="70" ht="24" customHeight="1" s="49">
      <c r="A70" s="167" t="n">
        <v>68</v>
      </c>
      <c r="B70"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66" t="inlineStr"/>
      <c r="D70" s="166" t="inlineStr">
        <is>
          <t>ภาวะท้องผูกเรื้อรังและการเบ่งถ่ายอุจจาระอย่างรุนแรงเป็นประจำ</t>
        </is>
      </c>
      <c r="E70" s="166" t="inlineStr">
        <is>
          <t>การดื่มแอลกอฮอล์ปริมาณมากและสม่ำเสมอ</t>
        </is>
      </c>
      <c r="F70" s="166" t="inlineStr">
        <is>
          <t>การรับประทานอาหารที่มีรสเผ็ดร้อนจัดเป็นประจำ</t>
        </is>
      </c>
      <c r="G70" s="166" t="inlineStr">
        <is>
          <t>การติดเชื้อไวรัสตับอักเสบเอ (Hepatitis A virus infection)</t>
        </is>
      </c>
      <c r="H70" s="166" t="inlineStr">
        <is>
          <t>ภาวะท้องเสียเรื้อรังหรือการถ่ายอุจจาระบ่อยครั้งจากโรคลำไส้แปรปรวน</t>
        </is>
      </c>
      <c r="I70" s="167" t="n">
        <v>4</v>
      </c>
      <c r="J70" s="166"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66" t="inlineStr"/>
      <c r="L70" s="166" t="inlineStr">
        <is>
          <t>Diarrhea &amp; Constipation</t>
        </is>
      </c>
      <c r="M70" s="166" t="inlineStr"/>
      <c r="N70" s="165" t="inlineStr">
        <is>
          <t>Clinic</t>
        </is>
      </c>
      <c r="O70" s="166" t="inlineStr">
        <is>
          <t>ข้อ 68 Pharma Plus เล่มม่วง (เฉลยข้อ ค ง)</t>
        </is>
      </c>
      <c r="P70" s="165" t="inlineStr">
        <is>
          <t>แบบฝึกหัด</t>
        </is>
      </c>
      <c r="Q70" s="165" t="inlineStr">
        <is>
          <t>เล่มม่วง</t>
        </is>
      </c>
      <c r="R70" s="165" t="inlineStr"/>
    </row>
    <row r="71" ht="24" customHeight="1" s="49">
      <c r="A71" s="167" t="n">
        <v>69</v>
      </c>
      <c r="B71"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66" t="inlineStr"/>
      <c r="D71" s="166" t="inlineStr">
        <is>
          <t>ดื่มน้ำสะอาดมากๆ อย่างน้อยวันละ 6-8 แก้ว (1.5 - 2 ลิตร)</t>
        </is>
      </c>
      <c r="E71" s="166" t="inlineStr">
        <is>
          <t>รับประทานอาหารที่มีกากใยสูง เช่น ข้าวกล้อง ผักใบเขียว และผลไม้สด</t>
        </is>
      </c>
      <c r="F71" s="166" t="inlineStr">
        <is>
          <t>ฝึกขับถ่ายอุจจาระให้เป็นเวลาสม่ำเสมอทุกวัน และไม่กลั้นอุจจาระ</t>
        </is>
      </c>
      <c r="G71" s="166" t="inlineStr">
        <is>
          <t>ออกกำลังกายอย่างหนักด้วยการปั่นจักรยานทางไกลและการยกน้ำหนัก (Weight lifting / Squat)</t>
        </is>
      </c>
      <c r="H71" s="166" t="inlineStr">
        <is>
          <t>หลีกเลี่ยงการดื่มชา กาแฟ น้ำอัดลม และเครื่องดื่มแอลกอฮอล์</t>
        </is>
      </c>
      <c r="I71" s="167" t="n">
        <v>4</v>
      </c>
      <c r="J71" s="166"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66" t="inlineStr"/>
      <c r="L71" s="166" t="inlineStr">
        <is>
          <t>Diarrhea &amp; Constipation</t>
        </is>
      </c>
      <c r="M71" s="166" t="inlineStr"/>
      <c r="N71" s="165" t="inlineStr">
        <is>
          <t>Clinic</t>
        </is>
      </c>
      <c r="O71" s="166" t="inlineStr">
        <is>
          <t>ข้อ 69 Pharma Plus เล่มม่วง (เฉลยข้อ ง)</t>
        </is>
      </c>
      <c r="P71" s="165" t="inlineStr">
        <is>
          <t>แบบฝึกหัด</t>
        </is>
      </c>
      <c r="Q71" s="165" t="inlineStr">
        <is>
          <t>เล่มม่วง</t>
        </is>
      </c>
      <c r="R71" s="165" t="inlineStr"/>
    </row>
    <row r="72" ht="24" customHeight="1" s="49">
      <c r="A72" s="167" t="n">
        <v>70</v>
      </c>
      <c r="B72"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66" t="inlineStr"/>
      <c r="D72" s="166" t="inlineStr">
        <is>
          <t>การใช้ยาเหน็บทวารหนักที่มีส่วนผสมของยาชาเฉพาะที่ สารสมานแผล และสเตียรอยด์ขนาดต่ำระยะสั้น</t>
        </is>
      </c>
      <c r="E72" s="166" t="inlineStr">
        <is>
          <t>การให้ยาระบายชนิดเพิ่มกากอาหาร (Bulk-forming laxative เช่น Psyllium seed husk)</t>
        </is>
      </c>
      <c r="F72" s="166" t="inlineStr">
        <is>
          <t>การให้ยากลุ่มเพิ่มความตึงตัวของหลอดเลือดดำ (Venotonic / Phlebotropic agent เช่น Micronized Flavonoid Fraction)</t>
        </is>
      </c>
      <c r="G72" s="166" t="inlineStr">
        <is>
          <t>การให้ยา Paracetamol ในขนาดสูงเพื่อหวังผลลดการอักเสบและลดบวมของกลุ่มหลอดเลือดริดสีดวง</t>
        </is>
      </c>
      <c r="H72" s="166" t="inlineStr">
        <is>
          <t>การนั่งแช่ก้นในน้ำอุ่น (Sitz bath) วันละ 2-3 ครั้ง ครั้งละ 15-20 นาที</t>
        </is>
      </c>
      <c r="I72" s="167" t="n">
        <v>4</v>
      </c>
      <c r="J72" s="166"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66" t="inlineStr"/>
      <c r="L72" s="166" t="inlineStr">
        <is>
          <t>Diarrhea &amp; Constipation</t>
        </is>
      </c>
      <c r="M72" s="166" t="inlineStr"/>
      <c r="N72" s="165" t="inlineStr">
        <is>
          <t>Clinic</t>
        </is>
      </c>
      <c r="O72" s="166" t="inlineStr">
        <is>
          <t>ข้อ 70 Pharma Plus เล่มม่วง (เฉลยข้อ ง)</t>
        </is>
      </c>
      <c r="P72" s="165" t="inlineStr">
        <is>
          <t>แบบฝึกหัด</t>
        </is>
      </c>
      <c r="Q72" s="165" t="inlineStr">
        <is>
          <t>เล่มม่วง</t>
        </is>
      </c>
      <c r="R72" s="165" t="inlineStr"/>
    </row>
    <row r="73" ht="24" customHeight="1" s="49">
      <c r="A73" s="167" t="n">
        <v>71</v>
      </c>
      <c r="B73"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66" t="inlineStr"/>
      <c r="D73" s="166" t="inlineStr">
        <is>
          <t>หากยาเหน็บนิ่มเกินไป ให้นำไปแช่ในตู้เย็นหรือแช่น้ำเย็นก่อนแกะฟอยล์เพื่อให้ยาแข็งตัวพอที่จะสอดได้ง่าย</t>
        </is>
      </c>
      <c r="E73" s="166" t="inlineStr">
        <is>
          <t>ก่อนแกะยาและสอดยาเหน็บ ต้องล้างมือให้สะอาดด้วยสบู่และน้ำ</t>
        </is>
      </c>
      <c r="F73" s="166" t="inlineStr">
        <is>
          <t>ท่านอนที่เหมาะสมคือ นอนตะแคง เหยียดขาข้างล่างตรง และงอขาข้างบนขึ้นชิดหน้าอก</t>
        </is>
      </c>
      <c r="G73" s="166" t="inlineStr">
        <is>
          <t>เมื่อสอดยาเหน็บเข้าไป ต้องใช้นิ้วดันยาให้ลึกที่สุดเท่าที่จะทำได้เข้าไปในลำไส้ใหญ่ส่วนบน (Sigmoid colon)</t>
        </is>
      </c>
      <c r="H73" s="166" t="inlineStr">
        <is>
          <t>หลังจากสอดยาเหน็บแล้ว ควรนอนนิ่งๆ ในท่าเดิมอย่างน้อย 10-15 นาที เพื่อป้องกันไม่ให้ยาเหน็บไหลหลุดออกมา</t>
        </is>
      </c>
      <c r="I73" s="167" t="n">
        <v>4</v>
      </c>
      <c r="J73" s="166"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66" t="inlineStr"/>
      <c r="L73" s="166" t="inlineStr">
        <is>
          <t>Diarrhea &amp; Constipation</t>
        </is>
      </c>
      <c r="M73" s="166" t="inlineStr"/>
      <c r="N73" s="165" t="inlineStr">
        <is>
          <t>Clinic</t>
        </is>
      </c>
      <c r="O73" s="166" t="inlineStr">
        <is>
          <t>ข้อ 71 Pharma Plus เล่มม่วง (เฉลยข้อ ง)</t>
        </is>
      </c>
      <c r="P73" s="165" t="inlineStr">
        <is>
          <t>แบบฝึกหัด</t>
        </is>
      </c>
      <c r="Q73" s="165" t="inlineStr">
        <is>
          <t>เล่มม่วง</t>
        </is>
      </c>
      <c r="R73" s="165" t="inlineStr"/>
    </row>
    <row r="74" ht="24" customHeight="1" s="49">
      <c r="A74" s="167" t="n">
        <v>72</v>
      </c>
      <c r="B74"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66" t="inlineStr"/>
      <c r="D74"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166" t="inlineStr">
        <is>
          <t>ลดการไหลกลับของเลือดดำเข้าสู่หัวใจ (Decrease venous return)</t>
        </is>
      </c>
      <c r="F74" s="166" t="inlineStr">
        <is>
          <t>ยับยั้งการหดเกร็งของหลอดเลือดดำอย่างถาวร (Inhibit vasoconstriction)</t>
        </is>
      </c>
      <c r="G74" s="166" t="inlineStr">
        <is>
          <t>กระตุ้นการสร้างเม็ดเลือดแดงในไขกระดูก</t>
        </is>
      </c>
      <c r="H74" s="166" t="inlineStr">
        <is>
          <t>ยับยั้งการหลั่งกรดในกระเพาะอาหารผ่านกลไก Proton pump blockade</t>
        </is>
      </c>
      <c r="I74" s="167" t="n">
        <v>1</v>
      </c>
      <c r="J74"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66" t="inlineStr"/>
      <c r="L74" s="166" t="inlineStr">
        <is>
          <t>GERD</t>
        </is>
      </c>
      <c r="M74" s="166" t="inlineStr"/>
      <c r="N74" s="165" t="inlineStr">
        <is>
          <t>Clinic</t>
        </is>
      </c>
      <c r="O74" s="166" t="inlineStr">
        <is>
          <t>ข้อ 72 Pharma Plus เล่มม่วง (เฉลยข้อ ก)</t>
        </is>
      </c>
      <c r="P74" s="165" t="inlineStr">
        <is>
          <t>แบบฝึกหัด</t>
        </is>
      </c>
      <c r="Q74" s="165" t="inlineStr">
        <is>
          <t>เล่มม่วง</t>
        </is>
      </c>
      <c r="R74" s="165" t="inlineStr"/>
    </row>
    <row r="75" ht="24" customHeight="1" s="49">
      <c r="A75" s="167" t="n">
        <v>73</v>
      </c>
      <c r="B75"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66" t="inlineStr"/>
      <c r="D75" s="166" t="inlineStr">
        <is>
          <t>อาการระคายเคืองกระเพาะอาหาร คลื่นไส้ แน่นท้อง (GI disturbance)</t>
        </is>
      </c>
      <c r="E75" s="166" t="inlineStr">
        <is>
          <t>ภาวะตับอักเสบเฉียบพลัน (Acute toxic hepatitis)</t>
        </is>
      </c>
      <c r="F75" s="166" t="inlineStr">
        <is>
          <t>อาการท้องผูก (Constipation) หรือบางรายอาจมีอาการท้องเสีย</t>
        </is>
      </c>
      <c r="G75" s="166" t="inlineStr">
        <is>
          <t>อุจจาระเปลี่ยนเป็นสีดำคล้ำหรือสีเขียวเข้ม (Dark/Black stool)</t>
        </is>
      </c>
      <c r="H75" s="166" t="inlineStr">
        <is>
          <t>รสชาติเฝื่อนเหมือนโลหะในปาก (Metallic taste)</t>
        </is>
      </c>
      <c r="I75" s="167" t="n">
        <v>2</v>
      </c>
      <c r="J75" s="166"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66" t="inlineStr"/>
      <c r="L75" s="166" t="inlineStr">
        <is>
          <t>GERD</t>
        </is>
      </c>
      <c r="M75" s="166" t="inlineStr"/>
      <c r="N75" s="165" t="inlineStr">
        <is>
          <t>Clinic</t>
        </is>
      </c>
      <c r="O75" s="166" t="inlineStr">
        <is>
          <t>ข้อ 73 Pharma Plus เล่มม่วง (เฉลยข้อ ข)</t>
        </is>
      </c>
      <c r="P75" s="165" t="inlineStr">
        <is>
          <t>แบบฝึกหัด</t>
        </is>
      </c>
      <c r="Q75" s="165" t="inlineStr">
        <is>
          <t>เล่มม่วง</t>
        </is>
      </c>
      <c r="R75" s="165" t="inlineStr"/>
    </row>
    <row r="76" ht="24" customHeight="1" s="49">
      <c r="A76" s="167" t="n">
        <v>74</v>
      </c>
      <c r="B76" s="166" t="inlineStr">
        <is>
          <t>ถ่าท่านเป็นเภสัชกรท่านจะแนะนำสมุนไพรใดให้ผู้ป่วย</t>
        </is>
      </c>
      <c r="C76" s="166" t="inlineStr"/>
      <c r="D76" s="166" t="inlineStr">
        <is>
          <t>มะขามแขก</t>
        </is>
      </c>
      <c r="E76" s="166" t="inlineStr">
        <is>
          <t>เพชรสังฆาต</t>
        </is>
      </c>
      <c r="F76" s="166" t="inlineStr">
        <is>
          <t>ว่านหางจระเข้</t>
        </is>
      </c>
      <c r="G76" s="166" t="inlineStr">
        <is>
          <t>น้ำมันละหุ่ง</t>
        </is>
      </c>
      <c r="H76" s="166" t="inlineStr">
        <is>
          <t>มะรุม</t>
        </is>
      </c>
      <c r="I76" s="167" t="inlineStr">
        <is>
          <t>2</t>
        </is>
      </c>
      <c r="J76" s="166"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GERD</t>
        </is>
      </c>
      <c r="M76" s="166" t="inlineStr"/>
      <c r="N76" s="165" t="inlineStr">
        <is>
          <t>Clinic</t>
        </is>
      </c>
      <c r="O76" s="166" t="inlineStr">
        <is>
          <t>ข้อ 74 Pharma Plus เล่มม่วง (เฉลยข้อ ข)</t>
        </is>
      </c>
      <c r="P76" s="165" t="inlineStr">
        <is>
          <t>แบบฝึกหัด</t>
        </is>
      </c>
      <c r="Q76" s="165" t="inlineStr">
        <is>
          <t>เล่มม่วง</t>
        </is>
      </c>
      <c r="R76" s="165" t="inlineStr"/>
    </row>
    <row r="77" ht="24" customHeight="1" s="49">
      <c r="A77" s="167" t="n">
        <v>75</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66" t="inlineStr"/>
      <c r="D77" s="166" t="inlineStr">
        <is>
          <t>Ondansetron และ Levofloxacin ทำปฏิกิริยากัน เกิดการแย่งจับกับโปรตีนในพลาสมาอย่างรุนแรง</t>
        </is>
      </c>
      <c r="E77" s="166" t="inlineStr">
        <is>
          <t>Activated Charcoal เข้าจับและดูดซับ Levofloxacin ในระบบทางเดินอาหาร ส่งผลให้ระดับยาในเลือดของ Levofloxacin ลดลงอย่างมีนัยสำคัญ</t>
        </is>
      </c>
      <c r="F77" s="166" t="inlineStr">
        <is>
          <t>ORS ทำให้ความเป็นกรดในกระเพาะอาหารลดลง ส่งผลให้ Levofloxacin ไม่สามารถละลายตัวและดูดซึมได้</t>
        </is>
      </c>
      <c r="G77" s="166" t="inlineStr">
        <is>
          <t>Activated Charcoal เร่งการขจัดยา Levofloxacin ออกทางปัสสาวะผ่านกระบวนการ active secretion</t>
        </is>
      </c>
      <c r="H77" s="166" t="inlineStr">
        <is>
          <t>Ondansetron ลดการบีบตัวของกระเพาะอาหาร ทำให้ Levofloxacin ค้างอยู่ในกระเพาะนานจนยาเสื่อมสภาพ</t>
        </is>
      </c>
      <c r="I77" s="167" t="inlineStr">
        <is>
          <t>2</t>
        </is>
      </c>
      <c r="J77"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66" t="inlineStr"/>
      <c r="L77" s="166" t="inlineStr">
        <is>
          <t>Diarrhea &amp; Constipation</t>
        </is>
      </c>
      <c r="M77" s="166" t="inlineStr"/>
      <c r="N77" s="165" t="inlineStr">
        <is>
          <t>Clinic</t>
        </is>
      </c>
      <c r="O77" s="166" t="inlineStr">
        <is>
          <t>ข้อ 1.1 Mock GI RxCU84</t>
        </is>
      </c>
      <c r="P77" s="165" t="inlineStr">
        <is>
          <t>ข้อสอบจำลอง</t>
        </is>
      </c>
      <c r="Q77" s="165" t="inlineStr">
        <is>
          <t>Mock RxCU84</t>
        </is>
      </c>
      <c r="R77" s="165" t="inlineStr"/>
    </row>
    <row r="78" ht="24" customHeight="1" s="49">
      <c r="A78" s="167" t="n">
        <v>76</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66" t="inlineStr"/>
      <c r="D78"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67" t="inlineStr">
        <is>
          <t>2</t>
        </is>
      </c>
      <c r="J78"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66" t="inlineStr"/>
      <c r="L78" s="166" t="inlineStr">
        <is>
          <t>Diarrhea &amp; Constipation</t>
        </is>
      </c>
      <c r="M78" s="166" t="inlineStr"/>
      <c r="N78" s="165" t="inlineStr">
        <is>
          <t>Clinic</t>
        </is>
      </c>
      <c r="O78" s="166" t="inlineStr">
        <is>
          <t>ข้อ 1.2 Mock GI RxCU84</t>
        </is>
      </c>
      <c r="P78" s="165" t="inlineStr">
        <is>
          <t>ข้อสอบจำลอง</t>
        </is>
      </c>
      <c r="Q78" s="165" t="inlineStr">
        <is>
          <t>Mock RxCU84</t>
        </is>
      </c>
      <c r="R78" s="165" t="inlineStr"/>
    </row>
    <row r="79" ht="24" customHeight="1" s="49">
      <c r="A79" s="167" t="n">
        <v>77</v>
      </c>
      <c r="B79"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66" t="inlineStr"/>
      <c r="D79" s="166" t="inlineStr">
        <is>
          <t>Levofloxacin และ ORS</t>
        </is>
      </c>
      <c r="E79" s="166" t="inlineStr">
        <is>
          <t>Ondansetron และ Activated Charcoal</t>
        </is>
      </c>
      <c r="F79" s="166" t="inlineStr">
        <is>
          <t>Levofloxacin และ Ondansetron</t>
        </is>
      </c>
      <c r="G79" s="166" t="inlineStr">
        <is>
          <t>Activated Charcoal และ ORS</t>
        </is>
      </c>
      <c r="H79" s="166" t="inlineStr">
        <is>
          <t>Levofloxacin และ Activated Charcoal</t>
        </is>
      </c>
      <c r="I79" s="167" t="inlineStr">
        <is>
          <t>3</t>
        </is>
      </c>
      <c r="J79" s="166"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66" t="inlineStr"/>
      <c r="L79" s="166" t="inlineStr">
        <is>
          <t>Diarrhea &amp; Constipation</t>
        </is>
      </c>
      <c r="M79" s="166" t="inlineStr"/>
      <c r="N79" s="165" t="inlineStr">
        <is>
          <t>Clinic</t>
        </is>
      </c>
      <c r="O79" s="166" t="inlineStr">
        <is>
          <t>ข้อ 1.3 Mock GI RxCU84</t>
        </is>
      </c>
      <c r="P79" s="165" t="inlineStr">
        <is>
          <t>ข้อสอบจำลอง</t>
        </is>
      </c>
      <c r="Q79" s="165" t="inlineStr">
        <is>
          <t>Mock RxCU84</t>
        </is>
      </c>
      <c r="R79" s="165" t="inlineStr"/>
    </row>
    <row r="80" ht="24" customHeight="1" s="49">
      <c r="A80" s="167" t="n">
        <v>78</v>
      </c>
      <c r="B80"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66" t="inlineStr"/>
      <c r="D80" s="166" t="inlineStr">
        <is>
          <t>เปลี่ยน Levofloxacin เป็น Norfloxacin 400 mg รับประทานวันละ 2 ครั้ง นาน 3 วัน</t>
        </is>
      </c>
      <c r="E80" s="166" t="inlineStr">
        <is>
          <t>เปลี่ยน Levofloxacin เป็น Azithromycin 1,000 mg รับประทานครั้งเดียว หรือ 500 mg วันละครั้ง นาน 3 วัน</t>
        </is>
      </c>
      <c r="F80" s="166" t="inlineStr">
        <is>
          <t>เปลี่ยน Levofloxacin เป็น Doxycycline 100 mg รับประทานวันละ 2 ครั้ง นาน 3 วัน</t>
        </is>
      </c>
      <c r="G80" s="166" t="inlineStr">
        <is>
          <t>คงการใช้ Levofloxacin ไว้ตามเดิม เนื่องจากยามีความปลอดภัยสูงในหญิงตั้งครรภ์ทุกไตรมาส</t>
        </is>
      </c>
      <c r="H80" s="166" t="inlineStr">
        <is>
          <t>เปลี่ยน Levofloxacin เป็น Ciprofloxacin 500 mg รับประทานวันละ 2 ครั้ง นาน 3 วัน</t>
        </is>
      </c>
      <c r="I80" s="167" t="inlineStr">
        <is>
          <t>2</t>
        </is>
      </c>
      <c r="J80"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66" t="inlineStr"/>
      <c r="L80" s="166" t="inlineStr">
        <is>
          <t>Diarrhea &amp; Constipation</t>
        </is>
      </c>
      <c r="M80" s="166" t="inlineStr"/>
      <c r="N80" s="165" t="inlineStr">
        <is>
          <t>Clinic</t>
        </is>
      </c>
      <c r="O80" s="166" t="inlineStr">
        <is>
          <t>ข้อ 1.4 Mock GI RxCU84</t>
        </is>
      </c>
      <c r="P80" s="165" t="inlineStr">
        <is>
          <t>ข้อสอบจำลอง</t>
        </is>
      </c>
      <c r="Q80" s="165" t="inlineStr">
        <is>
          <t>Mock RxCU84</t>
        </is>
      </c>
      <c r="R80" s="165" t="inlineStr"/>
    </row>
    <row r="81" ht="24" customHeight="1" s="49">
      <c r="A81" s="167" t="n">
        <v>79</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66" t="inlineStr"/>
      <c r="D81" s="166" t="inlineStr">
        <is>
          <t>เหมาะสม เนื่องจากผู้ป่วยถ่ายบ่อยถึง 6 ครั้ง บ่งชี้ว่าร่างกายได้รับการติดเชื้อแบคทีเรียรุนแรง</t>
        </is>
      </c>
      <c r="E81"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66" t="inlineStr">
        <is>
          <t>เหมาะสม แต่ควรเปลี่ยนเป็นกลุ่ม Fluoroquinolones เช่น Norfloxacin เนื่องจากมีสเปกตรัมแคบกว่า</t>
        </is>
      </c>
      <c r="G81" s="166" t="inlineStr">
        <is>
          <t>เหมาะสม เนื่องจากยา Amoxicillin/Clavulanate ช่วยลดการหลั่งสารน้ำในเยื่อบุลำไส้ได้ดี</t>
        </is>
      </c>
      <c r="H81" s="166" t="inlineStr">
        <is>
          <t>ไม่เหมาะสม เนื่องจากยา Amoxicillin/Clavulanate สามารถผ่านรกไปทำอันตรายต่อทารกในครรภ์ได้อย่างรุนแรง (FDA Category X)</t>
        </is>
      </c>
      <c r="I81" s="167" t="inlineStr">
        <is>
          <t>2</t>
        </is>
      </c>
      <c r="J81"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Dyspepsia &amp; PUD</t>
        </is>
      </c>
      <c r="M81" s="166" t="inlineStr"/>
      <c r="N81" s="165" t="inlineStr">
        <is>
          <t>Clinic</t>
        </is>
      </c>
      <c r="O81" s="166" t="inlineStr">
        <is>
          <t>ข้อ 2.1 Mock GI RxCU84</t>
        </is>
      </c>
      <c r="P81" s="165" t="inlineStr">
        <is>
          <t>ข้อสอบจำลอง</t>
        </is>
      </c>
      <c r="Q81" s="165" t="inlineStr">
        <is>
          <t>Mock RxCU84</t>
        </is>
      </c>
      <c r="R81" s="165" t="inlineStr"/>
    </row>
    <row r="82" ht="24" customHeight="1" s="49">
      <c r="A82" s="167" t="n">
        <v>80</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66" t="inlineStr"/>
      <c r="D82" s="166" t="inlineStr">
        <is>
          <t>ตัวยา Clavulanate จะเร่งกระบวนการทำลายเยื่อบุกระเพาะอาหารโดยตรง เกิดแผลในกระเพาะอาหารฉับพลัน</t>
        </is>
      </c>
      <c r="E82" s="166" t="inlineStr">
        <is>
          <t>ยาจะทำให้เกิดการยับยั้งการหลั่งน้ำย่อยจากตับอ่อน ส่งผลให้มีไขมันปนในอุจจาระเพิ่มขึ้น</t>
        </is>
      </c>
      <c r="F82"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66" t="inlineStr">
        <is>
          <t>ยาปฏิชีวนะจะทำให้ทางเดินอาหารแห้งตัวและเกิดอาการท้องผูกสลับท้องเสียอย่างรุนแรง</t>
        </is>
      </c>
      <c r="H82" s="166" t="inlineStr">
        <is>
          <t>ตัวยา Amoxicillin จะออกฤทธิ์ขัดขวางการดูดซึมโซเดียมและน้ำกลับที่ไตโดยตรง</t>
        </is>
      </c>
      <c r="I82" s="167" t="inlineStr">
        <is>
          <t>3</t>
        </is>
      </c>
      <c r="J82"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Dyspepsia &amp; PUD</t>
        </is>
      </c>
      <c r="M82" s="166" t="inlineStr"/>
      <c r="N82" s="165" t="inlineStr">
        <is>
          <t>Clinic</t>
        </is>
      </c>
      <c r="O82" s="166" t="inlineStr">
        <is>
          <t>ข้อ 2.2 Mock GI RxCU84</t>
        </is>
      </c>
      <c r="P82" s="165" t="inlineStr">
        <is>
          <t>ข้อสอบจำลอง</t>
        </is>
      </c>
      <c r="Q82" s="165" t="inlineStr">
        <is>
          <t>Mock RxCU84</t>
        </is>
      </c>
      <c r="R82" s="165" t="inlineStr"/>
    </row>
    <row r="83" ht="24" customHeight="1" s="49">
      <c r="A83" s="167" t="n">
        <v>81</v>
      </c>
      <c r="B83"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66" t="inlineStr"/>
      <c r="D83" s="166" t="inlineStr">
        <is>
          <t>Loperamide 2 mg</t>
        </is>
      </c>
      <c r="E83" s="166" t="inlineStr">
        <is>
          <t>Ibuprofen 400 mg</t>
        </is>
      </c>
      <c r="F83" s="166" t="inlineStr">
        <is>
          <t>Hyoscine butylbromide 10 mg</t>
        </is>
      </c>
      <c r="G83" s="166" t="inlineStr">
        <is>
          <t>Omeprazole 20 mg</t>
        </is>
      </c>
      <c r="H83" s="166" t="inlineStr">
        <is>
          <t>Activated Charcoal 250 mg</t>
        </is>
      </c>
      <c r="I83" s="167" t="inlineStr">
        <is>
          <t>3</t>
        </is>
      </c>
      <c r="J83" s="166"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Dyspepsia &amp; PUD</t>
        </is>
      </c>
      <c r="M83" s="166" t="inlineStr"/>
      <c r="N83" s="165" t="inlineStr">
        <is>
          <t>Clinic</t>
        </is>
      </c>
      <c r="O83" s="166" t="inlineStr">
        <is>
          <t>ข้อ 2.3 Mock GI RxCU84</t>
        </is>
      </c>
      <c r="P83" s="165" t="inlineStr">
        <is>
          <t>ข้อสอบจำลอง</t>
        </is>
      </c>
      <c r="Q83" s="165" t="inlineStr">
        <is>
          <t>Mock RxCU84</t>
        </is>
      </c>
      <c r="R83" s="165" t="inlineStr"/>
    </row>
    <row r="84" ht="24" customHeight="1" s="49">
      <c r="A84" s="167" t="n">
        <v>82</v>
      </c>
      <c r="B84"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66" t="inlineStr"/>
      <c r="D84" s="166" t="inlineStr">
        <is>
          <t>ห้ามใช้ในผู้ป่วยที่มีอาการปวดท้องน้อยหรือมีอาการคลื่นไส้อาเจียนร่วมด้วย</t>
        </is>
      </c>
      <c r="E84"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66" t="inlineStr">
        <is>
          <t>ห้ามใช้ร่วมกับผงน้ำตาลเกลือแร่ (ORS) ทุกกรณีเนื่องจากจะลดประสิทธิภาพการทำงานของยา</t>
        </is>
      </c>
      <c r="G84" s="166" t="inlineStr">
        <is>
          <t>ห้ามใช้ในผู้ป่วยที่ดื่มน้ำได้น้อยเนื่องจากยาจะกระตุ้นการขับปัสสาวะอย่างรุนแรง</t>
        </is>
      </c>
      <c r="H84" s="166" t="inlineStr">
        <is>
          <t>ห้ามใช้ในคนไข้ที่มีอายุมากกว่า 18 ปี เนื่องจากยามีความปลอดภัยเฉพาะในวัยเด็กเล็กเท่านั้น</t>
        </is>
      </c>
      <c r="I84" s="167" t="inlineStr">
        <is>
          <t>2</t>
        </is>
      </c>
      <c r="J84"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Dyspepsia &amp; PUD</t>
        </is>
      </c>
      <c r="M84" s="166" t="inlineStr"/>
      <c r="N84" s="165" t="inlineStr">
        <is>
          <t>Clinic</t>
        </is>
      </c>
      <c r="O84" s="166" t="inlineStr">
        <is>
          <t>ข้อ 2.4 Mock GI RxCU84</t>
        </is>
      </c>
      <c r="P84" s="165" t="inlineStr">
        <is>
          <t>ข้อสอบจำลอง</t>
        </is>
      </c>
      <c r="Q84" s="165" t="inlineStr">
        <is>
          <t>Mock RxCU84</t>
        </is>
      </c>
      <c r="R84" s="165" t="inlineStr"/>
    </row>
    <row r="85" ht="24" customHeight="1" s="49">
      <c r="A85" s="167" t="n">
        <v>83</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66" t="inlineStr"/>
      <c r="D85" s="166" t="inlineStr">
        <is>
          <t>ความเครียดทำให้เกิดภาวะเลือดเป็นกรด ส่งผลกระตุ้นหลอดอาหารอักเสบโดยตรง</t>
        </is>
      </c>
      <c r="E85"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66" t="inlineStr">
        <is>
          <t>การดื่มกาแฟปริมาณมากทำให้อาหารค้างอยู่ในกระเพาะนานขึ้น (Delayed gastric emptying)</t>
        </is>
      </c>
      <c r="G85" s="166" t="inlineStr">
        <is>
          <t>การทำงานหนักจนดึกขัดขวางการทำงานของระบบประสาท Sympathetic ทำให้หูรูดปิดแน่นเกินไป</t>
        </is>
      </c>
      <c r="H85" s="166" t="inlineStr">
        <is>
          <t>ความเครียดทำให้ร่างกายผลิตเมือกในกระเพาะอาหารน้อยลง ส่งผลให้เยื่อบุหลอดอาหารฉีกขาดง่าย</t>
        </is>
      </c>
      <c r="I85" s="167" t="inlineStr">
        <is>
          <t>2</t>
        </is>
      </c>
      <c r="J85"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GERD</t>
        </is>
      </c>
      <c r="M85" s="166" t="inlineStr"/>
      <c r="N85" s="165" t="inlineStr">
        <is>
          <t>Clinic</t>
        </is>
      </c>
      <c r="O85" s="166" t="inlineStr">
        <is>
          <t>ข้อ 3.1 Mock GI RxCU84</t>
        </is>
      </c>
      <c r="P85" s="165" t="inlineStr">
        <is>
          <t>ข้อสอบจำลอง</t>
        </is>
      </c>
      <c r="Q85" s="165" t="inlineStr">
        <is>
          <t>Mock RxCU84</t>
        </is>
      </c>
      <c r="R85" s="165" t="inlineStr"/>
    </row>
    <row r="86" ht="24" customHeight="1" s="49">
      <c r="A86" s="167" t="n">
        <v>84</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66" t="inlineStr"/>
      <c r="D86" s="166" t="inlineStr">
        <is>
          <t>อาการแสบร้อนกลางอกเป็นมากขึ้นเมื่อนอนราบ</t>
        </is>
      </c>
      <c r="E86" s="166" t="inlineStr">
        <is>
          <t>อาการเรอเปรี้ยวหรือขมคอหลังรับประทานอาหารมื้อใหญ่</t>
        </is>
      </c>
      <c r="F86" s="166" t="inlineStr">
        <is>
          <t>มีอาการกลืนลำบาก (Dysphagia) กลืนเจ็บ (Odynophagia) น้ำหนักลดผิดปกติ หรืออุจจาระมีสีดำคล้ำ (Melena)</t>
        </is>
      </c>
      <c r="G86" s="166" t="inlineStr">
        <is>
          <t>อาการท้องอืด ท้องเฟ้อหลังรับประทานอาหารรสจัด</t>
        </is>
      </c>
      <c r="H86" s="166" t="inlineStr">
        <is>
          <t>อาการแสบร้อนกลางอกสลับกับอาการปวดเกร็งหน้าท้องด้านล่าง</t>
        </is>
      </c>
      <c r="I86" s="167" t="inlineStr">
        <is>
          <t>3</t>
        </is>
      </c>
      <c r="J86" s="166"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GERD</t>
        </is>
      </c>
      <c r="M86" s="166" t="inlineStr"/>
      <c r="N86" s="165" t="inlineStr">
        <is>
          <t>Clinic</t>
        </is>
      </c>
      <c r="O86" s="166" t="inlineStr">
        <is>
          <t>ข้อ 3.2 Mock GI RxCU84</t>
        </is>
      </c>
      <c r="P86" s="165" t="inlineStr">
        <is>
          <t>ข้อสอบจำลอง</t>
        </is>
      </c>
      <c r="Q86" s="165" t="inlineStr">
        <is>
          <t>Mock RxCU84</t>
        </is>
      </c>
      <c r="R86" s="165" t="inlineStr"/>
    </row>
    <row r="87" ht="24" customHeight="1" s="49">
      <c r="A87" s="167" t="n">
        <v>85</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66" t="inlineStr"/>
      <c r="D87" s="166" t="inlineStr">
        <is>
          <t>Omeprazole 20 mg ครั้งละ 1 เม็ด วันละครั้ง หลังอาหารเช้าทันที นาน 1 สัปดาห์</t>
        </is>
      </c>
      <c r="E87" s="166" t="inlineStr">
        <is>
          <t>Omeprazole 20 mg ครั้งละ 1 เม็ด วันละครั้ง ก่อนอาหารเช้า 30-60 นาที ต่อเนื่องกัน 4-8 สัปดาห์</t>
        </is>
      </c>
      <c r="F87" s="166" t="inlineStr">
        <is>
          <t>Omeprazole 20 mg ครั้งละ 1 เม็ด วันละ 2 ครั้ง หลังอาหารเช้าและเย็น นาน 3 วัน</t>
        </is>
      </c>
      <c r="G87" s="166" t="inlineStr">
        <is>
          <t>Omeprazole 20 mg ครั้งละ 1 เม็ด รับประทานเฉพาะเวลามีอาการแสบร้อนกลางอก (PRN) โดยเคี้ยวยาให้ละเอียด</t>
        </is>
      </c>
      <c r="H87" s="166" t="inlineStr">
        <is>
          <t>Rabeprazole 20 mg ครั้งละ 1 เม็ด วันละครั้ง ก่อนนอน นาน 1 สัปดาห์</t>
        </is>
      </c>
      <c r="I87" s="167" t="inlineStr">
        <is>
          <t>2</t>
        </is>
      </c>
      <c r="J87" s="166"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GERD</t>
        </is>
      </c>
      <c r="M87" s="166" t="inlineStr"/>
      <c r="N87" s="165" t="inlineStr">
        <is>
          <t>Clinic</t>
        </is>
      </c>
      <c r="O87" s="166" t="inlineStr">
        <is>
          <t>ข้อ 3.3 Mock GI RxCU84</t>
        </is>
      </c>
      <c r="P87" s="165" t="inlineStr">
        <is>
          <t>ข้อสอบจำลอง</t>
        </is>
      </c>
      <c r="Q87" s="165" t="inlineStr">
        <is>
          <t>Mock RxCU84</t>
        </is>
      </c>
      <c r="R87" s="165" t="inlineStr"/>
    </row>
    <row r="88" ht="24" customHeight="1" s="49">
      <c r="A88" s="167" t="n">
        <v>86</v>
      </c>
      <c r="B88"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66" t="inlineStr"/>
      <c r="D88"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66" t="inlineStr">
        <is>
          <t>ควรดื่มนมช็อกโกแลตหรือเครื่องดื่มผสมแอลกอฮอล์หลังอาหารเย็น เพื่อช่วยเคลือบแผลในหลอดอาหาร</t>
        </is>
      </c>
      <c r="F88"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66" t="inlineStr">
        <is>
          <t>แนะนำให้ออกกำลังกายอย่างหนักทันทีหลังมื้ออาหารเย็น เพื่อช่วยให้กระเพาะอาหารบีบตัวไล่แก๊สได้เร็วขึ้น</t>
        </is>
      </c>
      <c r="H88" s="166" t="inlineStr">
        <is>
          <t>แนะนำให้ดื่มน้ำเย็นปริมาณมากๆ ในระหว่างมื้ออาหาร เพื่อช่วยเจือจางกรดในกระเพาะอาหารไม่ให้ย้อนขึ้นไป</t>
        </is>
      </c>
      <c r="I88" s="167" t="inlineStr">
        <is>
          <t>3</t>
        </is>
      </c>
      <c r="J88"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GERD</t>
        </is>
      </c>
      <c r="M88" s="166" t="inlineStr"/>
      <c r="N88" s="165" t="inlineStr">
        <is>
          <t>Clinic</t>
        </is>
      </c>
      <c r="O88" s="166" t="inlineStr">
        <is>
          <t>ข้อ 3.4 Mock GI RxCU84</t>
        </is>
      </c>
      <c r="P88" s="165" t="inlineStr">
        <is>
          <t>ข้อสอบจำลอง</t>
        </is>
      </c>
      <c r="Q88" s="165" t="inlineStr">
        <is>
          <t>Mock RxCU84</t>
        </is>
      </c>
      <c r="R88" s="165" t="inlineStr"/>
    </row>
    <row r="89" ht="24" customHeight="1" s="49">
      <c r="A89" s="167" t="n">
        <v>87</v>
      </c>
      <c r="B89"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66" t="inlineStr"/>
      <c r="D89" s="166" t="inlineStr">
        <is>
          <t>Proton pump inhibitors (เช่น Omeprazole)</t>
        </is>
      </c>
      <c r="E89" s="166" t="inlineStr">
        <is>
          <t>Calcium channel blockers (เช่น Amlodipine)</t>
        </is>
      </c>
      <c r="F89" s="166" t="inlineStr">
        <is>
          <t>Prokinetics (เช่น Domperidone)</t>
        </is>
      </c>
      <c r="G89" s="166" t="inlineStr">
        <is>
          <t>H2-receptor antagonists (เช่น Famotidine)</t>
        </is>
      </c>
      <c r="H89" s="166" t="inlineStr">
        <is>
          <t>Mucosal protectants (เช่น Sucralfate)</t>
        </is>
      </c>
      <c r="I89" s="167" t="inlineStr">
        <is>
          <t>2</t>
        </is>
      </c>
      <c r="J89" s="166"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66" t="inlineStr"/>
      <c r="L89" s="166" t="inlineStr">
        <is>
          <t>GERD</t>
        </is>
      </c>
      <c r="M89" s="166" t="inlineStr"/>
      <c r="N89" s="165" t="inlineStr">
        <is>
          <t>Clinic</t>
        </is>
      </c>
      <c r="O89" s="166" t="inlineStr">
        <is>
          <t>ข้อ 3.5 Mock GI RxCU84</t>
        </is>
      </c>
      <c r="P89" s="165" t="inlineStr">
        <is>
          <t>ข้อสอบจำลอง</t>
        </is>
      </c>
      <c r="Q89" s="165" t="inlineStr">
        <is>
          <t>Mock RxCU84</t>
        </is>
      </c>
      <c r="R89" s="165" t="inlineStr"/>
    </row>
    <row r="90" ht="24" customHeight="1" s="49">
      <c r="A90" s="167" t="n">
        <v>88</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66" t="inlineStr"/>
      <c r="D90" s="166" t="inlineStr">
        <is>
          <t>ทำให้ Pitavastatin หมดฤทธิ์</t>
        </is>
      </c>
      <c r="E90" s="166" t="inlineStr">
        <is>
          <t>ลดการดูดซึม Dolutegravir</t>
        </is>
      </c>
      <c r="F90" s="166" t="inlineStr">
        <is>
          <t>ทำให้ TDF เป็นพิษ</t>
        </is>
      </c>
      <c r="G90" s="166" t="inlineStr">
        <is>
          <t>เพิ่มระดับ 3TC</t>
        </is>
      </c>
      <c r="H90" s="166" t="inlineStr">
        <is>
          <t>ลดการขับออกของ Dolutegravir ทางไต</t>
        </is>
      </c>
      <c r="I90" s="167" t="inlineStr">
        <is>
          <t>2</t>
        </is>
      </c>
      <c r="J90" s="166"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66" t="inlineStr"/>
      <c r="L90" s="166" t="inlineStr">
        <is>
          <t>GERD</t>
        </is>
      </c>
      <c r="M90" s="166" t="inlineStr"/>
      <c r="N90" s="165" t="inlineStr">
        <is>
          <t>Clinic</t>
        </is>
      </c>
      <c r="O90" s="166" t="inlineStr">
        <is>
          <t>ข้อ 4.1 Mock GI RxCU84</t>
        </is>
      </c>
      <c r="P90" s="165" t="inlineStr">
        <is>
          <t>ข้อสอบจำลอง</t>
        </is>
      </c>
      <c r="Q90" s="165" t="inlineStr">
        <is>
          <t>Mock RxCU84</t>
        </is>
      </c>
      <c r="R90" s="165" t="inlineStr"/>
    </row>
    <row r="91" ht="24" customHeight="1" s="49">
      <c r="A91" s="167" t="n">
        <v>89</v>
      </c>
      <c r="B91"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66" t="inlineStr"/>
      <c r="D91" s="166" t="inlineStr">
        <is>
          <t>ให้รับประทานยาลดกรดและ Dolutegravir ร่วมกันพร้อมอาหารมื้อหลักทันทีเพื่อลดความเป็นกรดในกระเพาะ</t>
        </is>
      </c>
      <c r="E91"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66" t="inlineStr">
        <is>
          <t>ให้รับประทานยา Dolutegravir ในขนาดยาเพิ่มขึ้นเป็น 2 เท่าเฉพาะในวันที่ต้องใช้ยาลดกรด</t>
        </is>
      </c>
      <c r="G91" s="166" t="inlineStr">
        <is>
          <t>แนะนำให้เคี้ยวเม็ดยาลดกรดร่วมกับยาต้านไวรัสก่อนนอน เพื่อส่งเสริมการดูดซึมยาต้านไวรัส</t>
        </is>
      </c>
      <c r="H91" s="166" t="inlineStr">
        <is>
          <t>ให้ผู้ป่วยหยุดรับประทานยาต้านไวรัส Dolutegravir ไปก่อนชั่วคราวในระหว่างที่มีอาการของโรคกรดไหลย้อน</t>
        </is>
      </c>
      <c r="I91" s="167" t="inlineStr">
        <is>
          <t>2</t>
        </is>
      </c>
      <c r="J91"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66" t="inlineStr"/>
      <c r="L91" s="166" t="inlineStr">
        <is>
          <t>GERD</t>
        </is>
      </c>
      <c r="M91" s="166" t="inlineStr"/>
      <c r="N91" s="165" t="inlineStr">
        <is>
          <t>Clinic</t>
        </is>
      </c>
      <c r="O91" s="166" t="inlineStr">
        <is>
          <t>ข้อ 4.2 Mock GI RxCU84</t>
        </is>
      </c>
      <c r="P91" s="165" t="inlineStr">
        <is>
          <t>ข้อสอบจำลอง</t>
        </is>
      </c>
      <c r="Q91" s="165" t="inlineStr">
        <is>
          <t>Mock RxCU84</t>
        </is>
      </c>
      <c r="R91" s="165" t="inlineStr"/>
    </row>
    <row r="92" ht="24" customHeight="1" s="49">
      <c r="A92" s="167" t="n">
        <v>90</v>
      </c>
      <c r="B92"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66" t="inlineStr"/>
      <c r="D92"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66" t="inlineStr">
        <is>
          <t>ห้ามใช้ Omeprazole ร่วมกับ Dolutegravir เด็ดขาด เนื่องจากยาลดการทำงานของเอนไซม์ที่ใช้กำจัด Dolutegravir</t>
        </is>
      </c>
      <c r="F92" s="166" t="inlineStr">
        <is>
          <t>Omeprazole จะลดการดูดซึมของ Tenofovir (TDF) จนหมดสิ้น ทำให้ระดับยาต้านไวรัสไม่เพียงพอต่อการกดเชื้อ</t>
        </is>
      </c>
      <c r="G92" s="166" t="inlineStr">
        <is>
          <t>ยาปฏิชีวนะหรือยาต้านไวรัส 3TC จะเกิดการเสื่อมสภาพทันทีหาก pH ในกระเพาะอาหารเพิ่มขึ้นมากกว่า 5.0</t>
        </is>
      </c>
      <c r="H92" s="166" t="inlineStr">
        <is>
          <t>Omeprazole จะเพิ่มความเสี่ยงต่อการเกิดภาวะ Lactic acidosis จากยาต้านไวรัสกลุ่ม NRTIs</t>
        </is>
      </c>
      <c r="I92" s="167" t="inlineStr">
        <is>
          <t>1</t>
        </is>
      </c>
      <c r="J92"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66" t="inlineStr"/>
      <c r="L92" s="166" t="inlineStr">
        <is>
          <t>GERD</t>
        </is>
      </c>
      <c r="M92" s="166" t="inlineStr"/>
      <c r="N92" s="165" t="inlineStr">
        <is>
          <t>Clinic</t>
        </is>
      </c>
      <c r="O92" s="166" t="inlineStr">
        <is>
          <t>ข้อ 4.3 Mock GI RxCU84</t>
        </is>
      </c>
      <c r="P92" s="165" t="inlineStr">
        <is>
          <t>ข้อสอบจำลอง</t>
        </is>
      </c>
      <c r="Q92" s="165" t="inlineStr">
        <is>
          <t>Mock RxCU84</t>
        </is>
      </c>
      <c r="R92" s="165" t="inlineStr"/>
    </row>
    <row r="93" ht="24" customHeight="1" s="49">
      <c r="A93" s="167" t="n">
        <v>91</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66" t="inlineStr"/>
      <c r="D93" s="166" t="inlineStr">
        <is>
          <t>ยาระคายเคืองกระเพาะโดยตรง (Direct irritation) และยับยั้งเอนไซม์ COX-2 ทำให้ร่างกายสร้างกรดมากขึ้น</t>
        </is>
      </c>
      <c r="E93"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66" t="inlineStr">
        <is>
          <t>ยาไปกระตุ้นการทำงานของ parietal cells ในการหลั่งกรดไฮโดรคลอริก ผ่านทางกระบวนการกระตุ้น Histamine-2 receptors</t>
        </is>
      </c>
      <c r="G93" s="166" t="inlineStr">
        <is>
          <t>ยาปฏิชีวนะหรือยาแก้ปวด Diclofenac ทำให้เกิดภาวะติดเชื้อแบคทีเรีย H. pylori ในกระเพาะอาหารได้ง่ายขึ้น</t>
        </is>
      </c>
      <c r="H93" s="166" t="inlineStr">
        <is>
          <t>ยาไปเพิ่มการบีบตัวของกระเพาะอาหารอย่างรุนแรง ส่งผลให้กรดเข้มข้นไหลย้อนกลับทำลายเนื้อเยื่อ</t>
        </is>
      </c>
      <c r="I93" s="167" t="inlineStr">
        <is>
          <t>2</t>
        </is>
      </c>
      <c r="J93"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66" t="inlineStr"/>
      <c r="L93" s="166" t="inlineStr">
        <is>
          <t>Dyspepsia &amp; PUD</t>
        </is>
      </c>
      <c r="M93" s="166" t="inlineStr"/>
      <c r="N93" s="165" t="inlineStr">
        <is>
          <t>Clinic</t>
        </is>
      </c>
      <c r="O93" s="166" t="inlineStr">
        <is>
          <t>ข้อ 5.1 Mock GI RxCU84</t>
        </is>
      </c>
      <c r="P93" s="165" t="inlineStr">
        <is>
          <t>ข้อสอบจำลอง</t>
        </is>
      </c>
      <c r="Q93" s="165" t="inlineStr">
        <is>
          <t>Mock RxCU84</t>
        </is>
      </c>
      <c r="R93" s="165" t="inlineStr"/>
    </row>
    <row r="94" ht="24" customHeight="1" s="49">
      <c r="A94" s="167" t="n">
        <v>92</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66" t="inlineStr"/>
      <c r="D94" s="166" t="inlineStr">
        <is>
          <t>แนะนำให้เปลี่ยนจาก Diclofenac เป็น Naproxen 250 mg รับประทานวันละ 2 ครั้ง ทันที</t>
        </is>
      </c>
      <c r="E94"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66" t="inlineStr">
        <is>
          <t>แนะนำให้เพิ่มขนาดการรับประทาน Tolperisone เป็น 150 mg วันละ 3 ครั้ง และคงการทาน Diclofenac ร่วมด้วย</t>
        </is>
      </c>
      <c r="G94" s="166" t="inlineStr">
        <is>
          <t>แนะนำให้รับประทาน Diclofenac ห่างจากเครื่องดื่มแอลกอฮอล์อย่างน้อย 8 ชั่วโมง โดยใช้ยาสูตรเดิมต่อไป</t>
        </is>
      </c>
      <c r="H94" s="166" t="inlineStr">
        <is>
          <t>แนะนำให้ใช้ยาแก้ปวดกลุ่มสเตียรอยด์ (Steroids) ชนิดรับประทานทดแทนเพื่อความปลอดภัยต่อกระเพาะอาหาร</t>
        </is>
      </c>
      <c r="I94" s="167" t="inlineStr">
        <is>
          <t>2</t>
        </is>
      </c>
      <c r="J94"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66" t="inlineStr"/>
      <c r="L94" s="166" t="inlineStr">
        <is>
          <t>Dyspepsia &amp; PUD</t>
        </is>
      </c>
      <c r="M94" s="166" t="inlineStr"/>
      <c r="N94" s="165" t="inlineStr">
        <is>
          <t>Clinic</t>
        </is>
      </c>
      <c r="O94" s="166" t="inlineStr">
        <is>
          <t>ข้อ 5.2 Mock GI RxCU84</t>
        </is>
      </c>
      <c r="P94" s="165" t="inlineStr">
        <is>
          <t>ข้อสอบจำลอง</t>
        </is>
      </c>
      <c r="Q94" s="165" t="inlineStr">
        <is>
          <t>Mock RxCU84</t>
        </is>
      </c>
      <c r="R94" s="165" t="inlineStr"/>
    </row>
    <row r="95" ht="24" customHeight="1" s="49">
      <c r="A95" s="167" t="n">
        <v>93</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66" t="inlineStr"/>
      <c r="D95" s="166" t="inlineStr">
        <is>
          <t>ออกฤทธิ์จับตัวรับ H2 อาการข้างเคียงคือทำให้เกิดผื่นแพ้แสง; ห้ามใช้ในคนไข้โรคหัวใจล้มเหลว</t>
        </is>
      </c>
      <c r="E95"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66" t="inlineStr">
        <is>
          <t>ออกฤทธิ์บลอค Proton pump; อาการข้างเคียงคืออาการปวดศีรษะ; ห้ามใช้ในผู้ป่วยโรคตับแข็ง</t>
        </is>
      </c>
      <c r="G95" s="166" t="inlineStr">
        <is>
          <t>เป็นสารเคลือบแผลกระเพาะอาหาร; อาการข้างเคียงคือทำให้อุจจาระสีดำเข้ม; ห้ามใช้ในคนไข้ที่เป็นโรคไตวาย</t>
        </is>
      </c>
      <c r="H95" s="166" t="inlineStr">
        <is>
          <t>เป็นยากระตุ้นการหลั่งเอนไซม์ amylase; อาการข้างเคียงคือน้ำตาลในเลือดต่ำ; ห้ามใช้ร่วมกับอินซูลิน</t>
        </is>
      </c>
      <c r="I95" s="167" t="inlineStr">
        <is>
          <t>2</t>
        </is>
      </c>
      <c r="J95"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66" t="inlineStr"/>
      <c r="L95" s="166" t="inlineStr">
        <is>
          <t>Dyspepsia &amp; PUD</t>
        </is>
      </c>
      <c r="M95" s="166" t="inlineStr"/>
      <c r="N95" s="165" t="inlineStr">
        <is>
          <t>Clinic</t>
        </is>
      </c>
      <c r="O95" s="166" t="inlineStr">
        <is>
          <t>ข้อ 5.3 Mock GI RxCU84</t>
        </is>
      </c>
      <c r="P95" s="165" t="inlineStr">
        <is>
          <t>ข้อสอบจำลอง</t>
        </is>
      </c>
      <c r="Q95" s="165" t="inlineStr">
        <is>
          <t>Mock RxCU84</t>
        </is>
      </c>
      <c r="R95" s="165" t="inlineStr"/>
    </row>
    <row r="96" ht="24" customHeight="1" s="49">
      <c r="A96" s="167" t="n">
        <v>94</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66" t="inlineStr"/>
      <c r="D96" s="166" t="inlineStr">
        <is>
          <t>อาการปวดแสบบริเวณหน้าอกลามไปถึงไหล่ซ้าย</t>
        </is>
      </c>
      <c r="E96"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66" t="inlineStr">
        <is>
          <t>อาการแสบร้อนที่ผิวหนังบริเวณที่ปวดกล้ามเนื้อ</t>
        </is>
      </c>
      <c r="G96" s="166" t="inlineStr">
        <is>
          <t>อาการอ่อนเพลียเล็กน้อยหลังจากทำงานเกษตรกลางแดดจัด</t>
        </is>
      </c>
      <c r="H96" s="166" t="inlineStr">
        <is>
          <t>อาการท้องอืด ท้องเฟ้อ มีลมในกระเพาะอาหารหลังตื่นนอนตอนเช้า</t>
        </is>
      </c>
      <c r="I96" s="167" t="inlineStr">
        <is>
          <t>2</t>
        </is>
      </c>
      <c r="J96"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66" t="inlineStr"/>
      <c r="L96" s="166" t="inlineStr">
        <is>
          <t>Dyspepsia &amp; PUD</t>
        </is>
      </c>
      <c r="M96" s="166" t="inlineStr"/>
      <c r="N96" s="165" t="inlineStr">
        <is>
          <t>Clinic</t>
        </is>
      </c>
      <c r="O96" s="166" t="inlineStr">
        <is>
          <t>ข้อ 5.4 Mock GI RxCU84</t>
        </is>
      </c>
      <c r="P96" s="165" t="inlineStr">
        <is>
          <t>ข้อสอบจำลอง</t>
        </is>
      </c>
      <c r="Q96" s="165" t="inlineStr">
        <is>
          <t>Mock RxCU84</t>
        </is>
      </c>
      <c r="R96" s="165" t="inlineStr"/>
    </row>
    <row r="97" ht="24" customHeight="1" s="49">
      <c r="A97" s="167" t="n">
        <v>95</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66" t="inlineStr"/>
      <c r="D97" s="166" t="inlineStr">
        <is>
          <t>5-HT3 antagonist</t>
        </is>
      </c>
      <c r="E97" s="166" t="inlineStr">
        <is>
          <t>Antihistamine / Anticholinergic</t>
        </is>
      </c>
      <c r="F97" s="166" t="inlineStr">
        <is>
          <t>Dopamine D2 antagonist</t>
        </is>
      </c>
      <c r="G97" s="166" t="inlineStr">
        <is>
          <t>Benzodiazepines (Anticipatory emesis)</t>
        </is>
      </c>
      <c r="H97" s="166" t="inlineStr">
        <is>
          <t>Neurokinin-1 (NK1) receptor antagonist</t>
        </is>
      </c>
      <c r="I97" s="167" t="inlineStr">
        <is>
          <t>3</t>
        </is>
      </c>
      <c r="J97" s="166"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66" t="inlineStr"/>
      <c r="L97" s="166" t="inlineStr">
        <is>
          <t>Dyspepsia &amp; PUD</t>
        </is>
      </c>
      <c r="M97" s="166" t="inlineStr"/>
      <c r="N97" s="165" t="inlineStr">
        <is>
          <t>Clinic</t>
        </is>
      </c>
      <c r="O97" s="166" t="inlineStr">
        <is>
          <t>ข้อ 5.5 Mock GI RxCU84</t>
        </is>
      </c>
      <c r="P97" s="165" t="inlineStr">
        <is>
          <t>ข้อสอบจำลอง</t>
        </is>
      </c>
      <c r="Q97" s="165" t="inlineStr">
        <is>
          <t>Mock RxCU84</t>
        </is>
      </c>
      <c r="R97" s="165" t="inlineStr"/>
    </row>
    <row r="98" ht="24" customHeight="1" s="49">
      <c r="A98" s="167" t="n">
        <v>96</v>
      </c>
      <c r="B98"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66" t="inlineStr"/>
      <c r="D98" s="166" t="inlineStr">
        <is>
          <t>Domperidone ออกฤทธิ์ที่ 5-HT3 receptor จึงไม่มีผลต่อ CNS</t>
        </is>
      </c>
      <c r="E98" s="166" t="inlineStr">
        <is>
          <t>Domperidone ผ่าน blood-brain barrier (BBB) ได้น้อยกว่า Metoclopramide จึงมีโอกาสเกิด extrapyramidal symptoms (EPS) และผลข้างเคียงทาง CNS น้อยกว่า</t>
        </is>
      </c>
      <c r="F98" s="166" t="inlineStr">
        <is>
          <t>Domperidone ไม่มีผลต่อระดับ prolactin เลย</t>
        </is>
      </c>
      <c r="G98" s="166" t="inlineStr">
        <is>
          <t>Metoclopramide ไม่ผ่าน BBB จึงปลอดภัยกว่าในการใช้ระยะยาว</t>
        </is>
      </c>
      <c r="H98" s="166" t="inlineStr">
        <is>
          <t>ทั้งสองตัวมี safety profile เหมือนกันทุกประการ</t>
        </is>
      </c>
      <c r="I98" s="167" t="inlineStr">
        <is>
          <t>2</t>
        </is>
      </c>
      <c r="J98"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66" t="inlineStr"/>
      <c r="L98" s="166" t="inlineStr">
        <is>
          <t>Dyspepsia &amp; PUD</t>
        </is>
      </c>
      <c r="M98" s="166" t="inlineStr"/>
      <c r="N98" s="165" t="inlineStr">
        <is>
          <t>Clinic</t>
        </is>
      </c>
      <c r="O98" s="166" t="inlineStr">
        <is>
          <t>ข้อ 5.6 Mock GI RxCU84</t>
        </is>
      </c>
      <c r="P98" s="165" t="inlineStr">
        <is>
          <t>ข้อสอบจำลอง</t>
        </is>
      </c>
      <c r="Q98" s="165" t="inlineStr">
        <is>
          <t>Mock RxCU84</t>
        </is>
      </c>
      <c r="R98" s="165" t="inlineStr"/>
    </row>
    <row r="99" ht="24" customHeight="1" s="49">
      <c r="A99" s="167" t="n">
        <v>97</v>
      </c>
      <c r="B99"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66" t="inlineStr"/>
      <c r="D99" s="166" t="inlineStr">
        <is>
          <t>ควรรับประทานพร้อมอาหารที่มีไขมันสูงเพื่อเพิ่มการดูดซึม</t>
        </is>
      </c>
      <c r="E99" s="166" t="inlineStr">
        <is>
          <t>ไม่ควรใช้ติดต่อกันนานเกิน 12 สัปดาห์ เนื่องจากเพิ่มความเสี่ยง tardive dyskinesia ซึ่งอาจเป็นแบบถาวร</t>
        </is>
      </c>
      <c r="F99" s="166" t="inlineStr">
        <is>
          <t>สามารถใช้ร่วมกับแอลกอฮอล์ได้อย่างปลอดภัยโดยไม่มีผลเสริมฤทธิ์กดประสาท</t>
        </is>
      </c>
      <c r="G99" s="166" t="inlineStr">
        <is>
          <t>ไม่มีผลต่อระบบประสาทส่วนกลางจึงใช้ในผู้ป่วย Parkinson’s disease ได้อย่างปลอดภัย</t>
        </is>
      </c>
      <c r="H99" s="166" t="inlineStr">
        <is>
          <t>ไม่จำเป็นต้องปรับขนาดยาในผู้ป่วยที่มีการทำงานของไตบกพร่อง</t>
        </is>
      </c>
      <c r="I99" s="167" t="inlineStr">
        <is>
          <t>2</t>
        </is>
      </c>
      <c r="J99" s="166"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66" t="inlineStr"/>
      <c r="L99" s="166" t="inlineStr">
        <is>
          <t>Dyspepsia &amp; PUD</t>
        </is>
      </c>
      <c r="M99" s="166" t="inlineStr"/>
      <c r="N99" s="165" t="inlineStr">
        <is>
          <t>Clinic</t>
        </is>
      </c>
      <c r="O99" s="166" t="inlineStr">
        <is>
          <t>ข้อ 5.7 Mock GI RxCU84</t>
        </is>
      </c>
      <c r="P99" s="165" t="inlineStr">
        <is>
          <t>ข้อสอบจำลอง</t>
        </is>
      </c>
      <c r="Q99" s="165" t="inlineStr">
        <is>
          <t>Mock RxCU84</t>
        </is>
      </c>
      <c r="R99" s="165" t="inlineStr"/>
    </row>
    <row r="100" ht="24" customHeight="1" s="49">
      <c r="A100" s="167" t="n">
        <v>98</v>
      </c>
      <c r="B100"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66" t="inlineStr"/>
      <c r="D100" s="166" t="inlineStr">
        <is>
          <t>รับประทาน 1 เม็ด วันละครั้ง ต่อเนื่อง 1 เดือน</t>
        </is>
      </c>
      <c r="E100" s="166" t="inlineStr">
        <is>
          <t>รับประทาน 1 เม็ด วันละ 2 ครั้ง ต่อเนื่อง 14 วัน</t>
        </is>
      </c>
      <c r="F100"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166" t="inlineStr">
        <is>
          <t>รับประทานครั้งละ 3 เม็ด วันละ 3 ครั้ง (วันละ 9 เม็ด) ต่อเนื่อง 14 วัน</t>
        </is>
      </c>
      <c r="H100" s="166" t="inlineStr">
        <is>
          <t>รับประทาน 1 เม็ด วันละ 3 ครั้ง เฉพาะเวลาที่มีอาการปวดเบ่ง</t>
        </is>
      </c>
      <c r="I100" s="167" t="n">
        <v>3</v>
      </c>
      <c r="J100"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66" t="inlineStr"/>
      <c r="L100" s="166" t="inlineStr">
        <is>
          <t>Nausea and vomiting</t>
        </is>
      </c>
      <c r="M100" s="166" t="inlineStr"/>
      <c r="N100" s="165" t="inlineStr">
        <is>
          <t>Clinic</t>
        </is>
      </c>
      <c r="O100" s="166" t="inlineStr">
        <is>
          <t>ข้อ 6.1 Mock GI RxCU84</t>
        </is>
      </c>
      <c r="P100" s="165" t="inlineStr">
        <is>
          <t>ข้อสอบจำลอง</t>
        </is>
      </c>
      <c r="Q100" s="165" t="inlineStr">
        <is>
          <t>Mock RxCU84</t>
        </is>
      </c>
      <c r="R100" s="165" t="inlineStr"/>
    </row>
    <row r="101" ht="24" customHeight="1" s="49">
      <c r="A101" s="167" t="n">
        <v>99</v>
      </c>
      <c r="B101"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66" t="inlineStr"/>
      <c r="D101"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166" t="inlineStr">
        <is>
          <t>สามารถใช้ยาเหน็บสูตรนี้แทนการปรับพฤติกรรมและการรับประทานอาหารที่มีกากใยได้สมบูรณ์</t>
        </is>
      </c>
      <c r="G101" s="166" t="inlineStr">
        <is>
          <t>ควรใช้ยาเหน็บสูตรผสมสเตียรอยด์ต่อเนื่องเป็นประจำทุกวันอย่างน้อย 6 เดือนเพื่อความปลอดภัยสูงสุด</t>
        </is>
      </c>
      <c r="H101" s="166" t="inlineStr">
        <is>
          <t>ยาเหน็บสูตรนี้มีข้อบ่งใช้เฉพาะเมื่อมีการติดเชื้อแบคทีเรียรุนแรงในทวารหนักเท่านั้น</t>
        </is>
      </c>
      <c r="I101" s="167" t="n">
        <v>2</v>
      </c>
      <c r="J101"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66" t="inlineStr"/>
      <c r="L101" s="166" t="inlineStr">
        <is>
          <t>Nausea and vomiting</t>
        </is>
      </c>
      <c r="M101" s="166" t="inlineStr"/>
      <c r="N101" s="165" t="inlineStr">
        <is>
          <t>Clinic</t>
        </is>
      </c>
      <c r="O101" s="166" t="inlineStr">
        <is>
          <t>ข้อ 6.2 Mock GI RxCU84</t>
        </is>
      </c>
      <c r="P101" s="165" t="inlineStr">
        <is>
          <t>ข้อสอบจำลอง</t>
        </is>
      </c>
      <c r="Q101" s="165" t="inlineStr">
        <is>
          <t>Mock RxCU84</t>
        </is>
      </c>
      <c r="R101" s="165" t="inlineStr"/>
    </row>
    <row r="102" ht="24" customHeight="1" s="49">
      <c r="A102" s="167" t="n">
        <v>100</v>
      </c>
      <c r="B102"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66" t="inlineStr"/>
      <c r="D102" s="166" t="inlineStr">
        <is>
          <t>Ibuprofen เป็นยาที่ปลอดภัยที่สุด / ควรหลีกเลี่ยง Paracetamol</t>
        </is>
      </c>
      <c r="E102" s="166" t="inlineStr">
        <is>
          <t>Paracetamol เป็นยาที่เหมาะสมและปลอดภัยที่สุด / ควรหลีกเลี่ยง NSAIDs (เช่น Ibuprofen, Diclofenac, Naproxen) และ Aspirin</t>
        </is>
      </c>
      <c r="F102" s="166" t="inlineStr">
        <is>
          <t>Aspirin 300 mg เป็นยาทางเลือกแรก / ควรหลีกเลี่ยง Psyllium husk</t>
        </is>
      </c>
      <c r="G102" s="166" t="inlineStr">
        <is>
          <t>Naproxen เป็นยาที่เหมาะสมที่สุด / ควรหลีกเลี่ยงการนั่งแช่น้ำอุ่น (Sitz bath)</t>
        </is>
      </c>
      <c r="H102" s="166" t="inlineStr">
        <is>
          <t>Tramadol เป็นยาทางเลือกแรก / ควรหลีกเลี่ยง Paracetamol</t>
        </is>
      </c>
      <c r="I102" s="167" t="n">
        <v>2</v>
      </c>
      <c r="J102" s="166"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66" t="inlineStr"/>
      <c r="L102" s="166" t="inlineStr">
        <is>
          <t>Nausea and vomiting</t>
        </is>
      </c>
      <c r="M102" s="166" t="inlineStr"/>
      <c r="N102" s="165" t="inlineStr">
        <is>
          <t>Clinic</t>
        </is>
      </c>
      <c r="O102" s="166" t="inlineStr">
        <is>
          <t>ข้อ 6.5 Mock GI RxCU84</t>
        </is>
      </c>
      <c r="P102" s="165" t="inlineStr">
        <is>
          <t>ข้อสอบจำลอง</t>
        </is>
      </c>
      <c r="Q102" s="165" t="inlineStr">
        <is>
          <t>Mock RxCU84</t>
        </is>
      </c>
      <c r="R102" s="165" t="inlineStr"/>
    </row>
    <row r="103" ht="24" customHeight="1" s="49">
      <c r="A103" s="167" t="n">
        <v>101</v>
      </c>
      <c r="B103"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66" t="inlineStr"/>
      <c r="D103"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66" t="inlineStr">
        <is>
          <t>ผู้สูงอายุไม่มีความเสี่ยงพิเศษใดๆ เพิ่มเติมจาก D2 antagonist</t>
        </is>
      </c>
      <c r="F103" s="166" t="inlineStr">
        <is>
          <t>ควรเพิ่มขนาด Metoclopramide เป็น 2 เท่าในผู้สูงอายุเพื่อผลการรักษาที่ดีขึ้น</t>
        </is>
      </c>
      <c r="G103" s="166" t="inlineStr">
        <is>
          <t>Metoclopramide ปลอดภัยกว่าในผู้สูงอายุเมื่อเทียบกับผู้ป่วยอายุน้อย</t>
        </is>
      </c>
      <c r="H103" s="166" t="inlineStr">
        <is>
          <t>ไม่จำเป็นต้องคำนึงถึงการทำงานของไตในการให้ Metoclopramide ในผู้สูงอายุ</t>
        </is>
      </c>
      <c r="I103" s="167" t="inlineStr">
        <is>
          <t>1</t>
        </is>
      </c>
      <c r="J103" s="166"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66" t="inlineStr"/>
      <c r="L103" s="166" t="inlineStr">
        <is>
          <t>Nausea and vomiting</t>
        </is>
      </c>
      <c r="M103" s="166" t="inlineStr"/>
      <c r="N103" s="165" t="inlineStr">
        <is>
          <t>Clinic</t>
        </is>
      </c>
      <c r="O103" s="166" t="inlineStr">
        <is>
          <t>ข้อ 6.6 Mock GI RxCU84</t>
        </is>
      </c>
      <c r="P103" s="165" t="inlineStr">
        <is>
          <t>ข้อสอบจำลอง</t>
        </is>
      </c>
      <c r="Q103" s="165" t="inlineStr">
        <is>
          <t>Mock RxCU84</t>
        </is>
      </c>
      <c r="R103" s="165" t="inlineStr"/>
    </row>
    <row r="104" ht="24" customHeight="1" s="49">
      <c r="A104" s="167" t="n">
        <v>102</v>
      </c>
      <c r="B104"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66" t="inlineStr"/>
      <c r="D104" s="166" t="inlineStr">
        <is>
          <t>เป็น acute emesis เพิ่มขนาด 5-HT3 antagonist</t>
        </is>
      </c>
      <c r="E104" s="166" t="inlineStr">
        <is>
          <t>เป็น delayed emesis เพิ่ม NK-1 antagonist</t>
        </is>
      </c>
      <c r="F104" s="166" t="inlineStr">
        <is>
          <t>เป็น Anticipatory emesis พิจารณาให้ Benzodiazepine (เช่น Lorazepam)</t>
        </is>
      </c>
      <c r="G104" s="166" t="inlineStr">
        <is>
          <t>เป็นผลจาก motion sickness ระหว่างเดินทางมาโรงพยาบาล ให้ Dimenhydrinate</t>
        </is>
      </c>
      <c r="H104" s="166" t="inlineStr">
        <is>
          <t>ไม่ต้องรักษาเพราะเป็นอาการทางจิตใจที่ไม่เกี่ยวกับเภสัชวิทยา</t>
        </is>
      </c>
      <c r="I104" s="167" t="inlineStr">
        <is>
          <t>3</t>
        </is>
      </c>
      <c r="J104" s="166"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66" t="inlineStr"/>
      <c r="L104" s="166" t="inlineStr">
        <is>
          <t>Nausea and vomiting</t>
        </is>
      </c>
      <c r="M104" s="166" t="inlineStr"/>
      <c r="N104" s="165" t="inlineStr">
        <is>
          <t>Clinic</t>
        </is>
      </c>
      <c r="O104" s="166" t="inlineStr">
        <is>
          <t>ข้อ 6.7 Mock GI RxCU84</t>
        </is>
      </c>
      <c r="P104" s="165" t="inlineStr">
        <is>
          <t>ข้อสอบจำลอง</t>
        </is>
      </c>
      <c r="Q104" s="165" t="inlineStr">
        <is>
          <t>Mock RxCU84</t>
        </is>
      </c>
      <c r="R104" s="165" t="inlineStr"/>
    </row>
    <row r="105" ht="24" customHeight="1" s="49">
      <c r="A105" s="167" t="n">
        <v>103</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66" t="inlineStr"/>
      <c r="D105" s="166" t="inlineStr">
        <is>
          <t>Grade I</t>
        </is>
      </c>
      <c r="E105" s="166" t="inlineStr">
        <is>
          <t>Grade II</t>
        </is>
      </c>
      <c r="F105" s="166" t="inlineStr">
        <is>
          <t>Grade III</t>
        </is>
      </c>
      <c r="G105" s="166" t="inlineStr">
        <is>
          <t>Grade IV</t>
        </is>
      </c>
      <c r="H105" s="166" t="inlineStr">
        <is>
          <t>External hemorrhoid (ไม่ใช้ระบบ grade I–IV)</t>
        </is>
      </c>
      <c r="I105" s="167" t="inlineStr">
        <is>
          <t>3</t>
        </is>
      </c>
      <c r="J105" s="166"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66" t="inlineStr"/>
      <c r="L105" s="166" t="inlineStr">
        <is>
          <t>Diarrhea &amp; Constipation</t>
        </is>
      </c>
      <c r="M105" s="166" t="inlineStr"/>
      <c r="N105" s="165" t="inlineStr">
        <is>
          <t>Clinic</t>
        </is>
      </c>
      <c r="O105" s="166" t="inlineStr">
        <is>
          <t>ข้อ 7.1 Mock GI RxCU84</t>
        </is>
      </c>
      <c r="P105" s="165" t="inlineStr">
        <is>
          <t>ข้อสอบจำลอง</t>
        </is>
      </c>
      <c r="Q105" s="165" t="inlineStr">
        <is>
          <t>Mock RxCU84</t>
        </is>
      </c>
      <c r="R105" s="165" t="inlineStr"/>
    </row>
    <row r="106" ht="24" customHeight="1" s="49">
      <c r="A106" s="167" t="n">
        <v>104</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66" t="inlineStr"/>
      <c r="D106" s="166" t="inlineStr">
        <is>
          <t>ส่งต่อทำ colonoscopy ทันทีทุกกรณีเพราะมีเลือดออก</t>
        </is>
      </c>
      <c r="E106" s="166" t="inlineStr">
        <is>
          <t>ประเมินแล้วไม่มี red flag ชัดเจน จึงเริ่มดูแลแบบ conservative ที่ร้านยาได้ พร้อมแนะนำสัญญาณอันตรายที่ต้องกลับมาพบแพทย์์</t>
        </is>
      </c>
      <c r="F106" s="166" t="inlineStr">
        <is>
          <t>จ่ายยาปฏิชีวนะชนิดรับประทานเพื่อกันติดเชื้อ</t>
        </is>
      </c>
      <c r="G106" s="166" t="inlineStr">
        <is>
          <t>แนะนำผ่าตัดริดสีดวงทันที</t>
        </is>
      </c>
      <c r="H106" s="166" t="inlineStr">
        <is>
          <t>หยุดสังเกตอาการเองที่บ้านนาน 3 เดือน โดยไม่ให้คำแนะนำหรือ warning signs ใด ๆ</t>
        </is>
      </c>
      <c r="I106" s="167" t="inlineStr">
        <is>
          <t>2</t>
        </is>
      </c>
      <c r="J106" s="166"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66" t="inlineStr"/>
      <c r="L106" s="166" t="inlineStr">
        <is>
          <t>Diarrhea &amp; Constipation</t>
        </is>
      </c>
      <c r="M106" s="166" t="inlineStr"/>
      <c r="N106" s="165" t="inlineStr">
        <is>
          <t>Clinic</t>
        </is>
      </c>
      <c r="O106" s="166" t="inlineStr">
        <is>
          <t>ข้อ 7.2 Mock GI RxCU84</t>
        </is>
      </c>
      <c r="P106" s="165" t="inlineStr">
        <is>
          <t>ข้อสอบจำลอง</t>
        </is>
      </c>
      <c r="Q106" s="165" t="inlineStr">
        <is>
          <t>Mock RxCU84</t>
        </is>
      </c>
      <c r="R106" s="165" t="inlineStr"/>
    </row>
    <row r="107" ht="24" customHeight="1" s="49">
      <c r="A107" s="167" t="n">
        <v>105</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66" t="inlineStr"/>
      <c r="D107" s="166" t="inlineStr">
        <is>
          <t>Rubber band ligation</t>
        </is>
      </c>
      <c r="E107" s="166" t="inlineStr">
        <is>
          <t>Topical hydrocortisone + lidocaine suppository</t>
        </is>
      </c>
      <c r="F107" s="166" t="inlineStr">
        <is>
          <t>Dietary &amp; behavioral modification (เพิ่มใยอาหาร + ดื่มน้ำ + ปรับพฤติกรรมขับถ่าย)</t>
        </is>
      </c>
      <c r="G107" s="166" t="inlineStr">
        <is>
          <t>Hemorrhoidectomy</t>
        </is>
      </c>
      <c r="H107" s="166" t="inlineStr">
        <is>
          <t>จ่ายยาปฏิชีวนะชนิดรับประทานเพื่อป้องกันการติดเชื้อ</t>
        </is>
      </c>
      <c r="I107" s="167" t="inlineStr">
        <is>
          <t>3</t>
        </is>
      </c>
      <c r="J107" s="166"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66" t="inlineStr"/>
      <c r="L107" s="166" t="inlineStr">
        <is>
          <t>Diarrhea &amp; Constipation</t>
        </is>
      </c>
      <c r="M107" s="166" t="inlineStr"/>
      <c r="N107" s="165" t="inlineStr">
        <is>
          <t>Clinic</t>
        </is>
      </c>
      <c r="O107" s="166" t="inlineStr">
        <is>
          <t>ข้อ 7.3 Mock GI RxCU84</t>
        </is>
      </c>
      <c r="P107" s="165" t="inlineStr">
        <is>
          <t>ข้อสอบจำลอง</t>
        </is>
      </c>
      <c r="Q107" s="165" t="inlineStr">
        <is>
          <t>Mock RxCU84</t>
        </is>
      </c>
      <c r="R107" s="165" t="inlineStr"/>
    </row>
    <row r="108" ht="24" customHeight="1" s="49">
      <c r="A108" s="167" t="n">
        <v>106</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66" t="inlineStr"/>
      <c r="D108" s="166" t="inlineStr">
        <is>
          <t>Senna + แนะนำใช้เฉพาะเวลาปวด</t>
        </is>
      </c>
      <c r="E108" s="166" t="inlineStr">
        <is>
          <t>Psyllium (bulk-forming) + แนะนำดื่มน้ำตามให้พอ และใช้ต่อเนื่อง ≥ 6 สัปดาห์</t>
        </is>
      </c>
      <c r="F108" s="166" t="inlineStr">
        <is>
          <t>Bisacodyl + แนะนำใช้ก่อนนอนทุกคืนถาวร</t>
        </is>
      </c>
      <c r="G108" s="166" t="inlineStr">
        <is>
          <t>Glycerin suppository + แนะนำสวนทุกเช้า</t>
        </is>
      </c>
      <c r="H108" s="166" t="inlineStr">
        <is>
          <t>Lactulose + แนะนำใช้เฉพาะเมื่อมีอาการปวดเท่านั้น</t>
        </is>
      </c>
      <c r="I108" s="167" t="inlineStr">
        <is>
          <t>2</t>
        </is>
      </c>
      <c r="J108" s="166"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66" t="inlineStr"/>
      <c r="L108" s="166" t="inlineStr">
        <is>
          <t>Diarrhea &amp; Constipation</t>
        </is>
      </c>
      <c r="M108" s="166" t="inlineStr"/>
      <c r="N108" s="165" t="inlineStr">
        <is>
          <t>Clinic</t>
        </is>
      </c>
      <c r="O108" s="166" t="inlineStr">
        <is>
          <t>ข้อ 7.4 Mock GI RxCU84</t>
        </is>
      </c>
      <c r="P108" s="165" t="inlineStr">
        <is>
          <t>ข้อสอบจำลอง</t>
        </is>
      </c>
      <c r="Q108" s="165" t="inlineStr">
        <is>
          <t>Mock RxCU84</t>
        </is>
      </c>
      <c r="R108" s="165" t="inlineStr"/>
    </row>
    <row r="109" ht="24" customHeight="1" s="49">
      <c r="A109" s="167" t="n">
        <v>107</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66" t="inlineStr"/>
      <c r="D109" s="166" t="inlineStr">
        <is>
          <t>1 เม็ด วันละครั้ง ต่อเนื่อง</t>
        </is>
      </c>
      <c r="E109" s="166" t="inlineStr">
        <is>
          <t>2 เม็ด/วัน ตลอด</t>
        </is>
      </c>
      <c r="F109" s="166" t="inlineStr">
        <is>
          <t>6 เม็ด/วัน นาน 4 วัน ตามด้วย 4 เม็ด/วัน อีก 3 วัน</t>
        </is>
      </c>
      <c r="G109" s="166" t="inlineStr">
        <is>
          <t>2 เม็ด วันละ 3 ครั้ง นาน 14 วัน</t>
        </is>
      </c>
      <c r="H109" s="166" t="inlineStr">
        <is>
          <t>3 เม็ด/วัน นาน 7 วัน แล้วหยุด</t>
        </is>
      </c>
      <c r="I109" s="167" t="inlineStr">
        <is>
          <t>3</t>
        </is>
      </c>
      <c r="J109" s="166"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66" t="inlineStr"/>
      <c r="L109" s="166" t="inlineStr">
        <is>
          <t>Diarrhea &amp; Constipation</t>
        </is>
      </c>
      <c r="M109" s="166" t="inlineStr"/>
      <c r="N109" s="165" t="inlineStr">
        <is>
          <t>Clinic</t>
        </is>
      </c>
      <c r="O109" s="166" t="inlineStr">
        <is>
          <t>ข้อ 7.5 Mock GI RxCU84</t>
        </is>
      </c>
      <c r="P109" s="165" t="inlineStr">
        <is>
          <t>ข้อสอบจำลอง</t>
        </is>
      </c>
      <c r="Q109" s="165" t="inlineStr">
        <is>
          <t>Mock RxCU84</t>
        </is>
      </c>
      <c r="R109" s="165" t="inlineStr"/>
    </row>
    <row r="110" ht="24" customHeight="1" s="49">
      <c r="A110" s="167" t="n">
        <v>108</v>
      </c>
      <c r="B110"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66" t="inlineStr"/>
      <c r="D110" s="166" t="inlineStr">
        <is>
          <t>รักษาริดสีดวงให้หายขาดและป้องกันการเป็นซ้ำได้</t>
        </is>
      </c>
      <c r="E110"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66" t="inlineStr">
        <is>
          <t>ใช้แทนการปรับอาหารได้ เพราะเป็น first-line</t>
        </is>
      </c>
      <c r="G110" s="166" t="inlineStr">
        <is>
          <t>ยิ่งใช้นานยิ่งดี ไม่มีผลข้างเคียง</t>
        </is>
      </c>
      <c r="H110" s="166" t="inlineStr">
        <is>
          <t>ใช้ได้เฉพาะเมื่อมีการติดเชื้อแบคทีเรียที่ทวารหนักเท่านั้น</t>
        </is>
      </c>
      <c r="I110" s="167" t="inlineStr">
        <is>
          <t>2</t>
        </is>
      </c>
      <c r="J110"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66" t="inlineStr"/>
      <c r="L110" s="166" t="inlineStr">
        <is>
          <t>Diarrhea &amp; Constipation</t>
        </is>
      </c>
      <c r="M110" s="166" t="inlineStr"/>
      <c r="N110" s="165" t="inlineStr">
        <is>
          <t>Clinic</t>
        </is>
      </c>
      <c r="O110" s="166" t="inlineStr">
        <is>
          <t>ข้อ 7.6 Mock GI RxCU84</t>
        </is>
      </c>
      <c r="P110" s="165" t="inlineStr">
        <is>
          <t>ข้อสอบจำลอง</t>
        </is>
      </c>
      <c r="Q110" s="165" t="inlineStr">
        <is>
          <t>Mock RxCU84</t>
        </is>
      </c>
      <c r="R110" s="165" t="inlineStr"/>
    </row>
    <row r="111" ht="24" customHeight="1" s="49">
      <c r="A111" s="167" t="n">
        <v>109</v>
      </c>
      <c r="B111"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66" t="inlineStr"/>
      <c r="D111" s="166" t="inlineStr">
        <is>
          <t>Ibuprofen เหมาะสม / หลีกเลี่ยง paracetamol</t>
        </is>
      </c>
      <c r="E111" s="166" t="inlineStr">
        <is>
          <t>Paracetamol เหมาะสม / หลีกเลี่ยง NSAIDs (เช่น ibuprofen, diclofenac) และ aspirin</t>
        </is>
      </c>
      <c r="F111" s="166" t="inlineStr">
        <is>
          <t>Aspirin เหมาะสม / หลีกเลี่ยง psyllium</t>
        </is>
      </c>
      <c r="G111" s="166" t="inlineStr">
        <is>
          <t>Naproxen เหมาะสม / หลีกเลี่ยง sitz bath</t>
        </is>
      </c>
      <c r="H111" s="166" t="inlineStr">
        <is>
          <t>Tramadol เป็นทางเลือกแรก / หลีกเลี่ยง paracetamol และ sitz bath</t>
        </is>
      </c>
      <c r="I111" s="167" t="inlineStr">
        <is>
          <t>2</t>
        </is>
      </c>
      <c r="J111" s="166"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66" t="inlineStr"/>
      <c r="L111" s="166" t="inlineStr">
        <is>
          <t>Diarrhea &amp; Constipation</t>
        </is>
      </c>
      <c r="M111" s="166" t="inlineStr"/>
      <c r="N111" s="165" t="inlineStr">
        <is>
          <t>Clinic</t>
        </is>
      </c>
      <c r="O111" s="166" t="inlineStr">
        <is>
          <t>ข้อ 7.7 Mock GI RxCU84</t>
        </is>
      </c>
      <c r="P111" s="165" t="inlineStr">
        <is>
          <t>ข้อสอบจำลอง</t>
        </is>
      </c>
      <c r="Q111" s="165" t="inlineStr">
        <is>
          <t>Mock RxCU84</t>
        </is>
      </c>
      <c r="R111" s="165" t="inlineStr"/>
    </row>
    <row r="112" ht="24" customHeight="1" s="49">
      <c r="A112" s="167" t="n">
        <v>110</v>
      </c>
      <c r="B112" s="166" t="inlineStr">
        <is>
          <t>ตามแนวทางเวชปฏิบัติการดูแลรักษาผู้ป่วยที่มีอาการ Dyspepsia และ Peptic Ulcer Disease ของประเทศไทย ข้อใดต่อไปนี้ 'ไม่ใช่' ปัจจัยเสี่ยงโดยตรงที่นำไปสู่การเกิดแผลในทางเดินอาหาร (Peptic Ulcer Disease)</t>
        </is>
      </c>
      <c r="C112" s="166" t="inlineStr"/>
      <c r="D112" s="166" t="inlineStr">
        <is>
          <t>การใช้ยากลุ่ม Non-steroidal Anti-inflammatory Drugs (NSAIDs เช่น Naproxen, Diclofenac) ต่อเนื่องเป็นเวลานาน</t>
        </is>
      </c>
      <c r="E112" s="166" t="inlineStr">
        <is>
          <t>ผู้ป่วยสูงอายุ (อายุมากกว่า 60-65 ปี)</t>
        </is>
      </c>
      <c r="F112" s="166" t="inlineStr">
        <is>
          <t>ภาวะโรคอ้วนเพียงอย่างเดียวโดยไม่มีโรคร่วมอื่น (Isolated Obesity)</t>
        </is>
      </c>
      <c r="G112" s="166" t="inlineStr">
        <is>
          <t>การใช้ยา Low-dose Aspirin ต่อเนื่องเพื่อป้องกันโรคหลอดเลือด</t>
        </is>
      </c>
      <c r="H112" s="166" t="inlineStr">
        <is>
          <t>การติดเชื้อแบคทีเรีย Helicobacter pylori ในกระเพาะอาหาร</t>
        </is>
      </c>
      <c r="I112" s="167" t="n">
        <v>3</v>
      </c>
      <c r="J112" s="166" t="inlineStr">
        <is>
          <t>✅ คำตอบที่ถูกต้อง: ข้อ ค. ภาวะโรคอ้วนเพียงอย่างเดียวโดยไม่มีโรคร่วมอื่น (Isolated Obesity)
💡 Background:
ปัจจัยเสี่ยงหลักในการเกิดโรคแผลในทางเดินอาหาร (Peptic Ulcer Disease: PUD):
1. การติดเชื้อ Helicobacter pylori (เป็นสาเหตุหลัก &gt; 80% ของ Duodenal ulcer และ &gt; 60% ของ Gastric ulcer)
2. การใช้ยา NSAIDs และ Aspirin (ยับยั้ง COX-1 ทำให้ลดการสร้าง Prostaglandins ที่ปกป้องเยื่อบุกระเพาะ)
3. ปัจจัยเสี่ยงร่วม: ผู้สูงอายุ (&gt; 60-65 ปี), มีประวัติแผลในกระเพาะ/เลือดออกมาก่อน, การใช้ยาร่วมกับ Corticosteroids หรือ Anticoagulants/Antiplatelets, การสูบบุหรี่จัด และความเครียดวิกฤต (Physiological stress ulcers)
🎯 ทำไมข้อนี้ถึงถูก:
ภาวะโรคอ้วน (Obesity) สัมพันธ์กับโรคกรดไหลย้อน (GERD) จากแรงดันในช่องท้องที่สูงขึ้น แต่ ไม่ใช่ปัจจัยเสี่ยงโดยตรงในการก่อให้เกิดแผลในกระเพาะอาหาร (PUD)
🔍 ข้ออื่นเป็นปัจจัยเสี่ยงหลักของ PUD:
• ข้อ ก. และ ง. NSAIDs และ Aspirin ยับยั้ง Mucosal prostaglandin โดยตรง
• ข้อ ข. ผู้สูงอายุมีความทนทานของเยื่อบุกระเพาะอาหารลดลงและมักใช้ยาหลายขนาน
• ข้อ จ. H. pylori เป็นเชื้อก่อโรคหลักที่ทำลายเยื่อบุทางเดินอาหาร
📖 Guideline อ้างอิง:
แนวทางเวชปฏิบัติการดูแลรักษาผู้ป่วยที่มีอาการ Dyspepsia และ Peptic Ulcer Disease พ.ศ. 2561 (สมาคมแพทย์ระบบทางเดินอาหารแห่งประเทศไทย) &amp; ACG Clinical Guidelines
📌 จุดจำก่อนสอบ:
• 2 สาเหตุหลักของ PUD = H. pylori infection &amp; NSAIDs/Aspirin use
• โรคอ้วน สัมพันธ์กับ GERD (ไม่ใช่สาเหตุหลักของ PUD)</t>
        </is>
      </c>
      <c r="K112" s="166" t="inlineStr"/>
      <c r="L112" s="166" t="inlineStr">
        <is>
          <t>Dyspepsia &amp; PUD</t>
        </is>
      </c>
      <c r="M112" s="166" t="inlineStr"/>
      <c r="N112" s="165" t="inlineStr">
        <is>
          <t>Clinic</t>
        </is>
      </c>
      <c r="O112" s="166" t="inlineStr">
        <is>
          <t>PLE_CC1_2567_Key ข้อ 8</t>
        </is>
      </c>
      <c r="P112" s="165" t="inlineStr">
        <is>
          <t>ข้อสอบเก่า</t>
        </is>
      </c>
      <c r="Q112" s="165" t="inlineStr">
        <is>
          <t>2567</t>
        </is>
      </c>
      <c r="R112" s="165" t="inlineStr"/>
    </row>
    <row r="113" ht="24" customHeight="1" s="49">
      <c r="A113" s="167" t="n">
        <v>111</v>
      </c>
      <c r="B113" s="166"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166" t="inlineStr"/>
      <c r="D113" s="166" t="inlineStr">
        <is>
          <t>Cellulose acetate</t>
        </is>
      </c>
      <c r="E113" s="166" t="inlineStr">
        <is>
          <t>Phthalate</t>
        </is>
      </c>
      <c r="F113" s="166" t="inlineStr">
        <is>
          <t>Shellac</t>
        </is>
      </c>
      <c r="G113" s="166" t="inlineStr">
        <is>
          <t>ethyl cellulose</t>
        </is>
      </c>
      <c r="H113" s="166"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167" t="inlineStr">
        <is>
          <t>1</t>
        </is>
      </c>
      <c r="J113" s="166"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Dyspepsia &amp; PUD</t>
        </is>
      </c>
      <c r="M113" s="166" t="inlineStr"/>
      <c r="N113" s="165" t="inlineStr">
        <is>
          <t>Clinic</t>
        </is>
      </c>
      <c r="O113" s="166" t="inlineStr">
        <is>
          <t>PLE_CC1_2567_Key ข้อ 91</t>
        </is>
      </c>
      <c r="P113" s="165" t="inlineStr">
        <is>
          <t>ข้อสอบเก่า</t>
        </is>
      </c>
      <c r="Q113" s="165" t="inlineStr">
        <is>
          <t>2567</t>
        </is>
      </c>
      <c r="R113" s="165" t="inlineStr"/>
    </row>
    <row r="114" ht="24" customHeight="1" s="49">
      <c r="A114" s="167" t="n">
        <v>112</v>
      </c>
      <c r="B114" s="166"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166" t="inlineStr"/>
      <c r="D114" s="166" t="inlineStr">
        <is>
          <t>Peptic Ulcer / GERD</t>
        </is>
      </c>
      <c r="E114" s="166" t="inlineStr">
        <is>
          <t>Metoclopramide 10 mg TID before meals</t>
        </is>
      </c>
      <c r="F114" s="166" t="inlineStr">
        <is>
          <t>Omeprazole 20 mg OD</t>
        </is>
      </c>
      <c r="G114" s="166" t="inlineStr">
        <is>
          <t>Esomeprazole 20 mg OD</t>
        </is>
      </c>
      <c r="H114" s="166" t="inlineStr">
        <is>
          <t>Domperidone 10 mg TID</t>
        </is>
      </c>
      <c r="I114" s="167" t="inlineStr">
        <is>
          <t>1</t>
        </is>
      </c>
      <c r="J114"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GERD</t>
        </is>
      </c>
      <c r="M114" s="166" t="inlineStr"/>
      <c r="N114" s="165" t="inlineStr">
        <is>
          <t>Clinic</t>
        </is>
      </c>
      <c r="O114" s="166" t="inlineStr">
        <is>
          <t>PLE_CC1_2567_Key ข้อ 99</t>
        </is>
      </c>
      <c r="P114" s="165" t="inlineStr">
        <is>
          <t>ข้อสอบเก่า</t>
        </is>
      </c>
      <c r="Q114" s="165" t="inlineStr">
        <is>
          <t>2567</t>
        </is>
      </c>
      <c r="R114" s="165" t="inlineStr"/>
    </row>
    <row r="115" ht="24" customHeight="1" s="49">
      <c r="A115" s="167" t="n">
        <v>113</v>
      </c>
      <c r="B115" s="166" t="inlineStr">
        <is>
          <t>ข้อใดไม่ใช่ปัจจัยที่นำไปสู่การเกิด peptic ulcer disease ในผู้ป่วยรายนี้ ตามแนวเวชปฏิบัติ dyspepsia ไทย 2561 [📷 มีรูปภาพประกอบ: image8.png]</t>
        </is>
      </c>
      <c r="C115" s="166" t="inlineStr"/>
      <c r="D115" s="166" t="inlineStr">
        <is>
          <t>Dolutegravir</t>
        </is>
      </c>
      <c r="E115" s="166" t="inlineStr">
        <is>
          <t>Lopinavir/Ritonavir</t>
        </is>
      </c>
      <c r="F115" s="166" t="inlineStr">
        <is>
          <t>Etravirine</t>
        </is>
      </c>
      <c r="G115" s="166" t="inlineStr">
        <is>
          <t>Emtricitabine</t>
        </is>
      </c>
      <c r="H115" s="166" t="inlineStr">
        <is>
          <t>Enfuvirtide (INSTI)</t>
        </is>
      </c>
      <c r="I115" s="167" t="inlineStr">
        <is>
          <t>1</t>
        </is>
      </c>
      <c r="J115" s="166"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66" t="inlineStr"/>
      <c r="L115" s="166" t="inlineStr">
        <is>
          <t>Dyspepsia &amp; PUD</t>
        </is>
      </c>
      <c r="M115" s="166" t="inlineStr"/>
      <c r="N115" s="165" t="inlineStr">
        <is>
          <t>Clinic</t>
        </is>
      </c>
      <c r="O115" s="166" t="inlineStr">
        <is>
          <t>PLE_CC1_2567_Set1_Key ข้อ 8</t>
        </is>
      </c>
      <c r="P115" s="165" t="inlineStr">
        <is>
          <t>ข้อสอบเก่า</t>
        </is>
      </c>
      <c r="Q115" s="165" t="inlineStr">
        <is>
          <t>2567</t>
        </is>
      </c>
      <c r="R115" s="165" t="inlineStr"/>
    </row>
    <row r="116" ht="24" customHeight="1" s="49">
      <c r="A116" s="167" t="n">
        <v>114</v>
      </c>
      <c r="B116" s="166"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166" t="inlineStr"/>
      <c r="D116" s="166" t="inlineStr">
        <is>
          <t>Cellulose acetate</t>
        </is>
      </c>
      <c r="E116" s="166" t="inlineStr">
        <is>
          <t>Phthalate</t>
        </is>
      </c>
      <c r="F116" s="166" t="inlineStr">
        <is>
          <t>Shellac</t>
        </is>
      </c>
      <c r="G116" s="166" t="inlineStr">
        <is>
          <t>ethyl cellulose</t>
        </is>
      </c>
      <c r="H116" s="166"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167" t="inlineStr">
        <is>
          <t>1</t>
        </is>
      </c>
      <c r="J116" s="166"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66" t="inlineStr"/>
      <c r="L116" s="166" t="inlineStr">
        <is>
          <t>Dyspepsia &amp; PUD</t>
        </is>
      </c>
      <c r="M116" s="166" t="inlineStr"/>
      <c r="N116" s="165" t="inlineStr">
        <is>
          <t>Clinic</t>
        </is>
      </c>
      <c r="O116" s="166" t="inlineStr">
        <is>
          <t>PLE_CC1_2567_Set1_Key ข้อ 91</t>
        </is>
      </c>
      <c r="P116" s="165" t="inlineStr">
        <is>
          <t>ข้อสอบเก่า</t>
        </is>
      </c>
      <c r="Q116" s="165" t="inlineStr">
        <is>
          <t>2567</t>
        </is>
      </c>
      <c r="R116" s="165" t="inlineStr"/>
    </row>
    <row r="117" ht="24" customHeight="1" s="49">
      <c r="A117" s="167" t="n">
        <v>115</v>
      </c>
      <c r="B117" s="166" t="inlineStr">
        <is>
          <t>ใช้Nicotin gum แล้วรู้สึก… (อาการคล้ายๆพวกGERD) จะ แนะนำอย่างไร ตัวเลือก</t>
        </is>
      </c>
      <c r="C117" s="166" t="inlineStr"/>
      <c r="D117" s="166" t="inlineStr">
        <is>
          <t>Peptic Ulcer / GERD</t>
        </is>
      </c>
      <c r="E117" s="166" t="inlineStr">
        <is>
          <t>Amoxicillin 1000 mg BID</t>
        </is>
      </c>
      <c r="F117" s="166" t="inlineStr">
        <is>
          <t>Clarithromycin 500 mg BID</t>
        </is>
      </c>
      <c r="G117" s="166" t="inlineStr">
        <is>
          <t>Hyoscine butylbromide 10 mg TID</t>
        </is>
      </c>
      <c r="H117" s="166" t="inlineStr">
        <is>
          <t>Aluminium hydroxide/Magnesium hydroxide suspension</t>
        </is>
      </c>
      <c r="I117" s="167" t="inlineStr">
        <is>
          <t>1</t>
        </is>
      </c>
      <c r="J117"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66" t="inlineStr"/>
      <c r="L117" s="166" t="inlineStr">
        <is>
          <t>GERD</t>
        </is>
      </c>
      <c r="M117" s="166" t="inlineStr"/>
      <c r="N117" s="165" t="inlineStr">
        <is>
          <t>Clinic</t>
        </is>
      </c>
      <c r="O117" s="166" t="inlineStr">
        <is>
          <t>PLE-CC1 ปี 2566 Day 1 ข้อ 47</t>
        </is>
      </c>
      <c r="P117" s="165" t="inlineStr">
        <is>
          <t>ข้อสอบเก่า</t>
        </is>
      </c>
      <c r="Q117" s="165" t="inlineStr">
        <is>
          <t>2566</t>
        </is>
      </c>
      <c r="R117" s="165" t="inlineStr"/>
    </row>
    <row r="118" ht="24" customHeight="1" s="49">
      <c r="A118" s="167" t="n">
        <v>116</v>
      </c>
      <c r="B118" s="166" t="inlineStr">
        <is>
          <t>อาการที่บ่งบอกว่าเป็นGERD แน่ ตัวเลือก</t>
        </is>
      </c>
      <c r="C118" s="166" t="inlineStr"/>
      <c r="D118" s="166" t="inlineStr">
        <is>
          <t>Peptic Ulcer / GERD</t>
        </is>
      </c>
      <c r="E118" s="166" t="inlineStr">
        <is>
          <t>Aluminium hydroxide/Magnesium hydroxide suspension</t>
        </is>
      </c>
      <c r="F118" s="166" t="inlineStr">
        <is>
          <t>Metoclopramide 10 mg TID before meals</t>
        </is>
      </c>
      <c r="G118" s="166" t="inlineStr">
        <is>
          <t>Omeprazole 20 mg OD</t>
        </is>
      </c>
      <c r="H118" s="166" t="inlineStr">
        <is>
          <t>Esomeprazole 20 mg OD</t>
        </is>
      </c>
      <c r="I118" s="167" t="inlineStr">
        <is>
          <t>1</t>
        </is>
      </c>
      <c r="J118"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66" t="inlineStr"/>
      <c r="L118" s="166" t="inlineStr">
        <is>
          <t>GERD</t>
        </is>
      </c>
      <c r="M118" s="166" t="inlineStr"/>
      <c r="N118" s="165" t="inlineStr">
        <is>
          <t>Clinic</t>
        </is>
      </c>
      <c r="O118" s="166" t="inlineStr">
        <is>
          <t>PLE-CC1 ปี 2566 Day 1 ข้อ 51</t>
        </is>
      </c>
      <c r="P118" s="165" t="inlineStr">
        <is>
          <t>ข้อสอบเก่า</t>
        </is>
      </c>
      <c r="Q118" s="165" t="inlineStr">
        <is>
          <t>2566</t>
        </is>
      </c>
      <c r="R118" s="165" t="inlineStr"/>
    </row>
    <row r="119" ht="24" customHeight="1" s="49">
      <c r="A119" s="167" t="n">
        <v>117</v>
      </c>
      <c r="B119" s="166" t="inlineStr">
        <is>
          <t>Dyspepsia ให้ยาอะไร ตัวเลือก</t>
        </is>
      </c>
      <c r="C119" s="166" t="inlineStr"/>
      <c r="D119" s="166" t="inlineStr">
        <is>
          <t>Peptic Ulcer / GERD</t>
        </is>
      </c>
      <c r="E119" s="166" t="inlineStr">
        <is>
          <t>Esomeprazole 20 mg OD</t>
        </is>
      </c>
      <c r="F119" s="166" t="inlineStr">
        <is>
          <t>Domperidone 10 mg TID</t>
        </is>
      </c>
      <c r="G119" s="166" t="inlineStr">
        <is>
          <t>Dimenhydrinate 50 mg TID</t>
        </is>
      </c>
      <c r="H119" s="166" t="inlineStr">
        <is>
          <t>Loperamide 2 mg PRN</t>
        </is>
      </c>
      <c r="I119" s="167" t="inlineStr">
        <is>
          <t>1</t>
        </is>
      </c>
      <c r="J119"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66" t="inlineStr"/>
      <c r="L119" s="166" t="inlineStr">
        <is>
          <t>GERD</t>
        </is>
      </c>
      <c r="M119" s="166" t="inlineStr"/>
      <c r="N119" s="165" t="inlineStr">
        <is>
          <t>Clinic</t>
        </is>
      </c>
      <c r="O119" s="166" t="inlineStr">
        <is>
          <t>PLE-CC1 ปี 2566 Day 1 ข้อ 53</t>
        </is>
      </c>
      <c r="P119" s="165" t="inlineStr">
        <is>
          <t>ข้อสอบเก่า</t>
        </is>
      </c>
      <c r="Q119" s="165" t="inlineStr">
        <is>
          <t>2566</t>
        </is>
      </c>
      <c r="R119" s="165" t="inlineStr"/>
    </row>
    <row r="120" ht="24" customHeight="1" s="49">
      <c r="A120" s="167" t="n">
        <v>118</v>
      </c>
      <c r="B120" s="166" t="inlineStr">
        <is>
          <t>receptor ที่เกี่ยวข้องโดยตรงกับการคลื่นไส้อาเจียน. ตัวเลือก</t>
        </is>
      </c>
      <c r="C120" s="166" t="inlineStr"/>
      <c r="D120" s="166" t="inlineStr">
        <is>
          <t>5-HT3 receptor (Serotonin receptor type 3)</t>
        </is>
      </c>
      <c r="E120" s="166" t="inlineStr">
        <is>
          <t>D2 receptor (Dopamine D2)</t>
        </is>
      </c>
      <c r="F120" s="166" t="inlineStr">
        <is>
          <t>NK1 receptor (Neurokinin-1)</t>
        </is>
      </c>
      <c r="G120" s="166" t="inlineStr">
        <is>
          <t>H1 receptor (Histamine H1)</t>
        </is>
      </c>
      <c r="H120" s="166" t="inlineStr">
        <is>
          <t>M1 receptor (Muscarinic M1)</t>
        </is>
      </c>
      <c r="I120" s="167" t="inlineStr">
        <is>
          <t>1</t>
        </is>
      </c>
      <c r="J120" s="166"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166" t="inlineStr"/>
      <c r="L120" s="166" t="inlineStr">
        <is>
          <t>Nausea and vomiting</t>
        </is>
      </c>
      <c r="M120" s="166" t="inlineStr"/>
      <c r="N120" s="165" t="inlineStr">
        <is>
          <t>Clinic</t>
        </is>
      </c>
      <c r="O120" s="166" t="inlineStr">
        <is>
          <t>PLE-CC1 ปี 2566 Day 2 ข้อ 4</t>
        </is>
      </c>
      <c r="P120" s="165" t="inlineStr">
        <is>
          <t>ข้อสอบเก่า</t>
        </is>
      </c>
      <c r="Q120" s="165" t="inlineStr">
        <is>
          <t>2566</t>
        </is>
      </c>
      <c r="R120" s="165" t="inlineStr"/>
    </row>
    <row r="121" ht="24" customHeight="1" s="49">
      <c r="A121" s="167" t="n">
        <v>119</v>
      </c>
      <c r="B121" s="166" t="inlineStr">
        <is>
          <t>ยาต้านอาเจียนที่ทำให้เกิดQT prolongation ตัวเลือก</t>
        </is>
      </c>
      <c r="C121" s="166" t="inlineStr"/>
      <c r="D121" s="166" t="inlineStr">
        <is>
          <t>Domperidone</t>
        </is>
      </c>
      <c r="E121" s="166" t="inlineStr">
        <is>
          <t>Ondansetron (ขนาดสูง IV)</t>
        </is>
      </c>
      <c r="F121" s="166" t="inlineStr">
        <is>
          <t>Metoclopramide</t>
        </is>
      </c>
      <c r="G121" s="166" t="inlineStr">
        <is>
          <t>Droperidol</t>
        </is>
      </c>
      <c r="H121" s="166" t="inlineStr">
        <is>
          <t>Promethazine</t>
        </is>
      </c>
      <c r="I121" s="167" t="inlineStr">
        <is>
          <t>1</t>
        </is>
      </c>
      <c r="J121" s="166"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166" t="inlineStr"/>
      <c r="L121" s="166" t="inlineStr">
        <is>
          <t>Nausea and vomiting</t>
        </is>
      </c>
      <c r="M121" s="166" t="inlineStr"/>
      <c r="N121" s="165" t="inlineStr">
        <is>
          <t>Clinic</t>
        </is>
      </c>
      <c r="O121" s="166" t="inlineStr">
        <is>
          <t>PLE-CC1 ปี 2566 Day 2 ข้อ 63</t>
        </is>
      </c>
      <c r="P121" s="165" t="inlineStr">
        <is>
          <t>ข้อสอบเก่า</t>
        </is>
      </c>
      <c r="Q121" s="165" t="inlineStr">
        <is>
          <t>2566</t>
        </is>
      </c>
      <c r="R121" s="165" t="inlineStr"/>
    </row>
    <row r="122" ht="24" customHeight="1" s="49">
      <c r="A122" s="167" t="n">
        <v>120</v>
      </c>
      <c r="B122" s="166" t="inlineStr">
        <is>
          <t>ยาต้านอาเจียนที่เป็นมาตรฐาน ที่จะบริหารก่อนการให้ยาเคมียำบัด ตัวเลือก</t>
        </is>
      </c>
      <c r="C122" s="166" t="inlineStr"/>
      <c r="D122" s="166" t="inlineStr">
        <is>
          <t>Ondansetron 8 mg IV 30 นาทีก่อนให้เคมีบำบัด</t>
        </is>
      </c>
      <c r="E122" s="166" t="inlineStr">
        <is>
          <t>Hyoscine butylbromide 10 mg ก่อนให้เคมีบำบัด</t>
        </is>
      </c>
      <c r="F122" s="166" t="inlineStr">
        <is>
          <t>Aluminium hydroxide/Magnesium hydroxide suspension</t>
        </is>
      </c>
      <c r="G122" s="166" t="inlineStr">
        <is>
          <t>Metoclopramide 10 mg TID before meals</t>
        </is>
      </c>
      <c r="H122" s="166" t="inlineStr">
        <is>
          <t>Omeprazole 20 mg OD</t>
        </is>
      </c>
      <c r="I122" s="167" t="inlineStr">
        <is>
          <t>1</t>
        </is>
      </c>
      <c r="J122" s="166"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166" t="inlineStr"/>
      <c r="L122" s="166" t="inlineStr">
        <is>
          <t>Nausea and vomiting</t>
        </is>
      </c>
      <c r="M122" s="166" t="inlineStr"/>
      <c r="N122" s="165" t="inlineStr">
        <is>
          <t>Clinic</t>
        </is>
      </c>
      <c r="O122" s="166" t="inlineStr">
        <is>
          <t>PLE-CC1 ปี 2566 Day 2 ข้อ 93</t>
        </is>
      </c>
      <c r="P122" s="165" t="inlineStr">
        <is>
          <t>ข้อสอบเก่า</t>
        </is>
      </c>
      <c r="Q122" s="165" t="inlineStr">
        <is>
          <t>2566</t>
        </is>
      </c>
      <c r="R122" s="165" t="inlineStr"/>
    </row>
    <row r="123" ht="24" customHeight="1" s="49">
      <c r="A123" s="167" t="n">
        <v>121</v>
      </c>
      <c r="B123" s="166" t="inlineStr">
        <is>
          <t>สาเหตุขอษน้ำหนักขึ้นและคลื่นไส้อาเสียนเกิดจากอะไร</t>
        </is>
      </c>
      <c r="C123" s="166" t="inlineStr"/>
      <c r="D123" s="166" t="inlineStr">
        <is>
          <t>Peptic Ulcer / GERD</t>
        </is>
      </c>
      <c r="E123" s="166" t="inlineStr">
        <is>
          <t>Androgenic effect จาก levonorgestrel</t>
        </is>
      </c>
      <c r="F123" s="166" t="inlineStr">
        <is>
          <t>Estrogenic effect จาก ethinyl estradiol</t>
        </is>
      </c>
      <c r="G123" s="166" t="inlineStr">
        <is>
          <t>Androgenic effect และ estrogenic effect จาก levonorgestrel และ ethinyl estradiol ร่วมกัน</t>
        </is>
      </c>
      <c r="H123" s="166" t="inlineStr">
        <is>
          <t>Senna 2 tabs HS</t>
        </is>
      </c>
      <c r="I123" s="167" t="n">
        <v>3</v>
      </c>
      <c r="J123" s="166"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3" s="166" t="inlineStr"/>
      <c r="L123" s="166" t="inlineStr">
        <is>
          <t>Nausea and vomiting</t>
        </is>
      </c>
      <c r="M123" s="166" t="inlineStr"/>
      <c r="N123" s="165" t="inlineStr">
        <is>
          <t>Clinic</t>
        </is>
      </c>
      <c r="O123" s="166" t="inlineStr">
        <is>
          <t>PLE_CC1_2563_Q ข้อ 70</t>
        </is>
      </c>
      <c r="P123" s="165" t="inlineStr">
        <is>
          <t>ข้อสอบเก่า</t>
        </is>
      </c>
      <c r="Q123" s="165" t="inlineStr">
        <is>
          <t>2563</t>
        </is>
      </c>
      <c r="R123" s="165" t="inlineStr"/>
    </row>
    <row r="124" ht="24" customHeight="1" s="49">
      <c r="A124" s="167" t="n">
        <v>122</v>
      </c>
      <c r="B124" s="166" t="inlineStr">
        <is>
          <t>ยา PPIs ตัวใดไม่แนะนำให้ใช้ในคนท้องจนถึงคลอด ~ - X L -</t>
        </is>
      </c>
      <c r="C124" s="166" t="inlineStr"/>
      <c r="D124" s="166" t="inlineStr">
        <is>
          <t>Omeprazole</t>
        </is>
      </c>
      <c r="E124" s="166" t="inlineStr">
        <is>
          <t>Esomeprazole</t>
        </is>
      </c>
      <c r="F124" s="166" t="inlineStr">
        <is>
          <t>Lansoprazole</t>
        </is>
      </c>
      <c r="G124" s="166" t="inlineStr">
        <is>
          <t>Pantoprazole</t>
        </is>
      </c>
      <c r="H124" s="166" t="inlineStr">
        <is>
          <t>Rabeprazole + ATPase O Omeprazole E Lansoprazde B Rabeprazole B X Pantoprazole B Esomeprazole B หË´มนาÆปทาซËาทืกกรณิ ÂวËนาต้จ²ÆดËรงบ¯นืญ´ต ~</t>
        </is>
      </c>
      <c r="I124" s="167" t="inlineStr">
        <is>
          <t>1</t>
        </is>
      </c>
      <c r="J124" s="166"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4" s="166" t="inlineStr"/>
      <c r="L124" s="166" t="inlineStr">
        <is>
          <t>GERD</t>
        </is>
      </c>
      <c r="M124" s="166" t="inlineStr"/>
      <c r="N124" s="165" t="inlineStr">
        <is>
          <t>Clinic</t>
        </is>
      </c>
      <c r="O124" s="166" t="inlineStr">
        <is>
          <t>ข้อ 88 (PLE_CC1_2562_Key.md)</t>
        </is>
      </c>
      <c r="P124" s="165" t="inlineStr">
        <is>
          <t>ข้อสอบเก่า</t>
        </is>
      </c>
      <c r="Q124" s="165" t="inlineStr">
        <is>
          <t>2562</t>
        </is>
      </c>
      <c r="R124" s="165" t="inlineStr"/>
    </row>
    <row r="125" ht="24" customHeight="1" s="49">
      <c r="A125" s="167" t="n">
        <v>123</v>
      </c>
      <c r="B125"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25" s="166" t="inlineStr"/>
      <c r="D125" s="166" t="inlineStr">
        <is>
          <t>Health belief model</t>
        </is>
      </c>
      <c r="E125" s="166" t="inlineStr">
        <is>
          <t>Self-efficacy model</t>
        </is>
      </c>
      <c r="F125" s="166" t="inlineStr">
        <is>
          <t>Health Locus of control</t>
        </is>
      </c>
      <c r="G125" s="166" t="inlineStr">
        <is>
          <t>Theory of reason action</t>
        </is>
      </c>
      <c r="H125" s="166" t="inlineStr">
        <is>
          <t>Theory of planned health</t>
        </is>
      </c>
      <c r="I125" s="167" t="inlineStr">
        <is>
          <t>1</t>
        </is>
      </c>
      <c r="J125" s="166"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66" t="inlineStr"/>
      <c r="L125" s="166" t="inlineStr">
        <is>
          <t>GERD</t>
        </is>
      </c>
      <c r="M125" s="166" t="inlineStr"/>
      <c r="N125" s="165" t="inlineStr">
        <is>
          <t>Clinic</t>
        </is>
      </c>
      <c r="O125" s="166" t="inlineStr">
        <is>
          <t>ข้อ 92 (PLE_CC1_2562_Key.md)</t>
        </is>
      </c>
      <c r="P125" s="165" t="inlineStr">
        <is>
          <t>ข้อสอบเก่า</t>
        </is>
      </c>
      <c r="Q125" s="165" t="inlineStr">
        <is>
          <t>2562</t>
        </is>
      </c>
      <c r="R125" s="165" t="inlineStr"/>
    </row>
    <row r="126" ht="24" customHeight="1" s="49">
      <c r="A126" s="167" t="n">
        <v>124</v>
      </c>
      <c r="B126" s="166" t="inlineStr">
        <is>
          <t>ถ้าผู้ป่วยได้รับ clindamycin capsule แล้วมีเม็ดเลือดขาวสูง ปวดท้องและท้องเสีย อาการดังกล่าวเกิดจากภาวะใด O dicloxa , cloxa X X ~</t>
        </is>
      </c>
      <c r="C126" s="166" t="inlineStr"/>
      <c r="D126" s="166" t="inlineStr">
        <is>
          <t>Seizure</t>
        </is>
      </c>
      <c r="E126" s="166" t="inlineStr">
        <is>
          <t>Hemolytic anemia</t>
        </is>
      </c>
      <c r="F126" s="166" t="inlineStr">
        <is>
          <t>Disulfiram like reaction</t>
        </is>
      </c>
      <c r="G126" s="166" t="inlineStr">
        <is>
          <t>Serum sickness syndrome</t>
        </is>
      </c>
      <c r="H126" s="166" t="inlineStr">
        <is>
          <t>Pseudomembranous colitis</t>
        </is>
      </c>
      <c r="I126" s="167" t="inlineStr">
        <is>
          <t>1</t>
        </is>
      </c>
      <c r="J126" s="166"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66" t="inlineStr"/>
      <c r="L126" s="166" t="inlineStr">
        <is>
          <t>GERD</t>
        </is>
      </c>
      <c r="M126" s="166" t="inlineStr"/>
      <c r="N126" s="165" t="inlineStr">
        <is>
          <t>Clinic</t>
        </is>
      </c>
      <c r="O126" s="166" t="inlineStr">
        <is>
          <t>ข้อ 98 (PLE_CC1_2562_Key.md)</t>
        </is>
      </c>
      <c r="P126" s="165" t="inlineStr">
        <is>
          <t>ข้อสอบเก่า</t>
        </is>
      </c>
      <c r="Q126" s="165" t="inlineStr">
        <is>
          <t>2562</t>
        </is>
      </c>
      <c r="R126" s="165" t="inlineStr"/>
    </row>
    <row r="127" ht="24" customHeight="1" s="49">
      <c r="A127" s="167" t="n">
        <v>125</v>
      </c>
      <c r="B127" s="166" t="inlineStr">
        <is>
          <t>เกี่ยวกับ GERD and Peptic ulcer ข้อใดต่อไปนี้กล่าวถูกต้องตามหลักวิชาชีพเภสัชกรรม</t>
        </is>
      </c>
      <c r="C127" s="166" t="inlineStr"/>
      <c r="D127" s="166" t="inlineStr">
        <is>
          <t>Omeprazole 20 mg OD</t>
        </is>
      </c>
      <c r="E127" s="166" t="inlineStr">
        <is>
          <t>Esomeprazole 20 mg OD</t>
        </is>
      </c>
      <c r="F127" s="166" t="inlineStr">
        <is>
          <t>Domperidone 10 mg TID</t>
        </is>
      </c>
      <c r="G127" s="166" t="inlineStr">
        <is>
          <t>Dimenhydrinate 50 mg TID</t>
        </is>
      </c>
      <c r="H127" s="166" t="inlineStr">
        <is>
          <t>Loperamide 2 mg PRN</t>
        </is>
      </c>
      <c r="I127" s="167" t="inlineStr">
        <is>
          <t>1</t>
        </is>
      </c>
      <c r="J127"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66" t="inlineStr"/>
      <c r="L127" s="166" t="inlineStr">
        <is>
          <t>GERD</t>
        </is>
      </c>
      <c r="M127" s="166" t="inlineStr"/>
      <c r="N127" s="165" t="inlineStr">
        <is>
          <t>Clinic</t>
        </is>
      </c>
      <c r="O127" s="166" t="inlineStr">
        <is>
          <t>ข้อ 6 (PLE_CC1_2560 22 April Set 1.md)</t>
        </is>
      </c>
      <c r="P127" s="165" t="inlineStr">
        <is>
          <t>ข้อสอบเก่า</t>
        </is>
      </c>
      <c r="Q127" s="165" t="inlineStr">
        <is>
          <t>2560</t>
        </is>
      </c>
      <c r="R127" s="165" t="inlineStr"/>
    </row>
    <row r="128" ht="24" customHeight="1" s="49">
      <c r="A128" s="167" t="n">
        <v>126</v>
      </c>
      <c r="B128" s="166" t="inlineStr">
        <is>
          <t>ข้อใดคือกลไกของยา Palonosetron ในการรักษาและป้องอาการคลื่นไส้ อาเจียน</t>
        </is>
      </c>
      <c r="C128" s="166" t="inlineStr"/>
      <c r="D128" s="166" t="inlineStr">
        <is>
          <t>5-HT3 receptor antagonist</t>
        </is>
      </c>
      <c r="E128" s="166" t="inlineStr">
        <is>
          <t>Dopamine receptor antagonist</t>
        </is>
      </c>
      <c r="F128" s="166" t="inlineStr">
        <is>
          <t>H1 antihistamine</t>
        </is>
      </c>
      <c r="G128" s="166" t="inlineStr">
        <is>
          <t>NK1 receptor antagonist</t>
        </is>
      </c>
      <c r="H128" s="166" t="inlineStr">
        <is>
          <t>Glucocorticoid</t>
        </is>
      </c>
      <c r="I128" s="167" t="inlineStr">
        <is>
          <t>1</t>
        </is>
      </c>
      <c r="J128" s="166"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8" s="166" t="inlineStr"/>
      <c r="L128" s="166" t="inlineStr">
        <is>
          <t>GERD</t>
        </is>
      </c>
      <c r="M128" s="166" t="inlineStr"/>
      <c r="N128" s="165" t="inlineStr">
        <is>
          <t>Clinic</t>
        </is>
      </c>
      <c r="O128" s="166" t="inlineStr">
        <is>
          <t>ข้อ 25 (Pharmtutor_2024_Set2.md)</t>
        </is>
      </c>
      <c r="P128" s="165" t="inlineStr">
        <is>
          <t>ข้อสอบจำลอง</t>
        </is>
      </c>
      <c r="Q128" s="165" t="inlineStr">
        <is>
          <t>Mock Pharmtutor 2024</t>
        </is>
      </c>
      <c r="R128" s="165" t="inlineStr"/>
    </row>
    <row r="129" ht="24" customHeight="1" s="49">
      <c r="A129" s="167" t="n">
        <v>127</v>
      </c>
      <c r="B129" s="166" t="inlineStr">
        <is>
          <t>คำนิยามของ อาการท้องเสียเรื้อรัง (Chronic Diarrhea) คืออะไร</t>
        </is>
      </c>
      <c r="C129" s="166" t="inlineStr"/>
      <c r="D129" s="166" t="inlineStr">
        <is>
          <t>มีอาการถ่ายมากกว่า 2 ครั้งต่อ 1 วัน</t>
        </is>
      </c>
      <c r="E129" s="166" t="inlineStr">
        <is>
          <t>มีอาการถ่ายมากกว่า 3 ครั้งต่อ 1 วัน</t>
        </is>
      </c>
      <c r="F129" s="166" t="inlineStr">
        <is>
          <t>มีอาการถ่ายผิดปกติ ติดต่อกันเป็นระยะเวลานานมากกว่า 7 วัน</t>
        </is>
      </c>
      <c r="G129" s="166" t="inlineStr">
        <is>
          <t>มีอาการถ่ายผิดปกติ ติดต่อกันเป็นระยะเวลานานมากกว่า 14 วัน</t>
        </is>
      </c>
      <c r="H129" s="166" t="inlineStr">
        <is>
          <t>ข้อ a และ c ถูก</t>
        </is>
      </c>
      <c r="I129" s="167" t="inlineStr">
        <is>
          <t>1</t>
        </is>
      </c>
      <c r="J129" s="166"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ตามเกณฑ์จากลต้องมีอาการนานเกิน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66" t="inlineStr"/>
      <c r="L129" s="166" t="inlineStr">
        <is>
          <t>GERD</t>
        </is>
      </c>
      <c r="M129" s="166" t="inlineStr"/>
      <c r="N129" s="165" t="inlineStr">
        <is>
          <t>Clinic</t>
        </is>
      </c>
      <c r="O129" s="166" t="inlineStr">
        <is>
          <t>ข้อ 28 (Pharmtutor_2024_Set2.md)</t>
        </is>
      </c>
      <c r="P129" s="165" t="inlineStr">
        <is>
          <t>ข้อสอบจำลอง</t>
        </is>
      </c>
      <c r="Q129" s="165" t="inlineStr">
        <is>
          <t>Mock Pharmtutor 2024</t>
        </is>
      </c>
      <c r="R129" s="165" t="inlineStr"/>
    </row>
    <row r="130" ht="24" customHeight="1" s="49">
      <c r="A130" s="167" t="n">
        <v>128</v>
      </c>
      <c r="B130" s="166"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0" s="166" t="inlineStr"/>
      <c r="D130" s="166" t="inlineStr">
        <is>
          <t>Psyllium-based product</t>
        </is>
      </c>
      <c r="E130" s="166" t="inlineStr">
        <is>
          <t>Bisacodyl</t>
        </is>
      </c>
      <c r="F130" s="166" t="inlineStr">
        <is>
          <t>Lubiprostone</t>
        </is>
      </c>
      <c r="G130" s="166" t="inlineStr">
        <is>
          <t>Tegaserod</t>
        </is>
      </c>
      <c r="H130" s="166" t="inlineStr">
        <is>
          <t>Prucalopride</t>
        </is>
      </c>
      <c r="I130" s="167" t="inlineStr">
        <is>
          <t>1</t>
        </is>
      </c>
      <c r="J130" s="166"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66" t="inlineStr"/>
      <c r="L130" s="166" t="inlineStr">
        <is>
          <t>GERD</t>
        </is>
      </c>
      <c r="M130" s="166" t="inlineStr"/>
      <c r="N130" s="165" t="inlineStr">
        <is>
          <t>Clinic</t>
        </is>
      </c>
      <c r="O130" s="166" t="inlineStr">
        <is>
          <t>ข้อ 29 (Pharmtutor_2024_Set2.md)</t>
        </is>
      </c>
      <c r="P130" s="165" t="inlineStr">
        <is>
          <t>ข้อสอบจำลอง</t>
        </is>
      </c>
      <c r="Q130" s="165" t="inlineStr">
        <is>
          <t>Mock Pharmtutor 2024</t>
        </is>
      </c>
      <c r="R130" s="165" t="inlineStr"/>
    </row>
    <row r="131" ht="24" customHeight="1" s="49">
      <c r="A131" s="167" t="n">
        <v>129</v>
      </c>
      <c r="B131"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31" s="166" t="inlineStr"/>
      <c r="D131" s="166" t="inlineStr">
        <is>
          <t>Domperidone 10 mg TID</t>
        </is>
      </c>
      <c r="E131" s="166" t="inlineStr">
        <is>
          <t>Dimenhydrinate 50 mg TID</t>
        </is>
      </c>
      <c r="F131" s="166" t="inlineStr">
        <is>
          <t>Loperamide 2 mg PRN</t>
        </is>
      </c>
      <c r="G131" s="166" t="inlineStr">
        <is>
          <t>Senna 2 tabs HS</t>
        </is>
      </c>
      <c r="H131" s="166" t="inlineStr">
        <is>
          <t>Bisacodyl 5 mg HS</t>
        </is>
      </c>
      <c r="I131" s="167" t="inlineStr">
        <is>
          <t>1</t>
        </is>
      </c>
      <c r="J131"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1" s="166" t="inlineStr"/>
      <c r="L131" s="166" t="inlineStr">
        <is>
          <t>GERD</t>
        </is>
      </c>
      <c r="M131" s="166" t="inlineStr"/>
      <c r="N131" s="165" t="inlineStr">
        <is>
          <t>Clinic</t>
        </is>
      </c>
      <c r="O131" s="166" t="inlineStr">
        <is>
          <t>ข้อ 47 (PLE_CC1_2557.md)</t>
        </is>
      </c>
      <c r="P131" s="165" t="inlineStr">
        <is>
          <t>ข้อสอบเก่า</t>
        </is>
      </c>
      <c r="Q131" s="165" t="inlineStr">
        <is>
          <t>2557</t>
        </is>
      </c>
      <c r="R131" s="165" t="inlineStr"/>
    </row>
    <row r="132" ht="24" customHeight="1" s="49">
      <c r="A132" s="167" t="n">
        <v>130</v>
      </c>
      <c r="B132" s="166" t="inlineStr">
        <is>
          <t>??? --------------------------------------------------------------------------------------------------------------------------------- สถานการณ์ที่ 9 : GERD</t>
        </is>
      </c>
      <c r="C132" s="166" t="inlineStr"/>
      <c r="D132" s="166" t="inlineStr">
        <is>
          <t>ผู้ป่วยเพศชาย อายุ 24 ปี มีอาการเรอเปรี้ยว ขย่อน กรดไหลย้อน ควรได้รับยาใด</t>
        </is>
      </c>
      <c r="E132" s="166" t="inlineStr">
        <is>
          <t>famotidine</t>
        </is>
      </c>
      <c r="F132" s="166" t="inlineStr">
        <is>
          <t>bismus</t>
        </is>
      </c>
      <c r="G132" s="166" t="inlineStr">
        <is>
          <t>salol</t>
        </is>
      </c>
      <c r="H132" s="166" t="inlineStr">
        <is>
          <t>antacid</t>
        </is>
      </c>
      <c r="I132" s="167" t="inlineStr">
        <is>
          <t>1</t>
        </is>
      </c>
      <c r="J132" s="166"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66" t="inlineStr"/>
      <c r="L132" s="166" t="inlineStr">
        <is>
          <t>GERD</t>
        </is>
      </c>
      <c r="M132" s="166" t="inlineStr"/>
      <c r="N132" s="165" t="inlineStr">
        <is>
          <t>Clinic</t>
        </is>
      </c>
      <c r="O132" s="166" t="inlineStr">
        <is>
          <t>ข้อ 5 (PLE_CC1_2556.md)</t>
        </is>
      </c>
      <c r="P132" s="165" t="inlineStr">
        <is>
          <t>ข้อสอบเก่า</t>
        </is>
      </c>
      <c r="Q132" s="165" t="inlineStr">
        <is>
          <t>2556</t>
        </is>
      </c>
      <c r="R132" s="165" t="inlineStr"/>
    </row>
    <row r="133" ht="24" customHeight="1" s="49">
      <c r="A133" s="167" t="n">
        <v>131</v>
      </c>
      <c r="B133" s="166" t="inlineStr">
        <is>
          <t>อาการท้องเสียเกิดจากเชื้ออะไร</t>
        </is>
      </c>
      <c r="C133" s="166" t="inlineStr"/>
      <c r="D133" s="166" t="inlineStr">
        <is>
          <t>rotavirus</t>
        </is>
      </c>
      <c r="E133" s="166" t="inlineStr">
        <is>
          <t>shigella</t>
        </is>
      </c>
      <c r="F133" s="166" t="inlineStr">
        <is>
          <t>E.coli</t>
        </is>
      </c>
      <c r="G133" s="166" t="inlineStr">
        <is>
          <t>Vibrio parahaemolyticus</t>
        </is>
      </c>
      <c r="H133" s="166" t="inlineStr">
        <is>
          <t>Vibrio cholerae</t>
        </is>
      </c>
      <c r="I133" s="167" t="inlineStr">
        <is>
          <t>1</t>
        </is>
      </c>
      <c r="J133" s="166"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 s="166" t="inlineStr"/>
      <c r="L133" s="166" t="inlineStr">
        <is>
          <t>GERD</t>
        </is>
      </c>
      <c r="M133" s="166" t="inlineStr"/>
      <c r="N133" s="165" t="inlineStr">
        <is>
          <t>Clinic</t>
        </is>
      </c>
      <c r="O133" s="166" t="inlineStr">
        <is>
          <t>ข้อ 1 (PLE_CC1_2554 SET2.md)</t>
        </is>
      </c>
      <c r="P133" s="165" t="inlineStr">
        <is>
          <t>ข้อสอบเก่า</t>
        </is>
      </c>
      <c r="Q133" s="165" t="inlineStr">
        <is>
          <t>2554</t>
        </is>
      </c>
      <c r="R133" s="165" t="inlineStr"/>
    </row>
    <row r="134" ht="24" customHeight="1" s="49">
      <c r="A134" s="167" t="n">
        <v>132</v>
      </c>
      <c r="B134" s="166" t="inlineStr">
        <is>
          <t>เกี่ยวกับ โรคกระเพาะอาหาร ข้อใดต่อไปนี้กล่าวถูกต้องตามหลักวิชาชีพเภสัชกรรม</t>
        </is>
      </c>
      <c r="C134" s="166" t="inlineStr"/>
      <c r="D134" s="166" t="inlineStr">
        <is>
          <t>Aluminium hydroxide/Magnesium hydroxide suspension</t>
        </is>
      </c>
      <c r="E134" s="166" t="inlineStr">
        <is>
          <t>Metoclopramide 10 mg TID before meals</t>
        </is>
      </c>
      <c r="F134" s="166" t="inlineStr">
        <is>
          <t>Omeprazole 20 mg OD</t>
        </is>
      </c>
      <c r="G134" s="166" t="inlineStr">
        <is>
          <t>Esomeprazole 20 mg OD</t>
        </is>
      </c>
      <c r="H134" s="166" t="inlineStr">
        <is>
          <t>Domperidone 10 mg TID</t>
        </is>
      </c>
      <c r="I134" s="167" t="inlineStr">
        <is>
          <t>1</t>
        </is>
      </c>
      <c r="J134"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66" t="inlineStr"/>
      <c r="L134" s="166" t="inlineStr">
        <is>
          <t>GERD</t>
        </is>
      </c>
      <c r="M134" s="166" t="inlineStr"/>
      <c r="N134" s="165" t="inlineStr">
        <is>
          <t>Clinic</t>
        </is>
      </c>
      <c r="O134" s="166" t="inlineStr">
        <is>
          <t>ข้อ 4 (PLE_CC1_2533.md)</t>
        </is>
      </c>
      <c r="P134" s="165" t="inlineStr">
        <is>
          <t>ข้อสอบเก่า</t>
        </is>
      </c>
      <c r="Q134" s="165" t="inlineStr">
        <is>
          <t>2533</t>
        </is>
      </c>
      <c r="R134" s="165" t="inlineStr"/>
    </row>
    <row r="135" ht="24" customHeight="1" s="49">
      <c r="A135" s="167" t="n">
        <v>133</v>
      </c>
      <c r="B135" s="166" t="inlineStr">
        <is>
          <t>ข้อใดไม่ใช่ปัจจัยเสี่ยงของการเกิดแผลในกระเพาะ</t>
        </is>
      </c>
      <c r="C135" s="166" t="inlineStr"/>
      <c r="D135" s="166" t="inlineStr">
        <is>
          <t>อายุ &gt; 65 ปี</t>
        </is>
      </c>
      <c r="E135" s="166" t="inlineStr">
        <is>
          <t>มีการใช้ยาในกลุ่ม NSAIDs</t>
        </is>
      </c>
      <c r="F135" s="166" t="inlineStr">
        <is>
          <t>มีพฤติกรรมดื่มกาแฟและสูบบุหรี่เป็นประจำ</t>
        </is>
      </c>
      <c r="G135" s="166" t="inlineStr">
        <is>
          <t>อ้วน</t>
        </is>
      </c>
      <c r="H135" s="166" t="inlineStr">
        <is>
          <t>Osteoarthritis แพทย์์พิจารณาสั่งจ่ายยา Omeprazole ขนาด 40 มิลลิกรัม รับประทานวันละ 1 ครั้ง ก่อนอาหารเช้า</t>
        </is>
      </c>
      <c r="I135" s="167" t="inlineStr">
        <is>
          <t>1</t>
        </is>
      </c>
      <c r="J135" s="166"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66" t="inlineStr"/>
      <c r="L135" s="166" t="inlineStr">
        <is>
          <t>GERD</t>
        </is>
      </c>
      <c r="M135" s="166" t="inlineStr"/>
      <c r="N135" s="165" t="inlineStr">
        <is>
          <t>Clinic</t>
        </is>
      </c>
      <c r="O135" s="166" t="inlineStr">
        <is>
          <t>ข้อ 9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Domperidone ออกฤทธิ์ต้านการอาเจียนที่ใด</t>
        </is>
      </c>
      <c r="C136" s="166" t="inlineStr"/>
      <c r="D136" s="166" t="inlineStr">
        <is>
          <t>Serotonin 5-HT3 ที่ CTZ</t>
        </is>
      </c>
      <c r="E136" s="166" t="inlineStr">
        <is>
          <t>GABA receptor ที่ CTZ</t>
        </is>
      </c>
      <c r="F136" s="166" t="inlineStr">
        <is>
          <t>Nueurokinin-1 receptor ที่ CTZ</t>
        </is>
      </c>
      <c r="G136" s="166" t="inlineStr">
        <is>
          <t>Dopamine D2 receptor ที่ CTZ</t>
        </is>
      </c>
      <c r="H136" s="166" t="inlineStr">
        <is>
          <t>Histamine H1 receptor ที่ CTZ</t>
        </is>
      </c>
      <c r="I136" s="167" t="n">
        <v>4</v>
      </c>
      <c r="J136" s="166"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36" s="166" t="inlineStr"/>
      <c r="L136" s="166" t="inlineStr">
        <is>
          <t>GERD</t>
        </is>
      </c>
      <c r="M136" s="166" t="inlineStr"/>
      <c r="N136" s="165" t="inlineStr">
        <is>
          <t>Clinic</t>
        </is>
      </c>
      <c r="O136" s="166" t="inlineStr">
        <is>
          <t>ข้อ 18 (PLE_CC1_Practice_Exam.md)</t>
        </is>
      </c>
      <c r="P136" s="165" t="inlineStr">
        <is>
          <t>ข้อสอบจำลอง</t>
        </is>
      </c>
      <c r="Q136" s="165" t="inlineStr">
        <is>
          <t>Mock สภาเภสัชฯ Practice</t>
        </is>
      </c>
      <c r="R136" s="165" t="inlineStr"/>
    </row>
    <row r="137" ht="24" customHeight="1" s="49">
      <c r="A137" s="167" t="n">
        <v>135</v>
      </c>
      <c r="B137" s="166" t="inlineStr">
        <is>
          <t>ข้อใดเป็นสาเหตุของภาวะท้องเสียในผู้ป่วยรายนี้</t>
        </is>
      </c>
      <c r="C137" s="166" t="inlineStr"/>
      <c r="D137" s="166" t="inlineStr">
        <is>
          <t>Salmonella typhi</t>
        </is>
      </c>
      <c r="E137" s="166" t="inlineStr">
        <is>
          <t>Shigella dysenteriae</t>
        </is>
      </c>
      <c r="F137" s="166" t="inlineStr">
        <is>
          <t>Clostridium difficile</t>
        </is>
      </c>
      <c r="G137" s="166" t="inlineStr">
        <is>
          <t>Enterotoxigenic E.coli</t>
        </is>
      </c>
      <c r="H137" s="166" t="inlineStr">
        <is>
          <t>Entamoeba histolytica</t>
        </is>
      </c>
      <c r="I137" s="167" t="inlineStr">
        <is>
          <t>1</t>
        </is>
      </c>
      <c r="J137" s="166"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7" s="166" t="inlineStr"/>
      <c r="L137" s="166" t="inlineStr">
        <is>
          <t>GERD</t>
        </is>
      </c>
      <c r="M137" s="166" t="inlineStr"/>
      <c r="N137" s="165" t="inlineStr">
        <is>
          <t>Clinic</t>
        </is>
      </c>
      <c r="O137" s="166" t="inlineStr">
        <is>
          <t>ข้อ 33 (PLE_CC1_Practice_Exam.md)</t>
        </is>
      </c>
      <c r="P137" s="165" t="inlineStr">
        <is>
          <t>ข้อสอบจำลอง</t>
        </is>
      </c>
      <c r="Q137" s="165" t="inlineStr">
        <is>
          <t>Mock สภาเภสัชฯ Practice</t>
        </is>
      </c>
      <c r="R137" s="165" t="inlineStr"/>
    </row>
    <row r="138" ht="24" customHeight="1" s="49">
      <c r="A138" s="167" t="n">
        <v>136</v>
      </c>
      <c r="B138" s="166"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38" s="166" t="inlineStr"/>
      <c r="D138" s="166" t="inlineStr">
        <is>
          <t>Hyoscine butylbromide 10 mg TID</t>
        </is>
      </c>
      <c r="E138" s="166" t="inlineStr">
        <is>
          <t>Aluminium hydroxide/Magnesium hydroxide suspension</t>
        </is>
      </c>
      <c r="F138" s="166" t="inlineStr">
        <is>
          <t>Metoclopramide 10 mg TID before meals</t>
        </is>
      </c>
      <c r="G138" s="166" t="inlineStr">
        <is>
          <t>Omeprazole 20 mg OD</t>
        </is>
      </c>
      <c r="H138" s="166" t="inlineStr">
        <is>
          <t>Esomeprazole 20 mg OD</t>
        </is>
      </c>
      <c r="I138" s="167" t="inlineStr">
        <is>
          <t>1</t>
        </is>
      </c>
      <c r="J138"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66" t="inlineStr"/>
      <c r="L138" s="166" t="inlineStr">
        <is>
          <t>GERD</t>
        </is>
      </c>
      <c r="M138" s="166" t="inlineStr"/>
      <c r="N138" s="165" t="inlineStr">
        <is>
          <t>Clinic</t>
        </is>
      </c>
      <c r="O138" s="166" t="inlineStr">
        <is>
          <t>ข้อ 30 (PLE_CC1_Practice_Exam.md)</t>
        </is>
      </c>
      <c r="P138" s="165" t="inlineStr">
        <is>
          <t>ข้อสอบจำลอง</t>
        </is>
      </c>
      <c r="Q138" s="165" t="inlineStr">
        <is>
          <t>Mock สภาเภสัชฯ Practice</t>
        </is>
      </c>
      <c r="R138" s="165" t="inlineStr"/>
    </row>
    <row r="139" ht="24" customHeight="1" s="49">
      <c r="A139" s="167" t="n">
        <v>137</v>
      </c>
      <c r="B139" s="166"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39" s="166" t="inlineStr"/>
      <c r="D139" s="166" t="inlineStr">
        <is>
          <t>เกิดจากยา Estradiol valerateแก้ไขโดยการเปลี่ยนยา เป็น tibolone</t>
        </is>
      </c>
      <c r="E139" s="166" t="inlineStr">
        <is>
          <t>เกิดจากยา Norethisterone acetate แก้ไขโดยการเปลี่ยนยาเป็น tibolone</t>
        </is>
      </c>
      <c r="F139" s="166" t="inlineStr">
        <is>
          <t>เกิดจากยา Estradiol valerateแก้ไขโดยการเปลี่ยนยา เป็น Raloxifene</t>
        </is>
      </c>
      <c r="G139" s="166" t="inlineStr">
        <is>
          <t>เกิดจากยา Norethisterone acetate แก้ไขโดยการเปลี่ยนยาเป็น Raloxifene</t>
        </is>
      </c>
      <c r="H139" s="166" t="inlineStr">
        <is>
          <t>เกิดจากยา Estradiol valerate แก้ไขโดยการเปลี่ยนยาเป็น Conjugated estrogen</t>
        </is>
      </c>
      <c r="I139" s="167" t="inlineStr">
        <is>
          <t>3</t>
        </is>
      </c>
      <c r="J139" s="166"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39" s="166" t="inlineStr"/>
      <c r="L139" s="166" t="inlineStr">
        <is>
          <t>GERD</t>
        </is>
      </c>
      <c r="M139" s="166" t="inlineStr"/>
      <c r="N139" s="165" t="inlineStr">
        <is>
          <t>Clinic</t>
        </is>
      </c>
      <c r="O139" s="166" t="inlineStr">
        <is>
          <t>ข้อ 34 (PLE_CC1_Practice_Exam.md)</t>
        </is>
      </c>
      <c r="P139" s="165" t="inlineStr">
        <is>
          <t>ข้อสอบจำลอง</t>
        </is>
      </c>
      <c r="Q139" s="165" t="inlineStr">
        <is>
          <t>Mock สภาเภสัชฯ Practice</t>
        </is>
      </c>
      <c r="R139" s="165" t="inlineStr"/>
    </row>
    <row r="140" ht="24" customHeight="1" s="49">
      <c r="A140" s="167" t="n">
        <v>138</v>
      </c>
      <c r="B140" s="166"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0" s="166" t="inlineStr"/>
      <c r="D140" s="166" t="inlineStr">
        <is>
          <t>Dimenhydrinate 50 mg TID</t>
        </is>
      </c>
      <c r="E140" s="166" t="inlineStr">
        <is>
          <t>Loperamide 2 mg PRN</t>
        </is>
      </c>
      <c r="F140" s="166" t="inlineStr">
        <is>
          <t>Senna 2 tabs HS</t>
        </is>
      </c>
      <c r="G140" s="166" t="inlineStr">
        <is>
          <t>Bisacodyl 5 mg HS</t>
        </is>
      </c>
      <c r="H140" s="166" t="inlineStr">
        <is>
          <t>Lactulose 15 mL OD</t>
        </is>
      </c>
      <c r="I140" s="167" t="inlineStr">
        <is>
          <t>1</t>
        </is>
      </c>
      <c r="J140"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66" t="inlineStr"/>
      <c r="L140" s="166" t="inlineStr">
        <is>
          <t>GERD</t>
        </is>
      </c>
      <c r="M140" s="166" t="inlineStr"/>
      <c r="N140" s="165" t="inlineStr">
        <is>
          <t>Clinic</t>
        </is>
      </c>
      <c r="O140" s="166" t="inlineStr">
        <is>
          <t>ข้อ 5 (PLE_CC1_Key_Rx20_UBU.md)</t>
        </is>
      </c>
      <c r="P140" s="165" t="inlineStr">
        <is>
          <t>ข้อสอบจำลอง</t>
        </is>
      </c>
      <c r="Q140" s="165" t="inlineStr">
        <is>
          <t>Mock Rx20 UBU</t>
        </is>
      </c>
      <c r="R140" s="165" t="inlineStr"/>
    </row>
    <row r="141" ht="24" customHeight="1" s="49">
      <c r="A141" s="167" t="n">
        <v>139</v>
      </c>
      <c r="B141" s="166"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1" s="166" t="inlineStr"/>
      <c r="D141" s="166" t="inlineStr">
        <is>
          <t>Bisacodyl 5 mg HS</t>
        </is>
      </c>
      <c r="E141" s="166" t="inlineStr">
        <is>
          <t>Lactulose 15 mL OD</t>
        </is>
      </c>
      <c r="F141" s="166" t="inlineStr">
        <is>
          <t>Amoxicillin 1000 mg BID</t>
        </is>
      </c>
      <c r="G141" s="166" t="inlineStr">
        <is>
          <t>Clarithromycin 500 mg BID</t>
        </is>
      </c>
      <c r="H141" s="166" t="inlineStr">
        <is>
          <t>Hyoscine butylbromide 10 mg TID</t>
        </is>
      </c>
      <c r="I141" s="167" t="inlineStr">
        <is>
          <t>5</t>
        </is>
      </c>
      <c r="J141" s="166"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66" t="inlineStr"/>
      <c r="L141" s="166" t="inlineStr">
        <is>
          <t>GERD</t>
        </is>
      </c>
      <c r="M141" s="166" t="inlineStr"/>
      <c r="N141" s="165" t="inlineStr">
        <is>
          <t>Clinic</t>
        </is>
      </c>
      <c r="O141" s="166" t="inlineStr">
        <is>
          <t>ข้อ 5 (PLE_CC1_Key_Rx20_UBU.md)</t>
        </is>
      </c>
      <c r="P141" s="165" t="inlineStr">
        <is>
          <t>ข้อสอบจำลอง</t>
        </is>
      </c>
      <c r="Q141" s="165" t="inlineStr">
        <is>
          <t>Mock Rx20 UBU</t>
        </is>
      </c>
      <c r="R141" s="165" t="inlineStr"/>
    </row>
    <row r="142" ht="24" customHeight="1" s="49">
      <c r="A142" s="167" t="n">
        <v>140</v>
      </c>
      <c r="B142" s="166"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2" s="166" t="inlineStr"/>
      <c r="D142" s="166" t="inlineStr">
        <is>
          <t>Clarithromycin 500 mg BID</t>
        </is>
      </c>
      <c r="E142" s="166" t="inlineStr">
        <is>
          <t>Hyoscine butylbromide 10 mg TID</t>
        </is>
      </c>
      <c r="F142" s="166" t="inlineStr">
        <is>
          <t>Aluminium hydroxide/Magnesium hydroxide suspension</t>
        </is>
      </c>
      <c r="G142" s="166" t="inlineStr">
        <is>
          <t>Metoclopramide 10 mg TID before meals</t>
        </is>
      </c>
      <c r="H142" s="166" t="inlineStr">
        <is>
          <t>Omeprazole 20 mg OD</t>
        </is>
      </c>
      <c r="I142" s="167" t="inlineStr">
        <is>
          <t>1</t>
        </is>
      </c>
      <c r="J142" s="166"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66" t="inlineStr"/>
      <c r="L142" s="166" t="inlineStr">
        <is>
          <t>GERD</t>
        </is>
      </c>
      <c r="M142" s="166" t="inlineStr"/>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141</v>
      </c>
      <c r="B143" s="166" t="inlineStr">
        <is>
          <t>ผู้ป่วยหญิงเป็นโรคกระเพาะจากภาวะเครียดเรื้อรัง</t>
        </is>
      </c>
      <c r="C143" s="166" t="inlineStr"/>
      <c r="D143" s="166" t="inlineStr">
        <is>
          <t>Metoclopramide 10 mg TID before meals</t>
        </is>
      </c>
      <c r="E143" s="166" t="inlineStr">
        <is>
          <t>Omeprazole 20 mg OD</t>
        </is>
      </c>
      <c r="F143" s="166" t="inlineStr">
        <is>
          <t>Esomeprazole 20 mg OD</t>
        </is>
      </c>
      <c r="G143" s="166" t="inlineStr">
        <is>
          <t>Domperidone 10 mg TID</t>
        </is>
      </c>
      <c r="H143" s="166" t="inlineStr">
        <is>
          <t>Dimenhydrinate 50 mg TID</t>
        </is>
      </c>
      <c r="I143" s="167" t="inlineStr">
        <is>
          <t>1</t>
        </is>
      </c>
      <c r="J143" s="166"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66" t="inlineStr"/>
      <c r="L143" s="166" t="inlineStr">
        <is>
          <t>GERD</t>
        </is>
      </c>
      <c r="M143" s="166" t="inlineStr"/>
      <c r="N143" s="165" t="inlineStr">
        <is>
          <t>Clinic</t>
        </is>
      </c>
      <c r="O143" s="166" t="inlineStr">
        <is>
          <t>ข้อ 3 (PLE_CC1_Key_Rx20_UBU.md)</t>
        </is>
      </c>
      <c r="P143" s="165" t="inlineStr">
        <is>
          <t>ข้อสอบจำลอง</t>
        </is>
      </c>
      <c r="Q143" s="165" t="inlineStr">
        <is>
          <t>Mock Rx20 UBU</t>
        </is>
      </c>
      <c r="R143" s="165" t="inlineStr"/>
    </row>
    <row r="144" ht="24" customHeight="1" s="49">
      <c r="A144" s="167" t="n">
        <v>142</v>
      </c>
      <c r="B144" s="166" t="inlineStr">
        <is>
          <t>เกี่ยวกับ คลื่นไส้อาเจียน ข้อใดต่อไปนี้กล่าวถูกต้องตามหลักวิชาชีพเภสัชกรรม</t>
        </is>
      </c>
      <c r="C144" s="166" t="inlineStr"/>
      <c r="D144" s="166" t="inlineStr">
        <is>
          <t>Domperidone 10 mg TID</t>
        </is>
      </c>
      <c r="E144" s="166" t="inlineStr">
        <is>
          <t>Dimenhydrinate 50 mg TID</t>
        </is>
      </c>
      <c r="F144" s="166" t="inlineStr">
        <is>
          <t>Loperamide 2 mg PRN</t>
        </is>
      </c>
      <c r="G144" s="166" t="inlineStr">
        <is>
          <t>Senna 2 tabs HS</t>
        </is>
      </c>
      <c r="H144" s="166" t="inlineStr">
        <is>
          <t>Bisacodyl 5 mg HS</t>
        </is>
      </c>
      <c r="I144" s="167" t="inlineStr">
        <is>
          <t>1</t>
        </is>
      </c>
      <c r="J144"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66" t="inlineStr"/>
      <c r="L144" s="166" t="inlineStr">
        <is>
          <t>GERD</t>
        </is>
      </c>
      <c r="M144" s="166" t="inlineStr"/>
      <c r="N144" s="165" t="inlineStr">
        <is>
          <t>Clinic</t>
        </is>
      </c>
      <c r="O144" s="166" t="inlineStr">
        <is>
          <t>ข้อ 1 (PLE_CC1_Key_Rx20_UBU.md)</t>
        </is>
      </c>
      <c r="P144" s="165" t="inlineStr">
        <is>
          <t>ข้อสอบจำลอง</t>
        </is>
      </c>
      <c r="Q144" s="165" t="inlineStr">
        <is>
          <t>Mock Rx20 UBU</t>
        </is>
      </c>
      <c r="R144" s="165" t="inlineStr"/>
    </row>
    <row r="145" ht="24" customHeight="1" s="49">
      <c r="A145" s="167" t="n">
        <v>143</v>
      </c>
      <c r="B145" s="166" t="inlineStr">
        <is>
          <t>หากผู้ป่วยมีอาการท้องเสีย คาดว่าน่าจะมีสาเหตุมาจากยาตัวใดมากที่สุด</t>
        </is>
      </c>
      <c r="C145" s="166" t="inlineStr"/>
      <c r="D145" s="166" t="inlineStr">
        <is>
          <t>Senna 2 tabs HS</t>
        </is>
      </c>
      <c r="E145" s="166" t="inlineStr">
        <is>
          <t>Bisacodyl 5 mg HS</t>
        </is>
      </c>
      <c r="F145" s="166" t="inlineStr">
        <is>
          <t>Lactulose 15 mL OD</t>
        </is>
      </c>
      <c r="G145" s="166" t="inlineStr">
        <is>
          <t>Amoxicillin 1000 mg BID</t>
        </is>
      </c>
      <c r="H145" s="166" t="inlineStr">
        <is>
          <t>Clarithromycin 500 mg BID</t>
        </is>
      </c>
      <c r="I145" s="167" t="inlineStr">
        <is>
          <t>1</t>
        </is>
      </c>
      <c r="J145" s="166"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66" t="inlineStr"/>
      <c r="L145" s="166" t="inlineStr">
        <is>
          <t>GERD</t>
        </is>
      </c>
      <c r="M145" s="166" t="inlineStr"/>
      <c r="N145" s="165" t="inlineStr">
        <is>
          <t>Clinic</t>
        </is>
      </c>
      <c r="O145" s="166" t="inlineStr">
        <is>
          <t>ข้อ 2 (PLE_CC1_Key_Rx20_UBU.md)</t>
        </is>
      </c>
      <c r="P145" s="165" t="inlineStr">
        <is>
          <t>ข้อสอบจำลอง</t>
        </is>
      </c>
      <c r="Q145" s="165" t="inlineStr">
        <is>
          <t>Mock Rx20 UBU</t>
        </is>
      </c>
      <c r="R145" s="165" t="inlineStr"/>
    </row>
    <row r="146" ht="24" customHeight="1" s="49">
      <c r="A146" s="167" t="n">
        <v>144</v>
      </c>
      <c r="B146" s="166" t="inlineStr">
        <is>
          <t>ใช้กับผู้ป่วยที่เป็นนิ่วในกระเพาะปัสสาวะ</t>
        </is>
      </c>
      <c r="C146" s="166" t="inlineStr"/>
      <c r="D146" s="166" t="inlineStr">
        <is>
          <t>Amoxicillin 1000 mg BID</t>
        </is>
      </c>
      <c r="E146" s="166" t="inlineStr">
        <is>
          <t>Clarithromycin 500 mg BID</t>
        </is>
      </c>
      <c r="F146" s="166" t="inlineStr">
        <is>
          <t>Hyoscine butylbromide 10 mg TID</t>
        </is>
      </c>
      <c r="G146" s="166" t="inlineStr">
        <is>
          <t>Aluminium hydroxide/Magnesium hydroxide suspension</t>
        </is>
      </c>
      <c r="H146" s="166" t="inlineStr">
        <is>
          <t>Metoclopramide 10 mg TID before meals</t>
        </is>
      </c>
      <c r="I146" s="167" t="inlineStr">
        <is>
          <t>1</t>
        </is>
      </c>
      <c r="J146" s="166"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66" t="inlineStr"/>
      <c r="L146" s="166" t="inlineStr">
        <is>
          <t>GERD</t>
        </is>
      </c>
      <c r="M146" s="166" t="inlineStr"/>
      <c r="N146" s="165" t="inlineStr">
        <is>
          <t>Clinic</t>
        </is>
      </c>
      <c r="O146" s="166" t="inlineStr">
        <is>
          <t>ข้อ 3 (PLE_CC1_Key_Rx20_UBU.md)</t>
        </is>
      </c>
      <c r="P146" s="165" t="inlineStr">
        <is>
          <t>ข้อสอบจำลอง</t>
        </is>
      </c>
      <c r="Q146" s="165" t="inlineStr">
        <is>
          <t>Mock Rx20 UBU</t>
        </is>
      </c>
      <c r="R146" s="165" t="inlineStr"/>
    </row>
    <row r="147" ht="24" customHeight="1" s="49">
      <c r="A147" s="167" t="n">
        <v>145</v>
      </c>
      <c r="B147" s="166" t="inlineStr">
        <is>
          <t>ผู้ป่วยต้องได้รับยานี้เป็นระยะเวลานาน 1 เดือน พบว่าผู้ป่วยมีอาการท้องเสียรุนแรง อยากทราบว่าเกิดจากเชื้ออะไร</t>
        </is>
      </c>
      <c r="C147" s="166" t="inlineStr"/>
      <c r="D147" s="166" t="inlineStr">
        <is>
          <t>Aluminium hydroxide/Magnesium hydroxide suspension</t>
        </is>
      </c>
      <c r="E147" s="166" t="inlineStr">
        <is>
          <t>Metoclopramide 10 mg TID before meals</t>
        </is>
      </c>
      <c r="F147" s="166" t="inlineStr">
        <is>
          <t>Omeprazole 20 mg OD</t>
        </is>
      </c>
      <c r="G147" s="166" t="inlineStr">
        <is>
          <t>Esomeprazole 20 mg OD</t>
        </is>
      </c>
      <c r="H147" s="166" t="inlineStr">
        <is>
          <t>Domperidone 10 mg TID</t>
        </is>
      </c>
      <c r="I147" s="167" t="inlineStr">
        <is>
          <t>1</t>
        </is>
      </c>
      <c r="J147"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66" t="inlineStr"/>
      <c r="L147" s="166" t="inlineStr">
        <is>
          <t>GERD</t>
        </is>
      </c>
      <c r="M147" s="166" t="inlineStr"/>
      <c r="N147" s="165" t="inlineStr">
        <is>
          <t>Clinic</t>
        </is>
      </c>
      <c r="O147" s="166" t="inlineStr">
        <is>
          <t>ข้อ 35 (PLE_CC1_Key_Rx20_UBU.md)</t>
        </is>
      </c>
      <c r="P147" s="165" t="inlineStr">
        <is>
          <t>ข้อสอบจำลอง</t>
        </is>
      </c>
      <c r="Q147" s="165" t="inlineStr">
        <is>
          <t>Mock Rx20 UBU</t>
        </is>
      </c>
      <c r="R147" s="165" t="inlineStr"/>
    </row>
    <row r="148" ht="24" customHeight="1" s="49">
      <c r="A148" s="167" t="n">
        <v>146</v>
      </c>
      <c r="B148" s="166" t="inlineStr">
        <is>
          <t>หากเกิดอาการคลื่นไส้ อาเจียน เวียนหัวให้หยุดยาแล้วมาพบแพทย์์</t>
        </is>
      </c>
      <c r="C148" s="166" t="inlineStr"/>
      <c r="D148" s="166" t="inlineStr">
        <is>
          <t>Esomeprazole 20 mg OD</t>
        </is>
      </c>
      <c r="E148" s="166" t="inlineStr">
        <is>
          <t>Domperidone 10 mg TID</t>
        </is>
      </c>
      <c r="F148" s="166" t="inlineStr">
        <is>
          <t>Dimenhydrinate 50 mg TID</t>
        </is>
      </c>
      <c r="G148" s="166" t="inlineStr">
        <is>
          <t>Loperamide 2 mg PRN</t>
        </is>
      </c>
      <c r="H148" s="166" t="inlineStr">
        <is>
          <t>Senna 2 tabs HS</t>
        </is>
      </c>
      <c r="I148" s="167" t="inlineStr">
        <is>
          <t>1</t>
        </is>
      </c>
      <c r="J148" s="166"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166" t="inlineStr"/>
      <c r="L148" s="166" t="inlineStr">
        <is>
          <t>GERD</t>
        </is>
      </c>
      <c r="M148" s="166" t="inlineStr"/>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147</v>
      </c>
      <c r="B149" s="166" t="inlineStr">
        <is>
          <t>– สถานการณ) 6 ชาย อายุ 14ป3 ไปกินอาหาร ปวดเบGง ถGายกระปØดกระปรอย ท$องเสียเปญนมูกเลือด ไมGมีกลิ่น ไมGอาเจียน</t>
        </is>
      </c>
      <c r="C149" s="166" t="inlineStr"/>
      <c r="D149" s="166" t="inlineStr">
        <is>
          <t>Loperamide 2 mg PRN</t>
        </is>
      </c>
      <c r="E149" s="166" t="inlineStr">
        <is>
          <t>Senna 2 tabs HS</t>
        </is>
      </c>
      <c r="F149" s="166" t="inlineStr">
        <is>
          <t>Bisacodyl 5 mg HS</t>
        </is>
      </c>
      <c r="G149" s="166" t="inlineStr">
        <is>
          <t>Lactulose 15 mL OD</t>
        </is>
      </c>
      <c r="H149" s="166" t="inlineStr">
        <is>
          <t>Amoxicillin 1000 mg BID</t>
        </is>
      </c>
      <c r="I149" s="167" t="inlineStr">
        <is>
          <t>1</t>
        </is>
      </c>
      <c r="J149" s="166"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166" t="inlineStr"/>
      <c r="L149" s="166" t="inlineStr">
        <is>
          <t>GERD</t>
        </is>
      </c>
      <c r="M149" s="166" t="inlineStr"/>
      <c r="N149" s="165" t="inlineStr">
        <is>
          <t>Clinic</t>
        </is>
      </c>
      <c r="O149" s="166" t="inlineStr">
        <is>
          <t>ข้อ 51 (PLE_CC1_Key_Rx20_UBU.md)</t>
        </is>
      </c>
      <c r="P149" s="165" t="inlineStr">
        <is>
          <t>ข้อสอบจำลอง</t>
        </is>
      </c>
      <c r="Q149" s="165" t="inlineStr">
        <is>
          <t>Mock Rx20 UBU</t>
        </is>
      </c>
      <c r="R149" s="165" t="inlineStr"/>
    </row>
    <row r="150" ht="24" customHeight="1" s="49">
      <c r="A150" s="167" t="n">
        <v>148</v>
      </c>
      <c r="B150" s="166" t="inlineStr">
        <is>
          <t>เกี่ยวกับ ลดอาการคลื่นไส้อาเจียน ข้อใดต่อไปนี้กล่าวถูกต้องตามหลักวิชาชีพเภสัชกรรม</t>
        </is>
      </c>
      <c r="C150" s="166" t="inlineStr"/>
      <c r="D150" s="166" t="inlineStr">
        <is>
          <t>Lactulose 15 mL OD</t>
        </is>
      </c>
      <c r="E150" s="166" t="inlineStr">
        <is>
          <t>Amoxicillin 1000 mg BID</t>
        </is>
      </c>
      <c r="F150" s="166" t="inlineStr">
        <is>
          <t>Clarithromycin 500 mg BID</t>
        </is>
      </c>
      <c r="G150" s="166" t="inlineStr">
        <is>
          <t>Hyoscine butylbromide 10 mg TID</t>
        </is>
      </c>
      <c r="H150" s="166" t="inlineStr">
        <is>
          <t>Aluminium hydroxide/Magnesium hydroxide suspension</t>
        </is>
      </c>
      <c r="I150" s="167" t="inlineStr">
        <is>
          <t>1</t>
        </is>
      </c>
      <c r="J150" s="166"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166" t="inlineStr"/>
      <c r="L150" s="166" t="inlineStr">
        <is>
          <t>GERD</t>
        </is>
      </c>
      <c r="M150" s="166" t="inlineStr"/>
      <c r="N150" s="165" t="inlineStr">
        <is>
          <t>Clinic</t>
        </is>
      </c>
      <c r="O150" s="166" t="inlineStr">
        <is>
          <t>ข้อ 2 (PLE_CC1_Key_Rx20_UBU.md)</t>
        </is>
      </c>
      <c r="P150" s="165" t="inlineStr">
        <is>
          <t>ข้อสอบจำลอง</t>
        </is>
      </c>
      <c r="Q150" s="165" t="inlineStr">
        <is>
          <t>Mock Rx20 UBU</t>
        </is>
      </c>
      <c r="R150" s="165" t="inlineStr"/>
    </row>
    <row r="151" ht="24" customHeight="1" s="49">
      <c r="A151" s="167" t="n">
        <v>149</v>
      </c>
      <c r="B151" s="166" t="inlineStr">
        <is>
          <t>ตัวอย่างเช่นสารเคมีที่สร้างขึ้นภายในร่างกายเพื่อ ทำลายเชื้อ เช่น กรดในกระเพาะอาหาร</t>
        </is>
      </c>
      <c r="C151" s="166" t="inlineStr"/>
      <c r="D151" s="166" t="inlineStr">
        <is>
          <t>Hyoscine butylbromide 10 mg TID</t>
        </is>
      </c>
      <c r="E151" s="166" t="inlineStr">
        <is>
          <t>Aluminium hydroxide/Magnesium hydroxide suspension</t>
        </is>
      </c>
      <c r="F151" s="166" t="inlineStr">
        <is>
          <t>Metoclopramide 10 mg TID before meals</t>
        </is>
      </c>
      <c r="G151" s="166" t="inlineStr">
        <is>
          <t>Omeprazole 20 mg OD</t>
        </is>
      </c>
      <c r="H151" s="166" t="inlineStr">
        <is>
          <t>Esomeprazole 20 mg OD</t>
        </is>
      </c>
      <c r="I151" s="167" t="inlineStr">
        <is>
          <t>1</t>
        </is>
      </c>
      <c r="J151"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166" t="inlineStr"/>
      <c r="L151" s="166" t="inlineStr">
        <is>
          <t>GERD</t>
        </is>
      </c>
      <c r="M151" s="166" t="inlineStr"/>
      <c r="N151" s="165" t="inlineStr">
        <is>
          <t>Clinic</t>
        </is>
      </c>
      <c r="O151" s="166" t="inlineStr">
        <is>
          <t>ข้อ 3 (PLE_CC1_Key_Rx20_UBU.md)</t>
        </is>
      </c>
      <c r="P151" s="165" t="inlineStr">
        <is>
          <t>ข้อสอบจำลอง</t>
        </is>
      </c>
      <c r="Q151" s="165" t="inlineStr">
        <is>
          <t>Mock Rx20 UBU</t>
        </is>
      </c>
      <c r="R151" s="165" t="inlineStr"/>
    </row>
    <row r="152" ht="24" customHeight="1" s="49">
      <c r="A152" s="167" t="n">
        <v>150</v>
      </c>
      <c r="B152" s="166" t="inlineStr">
        <is>
          <t>ข้อใดไม่ใชปัจจัยเสี่ยงของโรค GERD</t>
        </is>
      </c>
      <c r="C152" s="166" t="inlineStr"/>
      <c r="D152" s="166" t="inlineStr">
        <is>
          <t>Omeprazole 20 mg OD</t>
        </is>
      </c>
      <c r="E152" s="166" t="inlineStr">
        <is>
          <t>Esomeprazole 20 mg OD</t>
        </is>
      </c>
      <c r="F152" s="166" t="inlineStr">
        <is>
          <t>Domperidone 10 mg TID</t>
        </is>
      </c>
      <c r="G152" s="166" t="inlineStr">
        <is>
          <t>Dimenhydrinate 50 mg TID</t>
        </is>
      </c>
      <c r="H152" s="166" t="inlineStr">
        <is>
          <t>Loperamide 2 mg PRN</t>
        </is>
      </c>
      <c r="I152" s="167" t="inlineStr">
        <is>
          <t>1</t>
        </is>
      </c>
      <c r="J152"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166" t="inlineStr"/>
      <c r="L152" s="166" t="inlineStr">
        <is>
          <t>GERD</t>
        </is>
      </c>
      <c r="M152" s="166" t="inlineStr"/>
      <c r="N152" s="165" t="inlineStr">
        <is>
          <t>Clinic</t>
        </is>
      </c>
      <c r="O152" s="166" t="inlineStr">
        <is>
          <t>ข้อ 2 (PLE_CC1_Key_Rx20_UBU.md)</t>
        </is>
      </c>
      <c r="P152" s="165" t="inlineStr">
        <is>
          <t>ข้อสอบจำลอง</t>
        </is>
      </c>
      <c r="Q152" s="165" t="inlineStr">
        <is>
          <t>Mock Rx20 UBU</t>
        </is>
      </c>
      <c r="R152" s="165" t="inlineStr"/>
    </row>
    <row r="153" ht="24" customHeight="1" s="49">
      <c r="A153" s="167" t="n">
        <v>151</v>
      </c>
      <c r="B153" s="166" t="inlineStr">
        <is>
          <t>เกี่ยวกับ คลื่นไส อาเจียน ข้อใดต่อไปนี้กล่าวถูกต้องตามหลักวิชาชีพเภสัชกรรม</t>
        </is>
      </c>
      <c r="C153" s="166" t="inlineStr"/>
      <c r="D153" s="166" t="inlineStr">
        <is>
          <t>Dimenhydrinate 50 mg TID</t>
        </is>
      </c>
      <c r="E153" s="166" t="inlineStr">
        <is>
          <t>Loperamide 2 mg PRN</t>
        </is>
      </c>
      <c r="F153" s="166" t="inlineStr">
        <is>
          <t>Senna 2 tabs HS</t>
        </is>
      </c>
      <c r="G153" s="166" t="inlineStr">
        <is>
          <t>Bisacodyl 5 mg HS</t>
        </is>
      </c>
      <c r="H153" s="166" t="inlineStr">
        <is>
          <t>Lactulose 15 mL OD</t>
        </is>
      </c>
      <c r="I153" s="167" t="inlineStr">
        <is>
          <t>1</t>
        </is>
      </c>
      <c r="J153"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166" t="inlineStr"/>
      <c r="L153" s="166" t="inlineStr">
        <is>
          <t>GERD</t>
        </is>
      </c>
      <c r="M153" s="166" t="inlineStr"/>
      <c r="N153" s="165" t="inlineStr">
        <is>
          <t>Clinic</t>
        </is>
      </c>
      <c r="O153" s="166" t="inlineStr">
        <is>
          <t>ข้อ 5 (PLE_CC1_Key_Rx20_UBU.md)</t>
        </is>
      </c>
      <c r="P153" s="165" t="inlineStr">
        <is>
          <t>ข้อสอบจำลอง</t>
        </is>
      </c>
      <c r="Q153" s="165" t="inlineStr">
        <is>
          <t>Mock Rx20 UBU</t>
        </is>
      </c>
      <c r="R153" s="165" t="inlineStr"/>
    </row>
    <row r="154" ht="24" customHeight="1" s="49">
      <c r="A154" s="167" t="n">
        <v>152</v>
      </c>
      <c r="B154" s="166" t="inlineStr">
        <is>
          <t>ยาใดไม่ควรใช้ในผู้ป่วย GERD</t>
        </is>
      </c>
      <c r="C154" s="166" t="inlineStr"/>
      <c r="D154" s="166" t="inlineStr">
        <is>
          <t>Bisacodyl 5 mg HS</t>
        </is>
      </c>
      <c r="E154" s="166" t="inlineStr">
        <is>
          <t>Lactulose 15 mL OD</t>
        </is>
      </c>
      <c r="F154" s="166" t="inlineStr">
        <is>
          <t>Amoxicillin 1000 mg BID</t>
        </is>
      </c>
      <c r="G154" s="166" t="inlineStr">
        <is>
          <t>Clarithromycin 500 mg BID</t>
        </is>
      </c>
      <c r="H154" s="166" t="inlineStr">
        <is>
          <t>Hyoscine butylbromide 10 mg TID</t>
        </is>
      </c>
      <c r="I154" s="167" t="inlineStr">
        <is>
          <t>1</t>
        </is>
      </c>
      <c r="J154" s="166"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166" t="inlineStr"/>
      <c r="L154" s="166" t="inlineStr">
        <is>
          <t>GERD</t>
        </is>
      </c>
      <c r="M154" s="166" t="inlineStr"/>
      <c r="N154" s="165" t="inlineStr">
        <is>
          <t>Clinic</t>
        </is>
      </c>
      <c r="O154" s="166" t="inlineStr">
        <is>
          <t>ข้อ 4 (PLE_CC1_Key_Rx20_UBU.md)</t>
        </is>
      </c>
      <c r="P154" s="165" t="inlineStr">
        <is>
          <t>ข้อสอบจำลอง</t>
        </is>
      </c>
      <c r="Q154" s="165" t="inlineStr">
        <is>
          <t>Mock Rx20 UBU</t>
        </is>
      </c>
      <c r="R154" s="165" t="inlineStr"/>
    </row>
    <row r="155" ht="24" customHeight="1" s="49">
      <c r="A155" s="167" t="n">
        <v>153</v>
      </c>
      <c r="B155" s="166" t="inlineStr">
        <is>
          <t>ยาใดที่ใช้ในการป้องกันอาการคลื่นไส้ อาเจียนในผู้ป่วยรายนี้</t>
        </is>
      </c>
      <c r="C155" s="166" t="inlineStr"/>
      <c r="D155" s="166" t="inlineStr">
        <is>
          <t>Dexamethasone</t>
        </is>
      </c>
      <c r="E155" s="166" t="inlineStr">
        <is>
          <t>Ondansetron</t>
        </is>
      </c>
      <c r="F155" s="166" t="inlineStr">
        <is>
          <t>Ondansetron + Dexamethasone + Diphenhydramine</t>
        </is>
      </c>
      <c r="G155" s="166" t="inlineStr">
        <is>
          <t>Ondansetron + Dexamethasone + Aprepitant</t>
        </is>
      </c>
      <c r="H155" s="166" t="inlineStr">
        <is>
          <t>Metoclopramide + Dexamethasone + Aprepitant วันโดยยาที่ได้รับต้องประกอบไปด้วย 1. 5-HT antagonist 2. NK-1 receptor antagonist และ 3. Dexamethasone</t>
        </is>
      </c>
      <c r="I155" s="167" t="inlineStr">
        <is>
          <t>4</t>
        </is>
      </c>
      <c r="J155" s="166"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166" t="inlineStr"/>
      <c r="L155" s="166" t="inlineStr">
        <is>
          <t>GERD</t>
        </is>
      </c>
      <c r="M155" s="166" t="inlineStr"/>
      <c r="N155" s="165" t="inlineStr">
        <is>
          <t>Clinic</t>
        </is>
      </c>
      <c r="O155" s="166" t="inlineStr">
        <is>
          <t>ข้อ 12 (PLE_CC1_Key_Rx20_UBU.md)</t>
        </is>
      </c>
      <c r="P155" s="165" t="inlineStr">
        <is>
          <t>ข้อสอบจำลอง</t>
        </is>
      </c>
      <c r="Q155" s="165" t="inlineStr">
        <is>
          <t>Mock Rx20 UBU</t>
        </is>
      </c>
      <c r="R155" s="165" t="inlineStr"/>
    </row>
    <row r="156" ht="24" customHeight="1" s="49">
      <c r="A156" s="165" t="n">
        <v>154</v>
      </c>
      <c r="B156"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56" s="166" t="inlineStr"/>
      <c r="D156" s="166" t="inlineStr">
        <is>
          <t>Ondansetron และ Levofloxacin ทำปฏิกิริยากัน เกิดการแย่งจับกับโปรตีนในพลาสมาอย่างรุนแรง</t>
        </is>
      </c>
      <c r="E156" s="166" t="inlineStr">
        <is>
          <t>Activated Charcoal เข้าจับและดูดซับ Levofloxacin ในระบบทางเดินอาหาร ส่งผลให้ระดับยาในเลือดของ Levofloxacin ลดลงอย่างมีนัยสำคัญ</t>
        </is>
      </c>
      <c r="F156" s="166" t="inlineStr">
        <is>
          <t>ORS ทำให้ความเป็นกรดในกระเพาะอาหารลดลง ส่งผลให้ Levofloxacin ไม่สามารถละลายตัวและดูดซึมได้</t>
        </is>
      </c>
      <c r="G156" s="166" t="inlineStr">
        <is>
          <t>Activated Charcoal เร่งการขจัดยา Levofloxacin ออกทางปัสสาวะผ่านกระบวนการ active secretion</t>
        </is>
      </c>
      <c r="H156" s="166" t="inlineStr">
        <is>
          <t>Ondansetron ลดการบีบตัวของกระเพาะอาหาร ทำให้ Levofloxacin ค้างอยู่ในกระเพาะนานจนยาเสื่อมสภาพ</t>
        </is>
      </c>
      <c r="I156" s="165" t="n">
        <v>2</v>
      </c>
      <c r="J156"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56" s="166" t="inlineStr"/>
      <c r="L156" s="166" t="inlineStr">
        <is>
          <t>Diarrhea</t>
        </is>
      </c>
      <c r="M156" s="166" t="inlineStr"/>
      <c r="N156" s="165" t="inlineStr">
        <is>
          <t>Clinic</t>
        </is>
      </c>
      <c r="O156" s="166" t="inlineStr">
        <is>
          <t>Mock RxCU84 GI (Case 1 Q1.1)</t>
        </is>
      </c>
      <c r="P156" s="165" t="inlineStr">
        <is>
          <t>ข้อสอบจำลอง</t>
        </is>
      </c>
      <c r="Q156" s="165" t="inlineStr">
        <is>
          <t>Mock RxCU84</t>
        </is>
      </c>
      <c r="R156" s="165" t="inlineStr"/>
    </row>
    <row r="157" ht="24" customHeight="1" s="49">
      <c r="A157" s="165" t="n">
        <v>155</v>
      </c>
      <c r="B157"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57" s="166" t="inlineStr"/>
      <c r="D157"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57"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57"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57"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57"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57" s="165" t="n">
        <v>2</v>
      </c>
      <c r="J157"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57" s="166" t="inlineStr"/>
      <c r="L157" s="166" t="inlineStr">
        <is>
          <t>Diarrhea</t>
        </is>
      </c>
      <c r="M157" s="166" t="inlineStr"/>
      <c r="N157" s="165" t="inlineStr">
        <is>
          <t>Clinic</t>
        </is>
      </c>
      <c r="O157" s="166" t="inlineStr">
        <is>
          <t>Mock RxCU84 GI (Case 1 Q1.2)</t>
        </is>
      </c>
      <c r="P157" s="165" t="inlineStr">
        <is>
          <t>ข้อสอบจำลอง</t>
        </is>
      </c>
      <c r="Q157" s="165" t="inlineStr">
        <is>
          <t>Mock RxCU84</t>
        </is>
      </c>
      <c r="R157" s="165" t="inlineStr"/>
    </row>
    <row r="158" ht="24" customHeight="1" s="49">
      <c r="A158" s="165" t="n">
        <v>156</v>
      </c>
      <c r="B158"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58" s="166" t="inlineStr"/>
      <c r="D158" s="166" t="inlineStr">
        <is>
          <t>Levofloxacin และ ORS</t>
        </is>
      </c>
      <c r="E158" s="166" t="inlineStr">
        <is>
          <t>Ondansetron และ Activated Charcoal</t>
        </is>
      </c>
      <c r="F158" s="166" t="inlineStr">
        <is>
          <t>Levofloxacin และ Ondansetron</t>
        </is>
      </c>
      <c r="G158" s="166" t="inlineStr">
        <is>
          <t>Activated Charcoal และ ORS</t>
        </is>
      </c>
      <c r="H158" s="166" t="inlineStr">
        <is>
          <t>Levofloxacin และ Activated Charcoal</t>
        </is>
      </c>
      <c r="I158" s="165" t="n">
        <v>3</v>
      </c>
      <c r="J158" s="166"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58" s="166" t="inlineStr"/>
      <c r="L158" s="166" t="inlineStr">
        <is>
          <t>Drug Interactions</t>
        </is>
      </c>
      <c r="M158" s="166" t="inlineStr"/>
      <c r="N158" s="165" t="inlineStr">
        <is>
          <t>Clinic</t>
        </is>
      </c>
      <c r="O158" s="166" t="inlineStr">
        <is>
          <t>Mock RxCU84 GI (Case 1 Q1.3)</t>
        </is>
      </c>
      <c r="P158" s="165" t="inlineStr">
        <is>
          <t>ข้อสอบจำลอง</t>
        </is>
      </c>
      <c r="Q158" s="165" t="inlineStr">
        <is>
          <t>Mock RxCU84</t>
        </is>
      </c>
      <c r="R158" s="165" t="inlineStr"/>
    </row>
    <row r="159" ht="24" customHeight="1" s="49">
      <c r="A159" s="165" t="n">
        <v>157</v>
      </c>
      <c r="B159"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59" s="166" t="inlineStr"/>
      <c r="D159" s="166" t="inlineStr">
        <is>
          <t>เปลี่ยน Levofloxacin เป็น Norfloxacin 400 mg รับประทานวันละ 2 ครั้ง นาน 3 วัน</t>
        </is>
      </c>
      <c r="E159" s="166" t="inlineStr">
        <is>
          <t>เปลี่ยน Levofloxacin เป็น Azithromycin 1,000 mg รับประทานครั้งเดียว หรือ 500 mg วันละครั้ง นาน 3 วัน</t>
        </is>
      </c>
      <c r="F159" s="166" t="inlineStr">
        <is>
          <t>เปลี่ยน Levofloxacin เป็น Doxycycline 100 mg รับประทานวันละ 2 ครั้ง นาน 3 วัน</t>
        </is>
      </c>
      <c r="G159" s="166" t="inlineStr">
        <is>
          <t>คงการใช้ Levofloxacin ไว้ตามเดิม เนื่องจากยามีความปลอดภัยสูงในหญิงตั้งครรภ์ทุกไตรมาส</t>
        </is>
      </c>
      <c r="H159" s="166" t="inlineStr">
        <is>
          <t>เปลี่ยน Levofloxacin เป็น Ciprofloxacin 500 mg รับประทานวันละ 2 ครั้ง นาน 3 วัน</t>
        </is>
      </c>
      <c r="I159" s="165" t="n">
        <v>2</v>
      </c>
      <c r="J159"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59" s="166" t="inlineStr"/>
      <c r="L159" s="166" t="inlineStr">
        <is>
          <t>Diarrhea</t>
        </is>
      </c>
      <c r="M159" s="166" t="inlineStr"/>
      <c r="N159" s="165" t="inlineStr">
        <is>
          <t>Clinic</t>
        </is>
      </c>
      <c r="O159" s="166" t="inlineStr">
        <is>
          <t>Mock RxCU84 GI (Case 1 Q1.4)</t>
        </is>
      </c>
      <c r="P159" s="165" t="inlineStr">
        <is>
          <t>ข้อสอบจำลอง</t>
        </is>
      </c>
      <c r="Q159" s="165" t="inlineStr">
        <is>
          <t>Mock RxCU84</t>
        </is>
      </c>
      <c r="R159" s="165" t="inlineStr"/>
    </row>
    <row r="160" ht="24" customHeight="1" s="49">
      <c r="A160" s="165" t="n">
        <v>158</v>
      </c>
      <c r="B160"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0" s="166" t="inlineStr"/>
      <c r="D160" s="166" t="inlineStr">
        <is>
          <t>เหมาะสม เนื่องจากผู้ป่วยถ่ายบ่อยถึง 6 ครั้ง บ่งชี้ว่าร่างกายได้รับการติดเชื้อแบคทีเรียรุนแรง</t>
        </is>
      </c>
      <c r="E160"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0" s="166" t="inlineStr">
        <is>
          <t>เหมาะสม แต่ควรเปลี่ยนเป็นกลุ่ม Fluoroquinolones เช่น Norfloxacin เนื่องจากมีสเปกตรัมแคบกว่า</t>
        </is>
      </c>
      <c r="G160" s="166" t="inlineStr">
        <is>
          <t>เหมาะสม เนื่องจากยา Amoxicillin/Clavulanate ช่วยลดการหลั่งสารน้ำในเยื่อบุลำไส้ได้ดี</t>
        </is>
      </c>
      <c r="H160" s="166" t="inlineStr">
        <is>
          <t>ไม่เหมาะสม เนื่องจากยา Amoxicillin/Clavulanate สามารถผ่านรกไปทำอันตรายต่อทารกในครรภ์ได้อย่างรุนแรง (FDA Category X)</t>
        </is>
      </c>
      <c r="I160" s="165" t="n">
        <v>2</v>
      </c>
      <c r="J160"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0" s="166" t="inlineStr"/>
      <c r="L160" s="166" t="inlineStr">
        <is>
          <t>Diarrhea</t>
        </is>
      </c>
      <c r="M160" s="166" t="inlineStr"/>
      <c r="N160" s="165" t="inlineStr">
        <is>
          <t>Clinic</t>
        </is>
      </c>
      <c r="O160" s="166" t="inlineStr">
        <is>
          <t>Mock RxCU84 GI (Case 2 Q2.1)</t>
        </is>
      </c>
      <c r="P160" s="165" t="inlineStr">
        <is>
          <t>ข้อสอบจำลอง</t>
        </is>
      </c>
      <c r="Q160" s="165" t="inlineStr">
        <is>
          <t>Mock RxCU84</t>
        </is>
      </c>
      <c r="R160" s="165" t="inlineStr"/>
    </row>
    <row r="161" ht="24" customHeight="1" s="49">
      <c r="A161" s="165" t="n">
        <v>159</v>
      </c>
      <c r="B161"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1" s="166" t="inlineStr"/>
      <c r="D161" s="166" t="inlineStr">
        <is>
          <t>ตัวยา Clavulanate จะเร่งกระบวนการทำลายเยื่อบุกระเพาะอาหารโดยตรง เกิดแผลในกระเพาะอาหารฉับพลัน</t>
        </is>
      </c>
      <c r="E161" s="166" t="inlineStr">
        <is>
          <t>ยาจะทำให้เกิดการยับยั้งการหลั่งน้ำย่อยจากตับอ่อน ส่งผลให้มีไขมันปนในอุจจาระเพิ่มขึ้น</t>
        </is>
      </c>
      <c r="F161"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1" s="166" t="inlineStr">
        <is>
          <t>ยาปฏิชีวนะจะทำให้ทางเดินอาหารแห้งตัวและเกิดอาการท้องผูกสลับท้องเสียอย่างรุนแรง</t>
        </is>
      </c>
      <c r="H161" s="166" t="inlineStr">
        <is>
          <t>ตัวยา Amoxicillin จะออกฤทธิ์ขัดขวางการดูดซึมโซเดียมและน้ำกลับที่ไตโดยตรง</t>
        </is>
      </c>
      <c r="I161" s="165" t="n">
        <v>3</v>
      </c>
      <c r="J161"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1" s="166" t="inlineStr"/>
      <c r="L161" s="166" t="inlineStr">
        <is>
          <t>Diarrhea</t>
        </is>
      </c>
      <c r="M161" s="166" t="inlineStr"/>
      <c r="N161" s="165" t="inlineStr">
        <is>
          <t>Clinic</t>
        </is>
      </c>
      <c r="O161" s="166" t="inlineStr">
        <is>
          <t>Mock RxCU84 GI (Case 2 Q2.2)</t>
        </is>
      </c>
      <c r="P161" s="165" t="inlineStr">
        <is>
          <t>ข้อสอบจำลอง</t>
        </is>
      </c>
      <c r="Q161" s="165" t="inlineStr">
        <is>
          <t>Mock RxCU84</t>
        </is>
      </c>
      <c r="R161" s="165" t="inlineStr"/>
    </row>
    <row r="162" ht="24" customHeight="1" s="49">
      <c r="A162" s="165" t="n">
        <v>160</v>
      </c>
      <c r="B162"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2" s="166" t="inlineStr"/>
      <c r="D162" s="166" t="inlineStr">
        <is>
          <t>Loperamide 2 mg</t>
        </is>
      </c>
      <c r="E162" s="166" t="inlineStr">
        <is>
          <t>Ibuprofen 400 mg</t>
        </is>
      </c>
      <c r="F162" s="166" t="inlineStr">
        <is>
          <t>Hyoscine butylbromide 10 mg</t>
        </is>
      </c>
      <c r="G162" s="166" t="inlineStr">
        <is>
          <t>Omeprazole 20 mg</t>
        </is>
      </c>
      <c r="H162" s="166" t="inlineStr">
        <is>
          <t>Activated Charcoal 250 mg</t>
        </is>
      </c>
      <c r="I162" s="165" t="n">
        <v>3</v>
      </c>
      <c r="J162" s="166"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2" s="166" t="inlineStr"/>
      <c r="L162" s="166" t="inlineStr">
        <is>
          <t>Diarrhea</t>
        </is>
      </c>
      <c r="M162" s="166" t="inlineStr"/>
      <c r="N162" s="165" t="inlineStr">
        <is>
          <t>Clinic</t>
        </is>
      </c>
      <c r="O162" s="166" t="inlineStr">
        <is>
          <t>Mock RxCU84 GI (Case 2 Q2.3)</t>
        </is>
      </c>
      <c r="P162" s="165" t="inlineStr">
        <is>
          <t>ข้อสอบจำลอง</t>
        </is>
      </c>
      <c r="Q162" s="165" t="inlineStr">
        <is>
          <t>Mock RxCU84</t>
        </is>
      </c>
      <c r="R162" s="165" t="inlineStr"/>
    </row>
    <row r="163" ht="24" customHeight="1" s="49">
      <c r="A163" s="165" t="n">
        <v>161</v>
      </c>
      <c r="B163"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3" s="166" t="inlineStr"/>
      <c r="D163" s="166" t="inlineStr">
        <is>
          <t>ห้ามใช้ในผู้ป่วยที่มีอาการปวดท้องน้อยหรือมีอาการคลื่นไส้อาเจียนร่วมด้วย</t>
        </is>
      </c>
      <c r="E163"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3" s="166" t="inlineStr">
        <is>
          <t>ห้ามใช้ร่วมกับผงน้ำตาลเกลือแร่ (ORS) ทุกกรณีเนื่องจากจะลดประสิทธิภาพการทำงานของยา</t>
        </is>
      </c>
      <c r="G163" s="166" t="inlineStr">
        <is>
          <t>ห้ามใช้ในผู้ป่วยที่ดื่มน้ำได้น้อยเนื่องจากยาจะกระตุ้นการขับปัสสาวะอย่างรุนแรง</t>
        </is>
      </c>
      <c r="H163" s="166" t="inlineStr">
        <is>
          <t>ห้ามใช้ในคนไข้ที่มีอายุมากกว่า 18 ปี เนื่องจากยามีความปลอดภัยเฉพาะในวัยเด็กเล็กเท่านั้น</t>
        </is>
      </c>
      <c r="I163" s="165" t="n">
        <v>2</v>
      </c>
      <c r="J163"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3" s="166" t="inlineStr"/>
      <c r="L163" s="166" t="inlineStr">
        <is>
          <t>Diarrhea</t>
        </is>
      </c>
      <c r="M163" s="166" t="inlineStr"/>
      <c r="N163" s="165" t="inlineStr">
        <is>
          <t>Clinic</t>
        </is>
      </c>
      <c r="O163" s="166" t="inlineStr">
        <is>
          <t>Mock RxCU84 GI (Case 2 Q2.4)</t>
        </is>
      </c>
      <c r="P163" s="165" t="inlineStr">
        <is>
          <t>ข้อสอบจำลอง</t>
        </is>
      </c>
      <c r="Q163" s="165" t="inlineStr">
        <is>
          <t>Mock RxCU84</t>
        </is>
      </c>
      <c r="R163" s="165" t="inlineStr"/>
    </row>
    <row r="164" ht="24" customHeight="1" s="49">
      <c r="A164" s="165" t="n">
        <v>162</v>
      </c>
      <c r="B164"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64" s="166" t="inlineStr"/>
      <c r="D164" s="166" t="inlineStr">
        <is>
          <t>ความเครียดทำให้เกิดภาวะเลือดเป็นกรด ส่งผลกระตุ้นหลอดอาหารอักเสบโดยตรง</t>
        </is>
      </c>
      <c r="E164"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64" s="166" t="inlineStr">
        <is>
          <t>การดื่มกาแฟปริมาณมากทำให้อาหารค้างอยู่ในกระเพาะนานขึ้น (Delayed gastric emptying)</t>
        </is>
      </c>
      <c r="G164" s="166" t="inlineStr">
        <is>
          <t>การทำงานหนักจนดึกขัดขวางการทำงานของระบบประสาท Sympathetic ทำให้หูรูดปิดแน่นเกินไป</t>
        </is>
      </c>
      <c r="H164" s="166" t="inlineStr">
        <is>
          <t>ความเครียดทำให้ร่างกายผลิตเมือกในกระเพาะอาหารน้อยลง ส่งผลให้เยื่อบุหลอดอาหารฉีกขาดง่าย</t>
        </is>
      </c>
      <c r="I164" s="165" t="n">
        <v>2</v>
      </c>
      <c r="J164"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64" s="166" t="inlineStr"/>
      <c r="L164" s="166" t="inlineStr">
        <is>
          <t>GERD</t>
        </is>
      </c>
      <c r="M164" s="166" t="inlineStr"/>
      <c r="N164" s="165" t="inlineStr">
        <is>
          <t>Clinic</t>
        </is>
      </c>
      <c r="O164" s="166" t="inlineStr">
        <is>
          <t>Mock RxCU84 GI (Case 3 Q3.1)</t>
        </is>
      </c>
      <c r="P164" s="165" t="inlineStr">
        <is>
          <t>ข้อสอบจำลอง</t>
        </is>
      </c>
      <c r="Q164" s="165" t="inlineStr">
        <is>
          <t>Mock RxCU84</t>
        </is>
      </c>
      <c r="R164" s="165" t="inlineStr"/>
    </row>
    <row r="165" ht="24" customHeight="1" s="49">
      <c r="A165" s="165" t="n">
        <v>163</v>
      </c>
      <c r="B165"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65" s="166" t="inlineStr"/>
      <c r="D165" s="166" t="inlineStr">
        <is>
          <t>อาการแสบร้อนกลางอกเป็นมากขึ้นเมื่อนอนราบ</t>
        </is>
      </c>
      <c r="E165" s="166" t="inlineStr">
        <is>
          <t>อาการเรอเปรี้ยวหรือขมคอหลังรับประทานอาหารมื้อใหญ่</t>
        </is>
      </c>
      <c r="F165" s="166" t="inlineStr">
        <is>
          <t>มีอาการกลืนลำบาก (Dysphagia) กลืนเจ็บ (Odynophagia) น้ำหนักลดผิดปกติ หรืออุจจาระมีสีดำคล้ำ (Melena)</t>
        </is>
      </c>
      <c r="G165" s="166" t="inlineStr">
        <is>
          <t>อาการท้องอืด ท้องเฟ้อหลังรับประทานอาหารรสจัด</t>
        </is>
      </c>
      <c r="H165" s="166" t="inlineStr">
        <is>
          <t>อาการแสบร้อนกลางอกสลับกับอาการปวดเกร็งหน้าท้องด้านล่าง</t>
        </is>
      </c>
      <c r="I165" s="165" t="n">
        <v>3</v>
      </c>
      <c r="J165" s="166"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65" s="166" t="inlineStr"/>
      <c r="L165" s="166" t="inlineStr">
        <is>
          <t>GERD</t>
        </is>
      </c>
      <c r="M165" s="166" t="inlineStr"/>
      <c r="N165" s="165" t="inlineStr">
        <is>
          <t>Clinic</t>
        </is>
      </c>
      <c r="O165" s="166" t="inlineStr">
        <is>
          <t>Mock RxCU84 GI (Case 3 Q3.2)</t>
        </is>
      </c>
      <c r="P165" s="165" t="inlineStr">
        <is>
          <t>ข้อสอบจำลอง</t>
        </is>
      </c>
      <c r="Q165" s="165" t="inlineStr">
        <is>
          <t>Mock RxCU84</t>
        </is>
      </c>
      <c r="R165" s="165" t="inlineStr"/>
    </row>
    <row r="166" ht="24" customHeight="1" s="49">
      <c r="A166" s="165" t="n">
        <v>164</v>
      </c>
      <c r="B166"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66" s="166" t="inlineStr"/>
      <c r="D166" s="166" t="inlineStr">
        <is>
          <t>Omeprazole 20 mg ครั้งละ 1 เม็ด วันละครั้ง หลังอาหารเช้าทันที นาน 1 สัปดาห์</t>
        </is>
      </c>
      <c r="E166" s="166" t="inlineStr">
        <is>
          <t>Omeprazole 20 mg ครั้งละ 1 เม็ด วันละครั้ง ก่อนอาหารเช้า 30-60 นาที ต่อเนื่องกัน 4-8 สัปดาห์</t>
        </is>
      </c>
      <c r="F166" s="166" t="inlineStr">
        <is>
          <t>Omeprazole 20 mg ครั้งละ 1 เม็ด วันละ 2 ครั้ง หลังอาหารเช้าและเย็น นาน 3 วัน</t>
        </is>
      </c>
      <c r="G166" s="166" t="inlineStr">
        <is>
          <t>Omeprazole 20 mg ครั้งละ 1 เม็ด รับประทานเฉพาะเวลามีอาการแสบร้อนกลางอก (PRN) โดยเคี้ยวยาให้ละเอียด</t>
        </is>
      </c>
      <c r="H166" s="166" t="inlineStr">
        <is>
          <t>Rabeprazole 20 mg ครั้งละ 1 เม็ด วันละครั้ง ก่อนนอน นาน 1 สัปดาห์</t>
        </is>
      </c>
      <c r="I166" s="165" t="n">
        <v>2</v>
      </c>
      <c r="J166" s="166"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66" s="166" t="inlineStr"/>
      <c r="L166" s="166" t="inlineStr">
        <is>
          <t>GERD</t>
        </is>
      </c>
      <c r="M166" s="166" t="inlineStr"/>
      <c r="N166" s="165" t="inlineStr">
        <is>
          <t>Clinic</t>
        </is>
      </c>
      <c r="O166" s="166" t="inlineStr">
        <is>
          <t>Mock RxCU84 GI (Case 3 Q3.3)</t>
        </is>
      </c>
      <c r="P166" s="165" t="inlineStr">
        <is>
          <t>ข้อสอบจำลอง</t>
        </is>
      </c>
      <c r="Q166" s="165" t="inlineStr">
        <is>
          <t>Mock RxCU84</t>
        </is>
      </c>
      <c r="R166" s="165" t="inlineStr"/>
    </row>
    <row r="167" ht="24" customHeight="1" s="49">
      <c r="A167" s="165" t="n">
        <v>165</v>
      </c>
      <c r="B167"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67" s="166" t="inlineStr"/>
      <c r="D167"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67" s="166" t="inlineStr">
        <is>
          <t>ควรดื่มนมช็อกโกแลตหรือเครื่องดื่มผสมแอลกอฮอล์หลังอาหารเย็น เพื่อช่วยเคลือบแผลในหลอดอาหาร</t>
        </is>
      </c>
      <c r="F167"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67" s="166" t="inlineStr">
        <is>
          <t>แนะนำให้ออกกำลังกายอย่างหนักทันทีหลังมื้ออาหารเย็น เพื่อช่วยให้กระเพาะอาหารบีบตัวไล่แก๊สได้เร็วขึ้น</t>
        </is>
      </c>
      <c r="H167" s="166" t="inlineStr">
        <is>
          <t>แนะนำให้ดื่มน้ำเย็นปริมาณมากๆ ในระหว่างมื้ออาหาร เพื่อช่วยเจือจางกรดในกระเพาะอาหารไม่ให้ย้อนขึ้นไป</t>
        </is>
      </c>
      <c r="I167" s="165" t="n">
        <v>3</v>
      </c>
      <c r="J167"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67" s="166" t="inlineStr"/>
      <c r="L167" s="166" t="inlineStr">
        <is>
          <t>GERD</t>
        </is>
      </c>
      <c r="M167" s="166" t="inlineStr"/>
      <c r="N167" s="165" t="inlineStr">
        <is>
          <t>Clinic</t>
        </is>
      </c>
      <c r="O167" s="166" t="inlineStr">
        <is>
          <t>Mock RxCU84 GI (Case 3 Q3.4)</t>
        </is>
      </c>
      <c r="P167" s="165" t="inlineStr">
        <is>
          <t>ข้อสอบจำลอง</t>
        </is>
      </c>
      <c r="Q167" s="165" t="inlineStr">
        <is>
          <t>Mock RxCU84</t>
        </is>
      </c>
      <c r="R167" s="165" t="inlineStr"/>
    </row>
    <row r="168" ht="24" customHeight="1" s="49">
      <c r="A168" s="165" t="n">
        <v>166</v>
      </c>
      <c r="B168"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68" s="166" t="inlineStr"/>
      <c r="D168" s="166" t="inlineStr">
        <is>
          <t>Proton pump inhibitors (เช่น Omeprazole)</t>
        </is>
      </c>
      <c r="E168" s="166" t="inlineStr">
        <is>
          <t>Calcium channel blockers (เช่น Amlodipine)</t>
        </is>
      </c>
      <c r="F168" s="166" t="inlineStr">
        <is>
          <t>Prokinetics (เช่น Domperidone)</t>
        </is>
      </c>
      <c r="G168" s="166" t="inlineStr">
        <is>
          <t>H2-receptor antagonists (เช่น Famotidine)</t>
        </is>
      </c>
      <c r="H168" s="166" t="inlineStr">
        <is>
          <t>Mucosal protectants (เช่น Sucralfate)</t>
        </is>
      </c>
      <c r="I168" s="165" t="n">
        <v>2</v>
      </c>
      <c r="J168" s="166"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68" s="166" t="inlineStr"/>
      <c r="L168" s="166" t="inlineStr">
        <is>
          <t>GERD</t>
        </is>
      </c>
      <c r="M168" s="166" t="inlineStr"/>
      <c r="N168" s="165" t="inlineStr">
        <is>
          <t>Clinic</t>
        </is>
      </c>
      <c r="O168" s="166" t="inlineStr">
        <is>
          <t>Mock RxCU84 GI (Case 3 Q3.5)</t>
        </is>
      </c>
      <c r="P168" s="165" t="inlineStr">
        <is>
          <t>ข้อสอบจำลอง</t>
        </is>
      </c>
      <c r="Q168" s="165" t="inlineStr">
        <is>
          <t>Mock RxCU84</t>
        </is>
      </c>
      <c r="R168" s="165" t="inlineStr"/>
    </row>
    <row r="169" ht="24" customHeight="1" s="49">
      <c r="A169" s="165" t="n">
        <v>167</v>
      </c>
      <c r="B169"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69" s="166" t="inlineStr"/>
      <c r="D169" s="166" t="inlineStr">
        <is>
          <t>ทำให้ Pitavastatin หมดฤทธิ์ในการลดระดับไขมัน</t>
        </is>
      </c>
      <c r="E169" s="166" t="inlineStr">
        <is>
          <t>ลดการดูดซึมยา Dolutegravir อย่างมีนัยสำคัญจากการเกิด Chelation</t>
        </is>
      </c>
      <c r="F169" s="166" t="inlineStr">
        <is>
          <t>ทำให้ยา Tenofovir (TDF) สะสมในกระแสเลือดจนเกิดพิษต่อไตเฉียบพลัน</t>
        </is>
      </c>
      <c r="G169" s="166" t="inlineStr">
        <is>
          <t>เพิ่มระดับยา Lamivudine (3TC) จนเกิดภาวะโลหิตจางรุนแรง</t>
        </is>
      </c>
      <c r="H169" s="166" t="inlineStr">
        <is>
          <t>ยาลดกรดกระตุ้นการทำลายตัวยา Dolutegravir ผ่านทางเอนไซม์ตับ CYP3A4</t>
        </is>
      </c>
      <c r="I169" s="165" t="n">
        <v>2</v>
      </c>
      <c r="J169" s="166"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69" s="166" t="inlineStr"/>
      <c r="L169" s="166" t="inlineStr">
        <is>
          <t>Drug Interactions</t>
        </is>
      </c>
      <c r="M169" s="166" t="inlineStr"/>
      <c r="N169" s="165" t="inlineStr">
        <is>
          <t>Clinic</t>
        </is>
      </c>
      <c r="O169" s="166" t="inlineStr">
        <is>
          <t>Mock RxCU84 GI (Case 4 Q4.1)</t>
        </is>
      </c>
      <c r="P169" s="165" t="inlineStr">
        <is>
          <t>ข้อสอบจำลอง</t>
        </is>
      </c>
      <c r="Q169" s="165" t="inlineStr">
        <is>
          <t>Mock RxCU84</t>
        </is>
      </c>
      <c r="R169" s="165" t="inlineStr"/>
    </row>
    <row r="170" ht="24" customHeight="1" s="49">
      <c r="A170" s="165" t="n">
        <v>168</v>
      </c>
      <c r="B170"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0" s="166" t="inlineStr"/>
      <c r="D170" s="166" t="inlineStr">
        <is>
          <t>ให้รับประทานยาลดกรดและ Dolutegravir ร่วมกันพร้อมอาหารมื้อหลักทันทีเพื่อลดความเป็นกรดในกระเพาะ</t>
        </is>
      </c>
      <c r="E170"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0" s="166" t="inlineStr">
        <is>
          <t>ให้รับประทานยา Dolutegravir ในขนาดยาเพิ่มขึ้นเป็น 2 เท่าเฉพาะในวันที่ต้องใช้ยาลดกรด</t>
        </is>
      </c>
      <c r="G170" s="166" t="inlineStr">
        <is>
          <t>แนะนำให้เคี้ยวเม็ดยาลดกรดร่วมกับยาต้านไวรัสก่อนนอน เพื่อส่งเสริมการดูดซึมยาต้านไวรัส</t>
        </is>
      </c>
      <c r="H170" s="166" t="inlineStr">
        <is>
          <t>ให้ผู้ป่วยหยุดรับประทานยาต้านไวรัส Dolutegravir ไปก่อนชั่วคราวในระหว่างที่มีอาการของโรคกรดไหลย้อน</t>
        </is>
      </c>
      <c r="I170" s="165" t="n">
        <v>2</v>
      </c>
      <c r="J170"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0" s="166" t="inlineStr"/>
      <c r="L170" s="166" t="inlineStr">
        <is>
          <t>Drug Interactions</t>
        </is>
      </c>
      <c r="M170" s="166" t="inlineStr"/>
      <c r="N170" s="165" t="inlineStr">
        <is>
          <t>Clinic</t>
        </is>
      </c>
      <c r="O170" s="166" t="inlineStr">
        <is>
          <t>Mock RxCU84 GI (Case 4 Q4.2)</t>
        </is>
      </c>
      <c r="P170" s="165" t="inlineStr">
        <is>
          <t>ข้อสอบจำลอง</t>
        </is>
      </c>
      <c r="Q170" s="165" t="inlineStr">
        <is>
          <t>Mock RxCU84</t>
        </is>
      </c>
      <c r="R170" s="165" t="inlineStr"/>
    </row>
    <row r="171" ht="24" customHeight="1" s="49">
      <c r="A171" s="165" t="n">
        <v>169</v>
      </c>
      <c r="B171"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1" s="166" t="inlineStr"/>
      <c r="D171"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1" s="166" t="inlineStr">
        <is>
          <t>ห้ามใช้ Omeprazole ร่วมกับ Dolutegravir เด็ดขาด เนื่องจากยาลดการทำงานของเอนไซม์ที่ใช้กำจัด Dolutegravir</t>
        </is>
      </c>
      <c r="F171" s="166" t="inlineStr">
        <is>
          <t>Omeprazole จะลดการดูดซึมของ Tenofovir (TDF) จนหมดสิ้น ทำให้ระดับยาต้านไวรัสไม่เพียงพอต่อการกดเชื้อ</t>
        </is>
      </c>
      <c r="G171" s="166" t="inlineStr">
        <is>
          <t>ยาต้านไวรัส 3TC จะเกิดการเสื่อมสภาพทันทีหาก pH ในกระเพาะอาหารเพิ่มขึ้นมากกว่า 5.0</t>
        </is>
      </c>
      <c r="H171" s="166" t="inlineStr">
        <is>
          <t>Omeprazole จะเพิ่มความเสี่ยงต่อการเกิดภาวะ Lactic acidosis จากยาต้านไวรัสกลุ่ม NRTIs</t>
        </is>
      </c>
      <c r="I171" s="165" t="n">
        <v>1</v>
      </c>
      <c r="J171"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1" s="166" t="inlineStr"/>
      <c r="L171" s="166" t="inlineStr">
        <is>
          <t>Drug Interactions</t>
        </is>
      </c>
      <c r="M171" s="166" t="inlineStr"/>
      <c r="N171" s="165" t="inlineStr">
        <is>
          <t>Clinic</t>
        </is>
      </c>
      <c r="O171" s="166" t="inlineStr">
        <is>
          <t>Mock RxCU84 GI (Case 4 Q4.3)</t>
        </is>
      </c>
      <c r="P171" s="165" t="inlineStr">
        <is>
          <t>ข้อสอบจำลอง</t>
        </is>
      </c>
      <c r="Q171" s="165" t="inlineStr">
        <is>
          <t>Mock RxCU84</t>
        </is>
      </c>
      <c r="R171" s="165" t="inlineStr"/>
    </row>
    <row r="172" ht="24" customHeight="1" s="49">
      <c r="A172" s="165" t="n">
        <v>170</v>
      </c>
      <c r="B172"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2" s="166" t="inlineStr"/>
      <c r="D172" s="166" t="inlineStr">
        <is>
          <t>ยาระคายเคืองกระเพาะโดยตรง (Direct irritation) และยับยั้งเอนไซม์ COX-2 ทำให้ร่างกายสร้างกรดมากขึ้น</t>
        </is>
      </c>
      <c r="E172"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2" s="166" t="inlineStr">
        <is>
          <t>ยาไปกระตุ้นการทำงานของ parietal cells ในการหลั่งกรดไฮโดรคลอริก ผ่านทางกระบวนการกระตุ้น Histamine-2 receptors</t>
        </is>
      </c>
      <c r="G172" s="166" t="inlineStr">
        <is>
          <t>ยา Diclofenac ทำให้เกิดภาวะติดเชื้อแบคทีเรีย H. pylori ในกระเพาะอาหารได้ง่ายขึ้น</t>
        </is>
      </c>
      <c r="H172" s="166" t="inlineStr">
        <is>
          <t>ยาไปเพิ่มการบีบตัวของกระเพาะอาหารอย่างรุนแรง ส่งผลให้กรดเข้มข้นไหลย้อนกลับทำลายเนื้อเยื่อ</t>
        </is>
      </c>
      <c r="I172" s="165" t="n">
        <v>2</v>
      </c>
      <c r="J172"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2" s="166" t="inlineStr"/>
      <c r="L172" s="166" t="inlineStr">
        <is>
          <t>Peptic Ulcer</t>
        </is>
      </c>
      <c r="M172" s="166" t="inlineStr"/>
      <c r="N172" s="165" t="inlineStr">
        <is>
          <t>Clinic</t>
        </is>
      </c>
      <c r="O172" s="166" t="inlineStr">
        <is>
          <t>Mock RxCU84 GI (Case 5 Q5.1)</t>
        </is>
      </c>
      <c r="P172" s="165" t="inlineStr">
        <is>
          <t>ข้อสอบจำลอง</t>
        </is>
      </c>
      <c r="Q172" s="165" t="inlineStr">
        <is>
          <t>Mock RxCU84</t>
        </is>
      </c>
      <c r="R172" s="165" t="inlineStr"/>
    </row>
    <row r="173" ht="24" customHeight="1" s="49">
      <c r="A173" s="165" t="n">
        <v>171</v>
      </c>
      <c r="B173"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3" s="166" t="inlineStr"/>
      <c r="D173" s="166" t="inlineStr">
        <is>
          <t>แนะนำให้เปลี่ยนจาก Diclofenac เป็น Naproxen 250 mg รับประทานวันละ 2 ครั้ง ทันที</t>
        </is>
      </c>
      <c r="E173"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3" s="166" t="inlineStr">
        <is>
          <t>แนะนำให้เพิ่มขนาดการรับประทาน Tolperisone เป็น 150 mg วันละ 3 ครั้ง และคงการทาน Diclofenac ร่วมด้วย</t>
        </is>
      </c>
      <c r="G173" s="166" t="inlineStr">
        <is>
          <t>แนะนำให้รับประทาน Diclofenac ห่างจากเครื่องดื่มแอลกอฮอล์อย่างน้อย 8 ชั่วโมง โดยใช้ยาสูตรเดิมต่อไป</t>
        </is>
      </c>
      <c r="H173" s="166" t="inlineStr">
        <is>
          <t>แนะนำให้ใช้ยาแก้ปวดกลุ่มสเตียรอยด์ (Steroids) ชนิดรับประทานทดแทนเพื่อความปลอดภัยต่อกระเพาะอาหาร</t>
        </is>
      </c>
      <c r="I173" s="165" t="n">
        <v>2</v>
      </c>
      <c r="J173"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3" s="166" t="inlineStr"/>
      <c r="L173" s="166" t="inlineStr">
        <is>
          <t>Peptic Ulcer</t>
        </is>
      </c>
      <c r="M173" s="166" t="inlineStr"/>
      <c r="N173" s="165" t="inlineStr">
        <is>
          <t>Clinic</t>
        </is>
      </c>
      <c r="O173" s="166" t="inlineStr">
        <is>
          <t>Mock RxCU84 GI (Case 5 Q5.2)</t>
        </is>
      </c>
      <c r="P173" s="165" t="inlineStr">
        <is>
          <t>ข้อสอบจำลอง</t>
        </is>
      </c>
      <c r="Q173" s="165" t="inlineStr">
        <is>
          <t>Mock RxCU84</t>
        </is>
      </c>
      <c r="R173" s="165" t="inlineStr"/>
    </row>
    <row r="174" ht="24" customHeight="1" s="49">
      <c r="A174" s="165" t="n">
        <v>172</v>
      </c>
      <c r="B174"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74" s="166" t="inlineStr"/>
      <c r="D174" s="166" t="inlineStr">
        <is>
          <t>ออกฤทธิ์จับตัวรับ H2 อาการข้างเคียงคือทำให้เกิดผื่นแพ้แสง; ห้ามใช้ในคนไข้โรคหัวใจล้มเหลว</t>
        </is>
      </c>
      <c r="E174"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74" s="166" t="inlineStr">
        <is>
          <t>ออกฤทธิ์บล็อก Proton pump; อาการข้างเคียงคืออาการปวดศีรษะ; ห้ามใช้ในผู้ป่วยโรคตับแข็ง</t>
        </is>
      </c>
      <c r="G174" s="166" t="inlineStr">
        <is>
          <t>เป็นสารเคลือบแผลกระเพาะอาหาร; อาการข้างเคียงคือทำให้อุจจาระสีดำเข้ม; ห้ามใช้ในคนไข้ที่เป็นโรคไตวาย</t>
        </is>
      </c>
      <c r="H174" s="166" t="inlineStr">
        <is>
          <t>เป็นยากระตุ้นการหลั่งเอนไซม์ amylase; อาการข้างเคียงคือน้ำตาลในเลือดต่ำ; ห้ามใช้ร่วมกับอินซูลิน</t>
        </is>
      </c>
      <c r="I174" s="165" t="n">
        <v>2</v>
      </c>
      <c r="J174"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74" s="166" t="inlineStr"/>
      <c r="L174" s="166" t="inlineStr">
        <is>
          <t>Peptic Ulcer</t>
        </is>
      </c>
      <c r="M174" s="166" t="inlineStr"/>
      <c r="N174" s="165" t="inlineStr">
        <is>
          <t>Clinic</t>
        </is>
      </c>
      <c r="O174" s="166" t="inlineStr">
        <is>
          <t>Mock RxCU84 GI (Case 5 Q5.3)</t>
        </is>
      </c>
      <c r="P174" s="165" t="inlineStr">
        <is>
          <t>ข้อสอบจำลอง</t>
        </is>
      </c>
      <c r="Q174" s="165" t="inlineStr">
        <is>
          <t>Mock RxCU84</t>
        </is>
      </c>
      <c r="R174" s="165" t="inlineStr"/>
    </row>
    <row r="175" ht="24" customHeight="1" s="49">
      <c r="A175" s="165" t="n">
        <v>173</v>
      </c>
      <c r="B175"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75" s="166" t="inlineStr"/>
      <c r="D175" s="166" t="inlineStr">
        <is>
          <t>อาการปวดแสบบริเวณหน้าอกลามไปถึงไหล่ซ้าย</t>
        </is>
      </c>
      <c r="E175"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75" s="166" t="inlineStr">
        <is>
          <t>อาการแสบร้อนที่ผิวหนังบริเวณที่ปวดกล้ามเนื้อ</t>
        </is>
      </c>
      <c r="G175" s="166" t="inlineStr">
        <is>
          <t>อาการอ่อนเพลียเล็กน้อยหลังจากทำงานเกษตรกลางแดดจัด</t>
        </is>
      </c>
      <c r="H175" s="166" t="inlineStr">
        <is>
          <t>อาการท้องอืด ท้องเฟ้อ มีลมในกระเพาะอาหารหลังตื่นนอนตอนเช้า</t>
        </is>
      </c>
      <c r="I175" s="165" t="n">
        <v>2</v>
      </c>
      <c r="J175"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75" s="166" t="inlineStr"/>
      <c r="L175" s="166" t="inlineStr">
        <is>
          <t>Peptic Ulcer</t>
        </is>
      </c>
      <c r="M175" s="166" t="inlineStr"/>
      <c r="N175" s="165" t="inlineStr">
        <is>
          <t>Clinic</t>
        </is>
      </c>
      <c r="O175" s="166" t="inlineStr">
        <is>
          <t>Mock RxCU84 GI (Case 5 Q5.4)</t>
        </is>
      </c>
      <c r="P175" s="165" t="inlineStr">
        <is>
          <t>ข้อสอบจำลอง</t>
        </is>
      </c>
      <c r="Q175" s="165" t="inlineStr">
        <is>
          <t>Mock RxCU84</t>
        </is>
      </c>
      <c r="R175" s="165" t="inlineStr"/>
    </row>
    <row r="176" ht="24" customHeight="1" s="49">
      <c r="A176" s="165" t="n">
        <v>174</v>
      </c>
      <c r="B176"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76" s="166" t="inlineStr"/>
      <c r="D176" s="166" t="inlineStr">
        <is>
          <t>5-HT3 receptor antagonist (เช่น Ondansetron)</t>
        </is>
      </c>
      <c r="E176" s="166" t="inlineStr">
        <is>
          <t>Antihistamine / Anticholinergic (เช่น Dimenhydrinate)</t>
        </is>
      </c>
      <c r="F176" s="166" t="inlineStr">
        <is>
          <t>Dopamine D2 antagonist (เช่น Domperidone)</t>
        </is>
      </c>
      <c r="G176" s="166" t="inlineStr">
        <is>
          <t>Benzodiazepines (เช่น Lorazepam)</t>
        </is>
      </c>
      <c r="H176" s="166" t="inlineStr">
        <is>
          <t>Neurokinin-1 antagonist (เช่น Aprepitant)</t>
        </is>
      </c>
      <c r="I176" s="165" t="n">
        <v>3</v>
      </c>
      <c r="J176" s="166"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76" s="166" t="inlineStr"/>
      <c r="L176" s="166" t="inlineStr">
        <is>
          <t>Nausea &amp; Vomiting</t>
        </is>
      </c>
      <c r="M176" s="166" t="inlineStr"/>
      <c r="N176" s="165" t="inlineStr">
        <is>
          <t>Clinic</t>
        </is>
      </c>
      <c r="O176" s="166" t="inlineStr">
        <is>
          <t>Mock RxCU84 GI (Case 5 Q5.5)</t>
        </is>
      </c>
      <c r="P176" s="165" t="inlineStr">
        <is>
          <t>ข้อสอบจำลอง</t>
        </is>
      </c>
      <c r="Q176" s="165" t="inlineStr">
        <is>
          <t>Mock RxCU84</t>
        </is>
      </c>
      <c r="R176" s="165" t="inlineStr"/>
    </row>
    <row r="177" ht="24" customHeight="1" s="49">
      <c r="A177" s="165" t="n">
        <v>175</v>
      </c>
      <c r="B177"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77" s="166" t="inlineStr"/>
      <c r="D177" s="166" t="inlineStr">
        <is>
          <t>Domperidone ออกฤทธิ์ที่ 5-HT3 receptor จึงไม่มีผลข้างเคียงต่อระบบประสาท</t>
        </is>
      </c>
      <c r="E177"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77" s="166" t="inlineStr">
        <is>
          <t>Domperidone ไม่มีผลต่อการเพิ่มขึ้นของระดับ Prolactin ในกระแสเลือดเลย</t>
        </is>
      </c>
      <c r="G177" s="166" t="inlineStr">
        <is>
          <t>Metoclopramide ไม่สามารถผ่าน BBB ได้ จึงปลอดภัยกว่าสำหรับการใช้ในระยะยาว</t>
        </is>
      </c>
      <c r="H177" s="166" t="inlineStr">
        <is>
          <t>ยาทั้งสองตัวมีระดับความปลอดภัยและผลข้างเคียงต่อระบบประสาทส่วนกลางเหมือนกันทุกประการ</t>
        </is>
      </c>
      <c r="I177" s="165" t="n">
        <v>2</v>
      </c>
      <c r="J177"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77" s="166" t="inlineStr"/>
      <c r="L177" s="166" t="inlineStr">
        <is>
          <t>Nausea &amp; Vomiting</t>
        </is>
      </c>
      <c r="M177" s="166" t="inlineStr"/>
      <c r="N177" s="165" t="inlineStr">
        <is>
          <t>Clinic</t>
        </is>
      </c>
      <c r="O177" s="166" t="inlineStr">
        <is>
          <t>Mock RxCU84 GI (Case 5 Q5.6)</t>
        </is>
      </c>
      <c r="P177" s="165" t="inlineStr">
        <is>
          <t>ข้อสอบจำลอง</t>
        </is>
      </c>
      <c r="Q177" s="165" t="inlineStr">
        <is>
          <t>Mock RxCU84</t>
        </is>
      </c>
      <c r="R177" s="165" t="inlineStr"/>
    </row>
    <row r="178" ht="24" customHeight="1" s="49">
      <c r="A178" s="165" t="n">
        <v>176</v>
      </c>
      <c r="B178"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78" s="166" t="inlineStr"/>
      <c r="D178" s="166" t="inlineStr">
        <is>
          <t>ควรรับประทานพร้อมอาหารที่มีไขมันสูงเพื่อเพิ่มการดูดซึมยาเข้าสู่กระแสเลือด</t>
        </is>
      </c>
      <c r="E178"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78" s="166" t="inlineStr">
        <is>
          <t>สามารถใช้ร่วมกับเครื่องดื่มแอลกอฮอล์ได้อย่างปลอดภัยโดยไม่มีผลเสริมฤทธิ์กดประสาท</t>
        </is>
      </c>
      <c r="G178" s="166" t="inlineStr">
        <is>
          <t>ไม่มีผลต่อระบบประสาทส่วนกลาง จึงสามารถใช้ในผู้ป่วยโรคพาร์กินสัน (Parkinson's disease) ได้อย่างปลอดภัย</t>
        </is>
      </c>
      <c r="H178" s="166" t="inlineStr">
        <is>
          <t>ไม่จำเป็นต้องปรับขนาดยาในผู้ป่วยที่มีการทำงานของไตบกพร่อง</t>
        </is>
      </c>
      <c r="I178" s="165" t="n">
        <v>2</v>
      </c>
      <c r="J178"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78" s="166" t="inlineStr"/>
      <c r="L178" s="166" t="inlineStr">
        <is>
          <t>Nausea &amp; Vomiting</t>
        </is>
      </c>
      <c r="M178" s="166" t="inlineStr"/>
      <c r="N178" s="165" t="inlineStr">
        <is>
          <t>Clinic</t>
        </is>
      </c>
      <c r="O178" s="166" t="inlineStr">
        <is>
          <t>Mock RxCU84 GI (Case 5 Q5.7)</t>
        </is>
      </c>
      <c r="P178" s="165" t="inlineStr">
        <is>
          <t>ข้อสอบจำลอง</t>
        </is>
      </c>
      <c r="Q178" s="165" t="inlineStr">
        <is>
          <t>Mock RxCU84</t>
        </is>
      </c>
      <c r="R178" s="165" t="inlineStr"/>
    </row>
    <row r="179" ht="24" customHeight="1" s="49">
      <c r="A179" s="165" t="n">
        <v>177</v>
      </c>
      <c r="B179"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79" s="166" t="inlineStr"/>
      <c r="D179" s="166" t="inlineStr">
        <is>
          <t>Low emetogenic potential (โอกาสเกิดอาการร้อยละ 10–30)</t>
        </is>
      </c>
      <c r="E179" s="166" t="inlineStr">
        <is>
          <t>Moderate emetogenic potential (โอกาสเกิดอาการร้อยละ 30–90)</t>
        </is>
      </c>
      <c r="F179" s="166" t="inlineStr">
        <is>
          <t>High emetogenic potential (โอกาสเกิดอาการมากกว่าร้อยละ 90)</t>
        </is>
      </c>
      <c r="G179" s="166" t="inlineStr">
        <is>
          <t>Minimal emetogenic potential (โอกาสเกิดอาการน้อยกว่าร้อยละ 10)</t>
        </is>
      </c>
      <c r="H179" s="166" t="inlineStr">
        <is>
          <t>Sub-therapeutic emetogenic potential (ไม่มีผลต่อการกระตุ้นอาการอาเจียน)</t>
        </is>
      </c>
      <c r="I179" s="165" t="n">
        <v>3</v>
      </c>
      <c r="J179" s="166"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79" s="166" t="inlineStr"/>
      <c r="L179" s="166" t="inlineStr">
        <is>
          <t>Nausea &amp; Vomiting</t>
        </is>
      </c>
      <c r="M179" s="166" t="inlineStr"/>
      <c r="N179" s="165" t="inlineStr">
        <is>
          <t>Clinic</t>
        </is>
      </c>
      <c r="O179" s="166" t="inlineStr">
        <is>
          <t>Mock RxCU84 GI (Case 6 Q6.1)</t>
        </is>
      </c>
      <c r="P179" s="165" t="inlineStr">
        <is>
          <t>ข้อสอบจำลอง</t>
        </is>
      </c>
      <c r="Q179" s="165" t="inlineStr">
        <is>
          <t>Mock RxCU84</t>
        </is>
      </c>
      <c r="R179" s="165" t="inlineStr"/>
    </row>
    <row r="180" ht="24" customHeight="1" s="49">
      <c r="A180" s="165" t="n">
        <v>178</v>
      </c>
      <c r="B180"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0" s="166" t="inlineStr"/>
      <c r="D180" s="166" t="inlineStr">
        <is>
          <t>เหมาะสม เนื่องจาก Ondansetron เป็นยากลุ่ม 5-HT3 antagonist ที่มีประสิทธิภาพสูงสุดครอบคลุมทั้งระยะเฉียบพลันและระยะช้า</t>
        </is>
      </c>
      <c r="E180"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0" s="166" t="inlineStr">
        <is>
          <t>เหมาะสม แต่ควรเปลี่ยนช่องทางการบริหารยาเป็นชนิดเม็ดรับประทาน (Oral tablet) เพื่อผลการรักษาที่ดีกว่า</t>
        </is>
      </c>
      <c r="G180" s="166" t="inlineStr">
        <is>
          <t>ไม่เหมาะสม เนื่องจากควรใช้เฉพาะยาปฏิชีวนะและยาลดกรด Omeprazole ในการป้องกันอาการอาเจียนเท่านั้น</t>
        </is>
      </c>
      <c r="H180" s="166" t="inlineStr">
        <is>
          <t>เหมาะสม แต่ต้องบริหารยาร่วมกับสารน้ำทางหลอดเลือดดำปริมาณมากเพียงอย่างเดียวโดยไม่ต้องให้ยาอื่นเพิ่ม</t>
        </is>
      </c>
      <c r="I180" s="165" t="n">
        <v>2</v>
      </c>
      <c r="J180"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0" s="166" t="inlineStr"/>
      <c r="L180" s="166" t="inlineStr">
        <is>
          <t>Nausea &amp; Vomiting</t>
        </is>
      </c>
      <c r="M180" s="166" t="inlineStr"/>
      <c r="N180" s="165" t="inlineStr">
        <is>
          <t>Clinic</t>
        </is>
      </c>
      <c r="O180" s="166" t="inlineStr">
        <is>
          <t>Mock RxCU84 GI (Case 6 Q6.2)</t>
        </is>
      </c>
      <c r="P180" s="165" t="inlineStr">
        <is>
          <t>ข้อสอบจำลอง</t>
        </is>
      </c>
      <c r="Q180" s="165" t="inlineStr">
        <is>
          <t>Mock RxCU84</t>
        </is>
      </c>
      <c r="R180" s="165" t="inlineStr"/>
    </row>
    <row r="181" ht="24" customHeight="1" s="49">
      <c r="A181" s="165" t="n">
        <v>179</v>
      </c>
      <c r="B181"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1" s="166" t="inlineStr"/>
      <c r="D181" s="166" t="inlineStr">
        <is>
          <t>อาการเริ่มแสดงหลังรับยา 1 ชั่วโมง; ยาที่มีบทบาทหลักคือยาชาเฉพาะที่ Lidocaine</t>
        </is>
      </c>
      <c r="E181"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1" s="166" t="inlineStr">
        <is>
          <t>อาการเริ่มแสดงในสัปดาห์ที่สามหลังให้ยา; ยาที่มีบทบาทหลักคือยากระตุ้นการบีบตัวของทางเดินอาหาร Domperidone</t>
        </is>
      </c>
      <c r="G181" s="166" t="inlineStr">
        <is>
          <t>อาการเริ่มแสดงในช่วงก่อนได้รับยาเคมีบำบัดรอบถัดไป; ยาที่มีบทบาทหลักคือยากลุ่ม Benzodiazepines เช่น Lorazepam</t>
        </is>
      </c>
      <c r="H181" s="166" t="inlineStr">
        <is>
          <t>อาการเริ่มแสดงทันทีหลังถอดสายน้ำเกลือเคมีบำบัด; ยาที่มีบทบาทหลักคือยาลดกรดชนิดน้ำ Antacid</t>
        </is>
      </c>
      <c r="I181" s="165" t="n">
        <v>2</v>
      </c>
      <c r="J181"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1" s="166" t="inlineStr"/>
      <c r="L181" s="166" t="inlineStr">
        <is>
          <t>Nausea &amp; Vomiting</t>
        </is>
      </c>
      <c r="M181" s="166" t="inlineStr"/>
      <c r="N181" s="165" t="inlineStr">
        <is>
          <t>Clinic</t>
        </is>
      </c>
      <c r="O181" s="166" t="inlineStr">
        <is>
          <t>Mock RxCU84 GI (Case 6 Q6.3)</t>
        </is>
      </c>
      <c r="P181" s="165" t="inlineStr">
        <is>
          <t>ข้อสอบจำลอง</t>
        </is>
      </c>
      <c r="Q181" s="165" t="inlineStr">
        <is>
          <t>Mock RxCU84</t>
        </is>
      </c>
      <c r="R181" s="165" t="inlineStr"/>
    </row>
    <row r="182" ht="24" customHeight="1" s="49">
      <c r="A182" s="165" t="n">
        <v>180</v>
      </c>
      <c r="B182"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2" s="166" t="inlineStr"/>
      <c r="D182"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2" s="166" t="inlineStr">
        <is>
          <t>ผู้สูงอายุไม่มีความเสี่ยงพิเศษใดๆ เพิ่มเติมจากการใช้ยาในกลุ่ม D2 antagonist</t>
        </is>
      </c>
      <c r="F182" s="166" t="inlineStr">
        <is>
          <t>ควรเพิ่มขนาด Metoclopramide เป็น 2 เท่าในผู้สูงอายุเพื่อผลการรักษาที่ดีขึ้น</t>
        </is>
      </c>
      <c r="G182" s="166" t="inlineStr">
        <is>
          <t>Metoclopramide มีความปลอดภัยในผู้สูงอายุมากกว่าเมื่อเปรียบเทียบกับผู้ป่วยอายุน้อย</t>
        </is>
      </c>
      <c r="H182" s="166" t="inlineStr">
        <is>
          <t>ไม่จำเป็นต้องคำนึงถึงการทำงานของไตในการบริหารยา Metoclopramide ในผู้สูงอายุ</t>
        </is>
      </c>
      <c r="I182" s="165" t="n">
        <v>1</v>
      </c>
      <c r="J182"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2" s="166" t="inlineStr"/>
      <c r="L182" s="166" t="inlineStr">
        <is>
          <t>Nausea &amp; Vomiting</t>
        </is>
      </c>
      <c r="M182" s="166" t="inlineStr"/>
      <c r="N182" s="165" t="inlineStr">
        <is>
          <t>Clinic</t>
        </is>
      </c>
      <c r="O182" s="166" t="inlineStr">
        <is>
          <t>Mock RxCU84 GI (Case 6 Q6.4)</t>
        </is>
      </c>
      <c r="P182" s="165" t="inlineStr">
        <is>
          <t>ข้อสอบจำลอง</t>
        </is>
      </c>
      <c r="Q182" s="165" t="inlineStr">
        <is>
          <t>Mock RxCU84</t>
        </is>
      </c>
      <c r="R182" s="165" t="inlineStr"/>
    </row>
    <row r="183" ht="24" customHeight="1" s="49">
      <c r="A183" s="165" t="n">
        <v>181</v>
      </c>
      <c r="B183"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3" s="166" t="inlineStr"/>
      <c r="D183" s="166" t="inlineStr">
        <is>
          <t>เป็น Acute emesis แนะนำให้เพิ่มขนาดของยา 5-HT3 antagonist</t>
        </is>
      </c>
      <c r="E183" s="166" t="inlineStr">
        <is>
          <t>เป็น Delayed emesis แนะนำให้เพิ่มขนาดของยา NK1 antagonist</t>
        </is>
      </c>
      <c r="F183" s="166" t="inlineStr">
        <is>
          <t>เป็น Anticipatory emesis ซึ่งเกิดจาก Classical conditioning แนะนำให้ใช้ยาในกลุ่ม Benzodiazepines (เช่น Lorazepam)</t>
        </is>
      </c>
      <c r="G183" s="166" t="inlineStr">
        <is>
          <t>เป็นผลจาก Motion sickness ระหว่างการเดินทางมาโรงพยาบาล แนะนำให้ยา Dimenhydrinate</t>
        </is>
      </c>
      <c r="H183" s="166" t="inlineStr">
        <is>
          <t>ไม่ต้องให้การรักษาใดๆ เนื่องจากเป็นอาการทางจิตใจที่ไม่เกี่ยวข้องกับเภสัชวิทยา</t>
        </is>
      </c>
      <c r="I183" s="165" t="n">
        <v>3</v>
      </c>
      <c r="J183" s="166"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3" s="166" t="inlineStr"/>
      <c r="L183" s="166" t="inlineStr">
        <is>
          <t>Nausea &amp; Vomiting</t>
        </is>
      </c>
      <c r="M183" s="166" t="inlineStr"/>
      <c r="N183" s="165" t="inlineStr">
        <is>
          <t>Clinic</t>
        </is>
      </c>
      <c r="O183" s="166" t="inlineStr">
        <is>
          <t>Mock RxCU84 GI (Case 6 Q6.5)</t>
        </is>
      </c>
      <c r="P183" s="165" t="inlineStr">
        <is>
          <t>ข้อสอบจำลอง</t>
        </is>
      </c>
      <c r="Q183" s="165" t="inlineStr">
        <is>
          <t>Mock RxCU84</t>
        </is>
      </c>
      <c r="R183" s="165" t="inlineStr"/>
    </row>
    <row r="184" ht="24" customHeight="1" s="49">
      <c r="A184" s="165" t="n">
        <v>182</v>
      </c>
      <c r="B184"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84" s="166" t="inlineStr"/>
      <c r="D184" s="166" t="inlineStr">
        <is>
          <t>Grade I</t>
        </is>
      </c>
      <c r="E184" s="166" t="inlineStr">
        <is>
          <t>Grade II</t>
        </is>
      </c>
      <c r="F184" s="166" t="inlineStr">
        <is>
          <t>Grade III</t>
        </is>
      </c>
      <c r="G184" s="166" t="inlineStr">
        <is>
          <t>Grade IV</t>
        </is>
      </c>
      <c r="H184" s="166" t="inlineStr">
        <is>
          <t>External hemorrhoid (ไม่จัดอยู่ในระบบ Grade I-IV)</t>
        </is>
      </c>
      <c r="I184" s="165" t="n">
        <v>3</v>
      </c>
      <c r="J184" s="166"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84" s="166" t="inlineStr"/>
      <c r="L184" s="166" t="inlineStr">
        <is>
          <t>Hemorrhoids</t>
        </is>
      </c>
      <c r="M184" s="166" t="inlineStr"/>
      <c r="N184" s="165" t="inlineStr">
        <is>
          <t>Clinic</t>
        </is>
      </c>
      <c r="O184" s="166" t="inlineStr">
        <is>
          <t>Mock RxCU84 GI (Case 7 Q7.1)</t>
        </is>
      </c>
      <c r="P184" s="165" t="inlineStr">
        <is>
          <t>ข้อสอบจำลอง</t>
        </is>
      </c>
      <c r="Q184" s="165" t="inlineStr">
        <is>
          <t>Mock RxCU84</t>
        </is>
      </c>
      <c r="R184" s="165" t="inlineStr"/>
    </row>
    <row r="185" ht="24" customHeight="1" s="49">
      <c r="A185" s="165" t="n">
        <v>183</v>
      </c>
      <c r="B185"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85" s="166" t="inlineStr"/>
      <c r="D185" s="166" t="inlineStr">
        <is>
          <t>ส่งต่อทำ Colonoscopy ทันทีทุกกรณีเนื่องจากพบอาการเลือดออกทางทวารหนัก</t>
        </is>
      </c>
      <c r="E185"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85" s="166" t="inlineStr">
        <is>
          <t>จ่ายยาปฏิชีวนะชนิดรับประทานเพื่อป้องกันการติดเชื้อในกระแสเลือด</t>
        </is>
      </c>
      <c r="G185" s="166" t="inlineStr">
        <is>
          <t>แนะนำให้ผู้ป่วยเข้ารับการผ่าตัดริดสีดวงทวารทันทีโดยไม่ต้องปรับพฤติกรรม</t>
        </is>
      </c>
      <c r="H185" s="166" t="inlineStr">
        <is>
          <t>ให้ผู้ป่วยสังเกตอาการเองที่บ้านนาน 3 เดือนโดยไม่ต้องให้คำแนะนำเตือนใดๆ</t>
        </is>
      </c>
      <c r="I185" s="165" t="n">
        <v>2</v>
      </c>
      <c r="J185"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85" s="166" t="inlineStr"/>
      <c r="L185" s="166" t="inlineStr">
        <is>
          <t>Hemorrhoids</t>
        </is>
      </c>
      <c r="M185" s="166" t="inlineStr"/>
      <c r="N185" s="165" t="inlineStr">
        <is>
          <t>Clinic</t>
        </is>
      </c>
      <c r="O185" s="166" t="inlineStr">
        <is>
          <t>Mock RxCU84 GI (Case 7 Q7.2)</t>
        </is>
      </c>
      <c r="P185" s="165" t="inlineStr">
        <is>
          <t>ข้อสอบจำลอง</t>
        </is>
      </c>
      <c r="Q185" s="165" t="inlineStr">
        <is>
          <t>Mock RxCU84</t>
        </is>
      </c>
      <c r="R185" s="165" t="inlineStr"/>
    </row>
    <row r="186" ht="24" customHeight="1" s="49">
      <c r="A186" s="165" t="n">
        <v>184</v>
      </c>
      <c r="B186"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86" s="166" t="inlineStr"/>
      <c r="D186" s="166" t="inlineStr">
        <is>
          <t>การรัดยางหัวริดสีดวง (Rubber band ligation)</t>
        </is>
      </c>
      <c r="E186" s="166" t="inlineStr">
        <is>
          <t>การใช้ยาเหน็บทวารหนักสูตรผสม Hydrocortisone + Lidocaine suppository</t>
        </is>
      </c>
      <c r="F186" s="166" t="inlineStr">
        <is>
          <t>การปรับเปลี่ยนอาหารและพฤติกรรม (Dietary &amp; behavioral modification: เพิ่มใยอาหาร ดื่มน้ำเพียงพอ และปรับสุขอนามัยการขับถ่าย)</t>
        </is>
      </c>
      <c r="G186" s="166" t="inlineStr">
        <is>
          <t>การผ่าตัดริดสีดวงทวาร (Hemorrhoidectomy)</t>
        </is>
      </c>
      <c r="H186" s="166" t="inlineStr">
        <is>
          <t>การจ่ายยาปฏิชีวนะชนิดรับประทานเพื่อป้องกันการติดเชื้อ</t>
        </is>
      </c>
      <c r="I186" s="165" t="n">
        <v>3</v>
      </c>
      <c r="J186"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86" s="166" t="inlineStr"/>
      <c r="L186" s="166" t="inlineStr">
        <is>
          <t>Hemorrhoids</t>
        </is>
      </c>
      <c r="M186" s="166" t="inlineStr"/>
      <c r="N186" s="165" t="inlineStr">
        <is>
          <t>Clinic</t>
        </is>
      </c>
      <c r="O186" s="166" t="inlineStr">
        <is>
          <t>Mock RxCU84 GI (Case 7 Q7.3)</t>
        </is>
      </c>
      <c r="P186" s="165" t="inlineStr">
        <is>
          <t>ข้อสอบจำลอง</t>
        </is>
      </c>
      <c r="Q186" s="165" t="inlineStr">
        <is>
          <t>Mock RxCU84</t>
        </is>
      </c>
      <c r="R186" s="165" t="inlineStr"/>
    </row>
    <row r="187" ht="24" customHeight="1" s="49">
      <c r="A187" s="165" t="n">
        <v>185</v>
      </c>
      <c r="B187"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87" s="166" t="inlineStr"/>
      <c r="D187" s="166" t="inlineStr">
        <is>
          <t>Senna + แนะนำให้ใช้เฉพาะเวลาปวดท้องถ่าย</t>
        </is>
      </c>
      <c r="E187" s="166" t="inlineStr">
        <is>
          <t>Psyllium (Bulk-forming laxative) + แนะนำให้ดื่มน้ำตามมากๆ ให้เพียงพอ และรับประทานต่อเนื่องอย่างน้อย 6 สัปดาห์</t>
        </is>
      </c>
      <c r="F187" s="166" t="inlineStr">
        <is>
          <t>Bisacodyl + แนะนำให้รับประทานก่อนนอนทุกคืนอย่างถาวร</t>
        </is>
      </c>
      <c r="G187" s="166" t="inlineStr">
        <is>
          <t>Glycerin suppository + แนะนำให้สวนทวารทุกเช้าเป็นประจำ</t>
        </is>
      </c>
      <c r="H187" s="166" t="inlineStr">
        <is>
          <t>Lactulose + แนะนำให้รับประทานเฉพาะเมื่อมีอาการปวดทวารหนักเท่านั้น</t>
        </is>
      </c>
      <c r="I187" s="165" t="n">
        <v>2</v>
      </c>
      <c r="J187" s="166"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87" s="166" t="inlineStr"/>
      <c r="L187" s="166" t="inlineStr">
        <is>
          <t>Hemorrhoids</t>
        </is>
      </c>
      <c r="M187" s="166" t="inlineStr"/>
      <c r="N187" s="165" t="inlineStr">
        <is>
          <t>Clinic</t>
        </is>
      </c>
      <c r="O187" s="166" t="inlineStr">
        <is>
          <t>Mock RxCU84 GI (Case 7 Q7.4)</t>
        </is>
      </c>
      <c r="P187" s="165" t="inlineStr">
        <is>
          <t>ข้อสอบจำลอง</t>
        </is>
      </c>
      <c r="Q187" s="165" t="inlineStr">
        <is>
          <t>Mock RxCU84</t>
        </is>
      </c>
      <c r="R187" s="165" t="inlineStr"/>
    </row>
    <row r="188" ht="24" customHeight="1" s="49">
      <c r="A188" s="165" t="n">
        <v>186</v>
      </c>
      <c r="B188"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88" s="166" t="inlineStr"/>
      <c r="D188" s="166" t="inlineStr">
        <is>
          <t>1 เม็ด วันละครั้ง รับประทานต่อเนื่อง</t>
        </is>
      </c>
      <c r="E188" s="166" t="inlineStr">
        <is>
          <t>2 เม็ด วันละครั้ง ตลอดไป</t>
        </is>
      </c>
      <c r="F188" s="166" t="inlineStr">
        <is>
          <t>6 เม็ดต่อวัน (ครั้งละ 2 เม็ด วันละ 3 ครั้ง) นาน 4 วัน ตามด้วย 4 เม็ดต่อวัน (ครั้งละ 2 เม็ด วันละ 2 ครั้ง) อีก 3 วัน</t>
        </is>
      </c>
      <c r="G188" s="166" t="inlineStr">
        <is>
          <t>2 เม็ด วันละ 3 ครั้ง ต่อเนื่องกันนาน 14 วัน</t>
        </is>
      </c>
      <c r="H188" s="166" t="inlineStr">
        <is>
          <t>3 เม็ดต่อวัน นาน 7 วัน แล้วหยุดยาทันที</t>
        </is>
      </c>
      <c r="I188" s="165" t="n">
        <v>3</v>
      </c>
      <c r="J188" s="166"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88" s="166" t="inlineStr"/>
      <c r="L188" s="166" t="inlineStr">
        <is>
          <t>Hemorrhoids</t>
        </is>
      </c>
      <c r="M188" s="166" t="inlineStr"/>
      <c r="N188" s="165" t="inlineStr">
        <is>
          <t>Clinic</t>
        </is>
      </c>
      <c r="O188" s="166" t="inlineStr">
        <is>
          <t>Mock RxCU84 GI (Case 7 Q7.5)</t>
        </is>
      </c>
      <c r="P188" s="165" t="inlineStr">
        <is>
          <t>ข้อสอบจำลอง</t>
        </is>
      </c>
      <c r="Q188" s="165" t="inlineStr">
        <is>
          <t>Mock RxCU84</t>
        </is>
      </c>
      <c r="R188" s="165" t="inlineStr"/>
    </row>
    <row r="189" ht="24" customHeight="1" s="49">
      <c r="A189" s="165" t="n">
        <v>187</v>
      </c>
      <c r="B189"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89" s="166" t="inlineStr"/>
      <c r="D189" s="166" t="inlineStr">
        <is>
          <t>สามารถรักษาริดสีดวงทวารให้หายขาดและป้องกันการกลับเป็นซ้ำได้อย่างถาวร</t>
        </is>
      </c>
      <c r="E189"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89" s="166" t="inlineStr">
        <is>
          <t>สามารถใช้ทดแทนการปรับเปลี่ยนอาหารและสุขอนามัยได้ เนื่องจากเป็น First-line therapy</t>
        </is>
      </c>
      <c r="G189" s="166" t="inlineStr">
        <is>
          <t>ยิ่งใช้ติดต่อกันเป็นเวลานานยิ่งมีประสิทธิภาพดี และไม่มีผลข้างเคียงใดๆ</t>
        </is>
      </c>
      <c r="H189" s="166" t="inlineStr">
        <is>
          <t>มีข้อบ่งใช้เฉพาะเมื่อพบหลักฐานการติดเชื้อแบคทีเรียที่บริเวณทวารหนักเท่านั้น</t>
        </is>
      </c>
      <c r="I189" s="165" t="n">
        <v>2</v>
      </c>
      <c r="J189"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89" s="166" t="inlineStr"/>
      <c r="L189" s="166" t="inlineStr">
        <is>
          <t>Hemorrhoids</t>
        </is>
      </c>
      <c r="M189" s="166" t="inlineStr"/>
      <c r="N189" s="165" t="inlineStr">
        <is>
          <t>Clinic</t>
        </is>
      </c>
      <c r="O189" s="166" t="inlineStr">
        <is>
          <t>Mock RxCU84 GI (Case 7 Q7.6)</t>
        </is>
      </c>
      <c r="P189" s="165" t="inlineStr">
        <is>
          <t>ข้อสอบจำลอง</t>
        </is>
      </c>
      <c r="Q189" s="165" t="inlineStr">
        <is>
          <t>Mock RxCU84</t>
        </is>
      </c>
      <c r="R189" s="165" t="inlineStr"/>
    </row>
    <row r="190" ht="24" customHeight="1" s="49">
      <c r="A190" s="165" t="n">
        <v>188</v>
      </c>
      <c r="B190"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0" s="166" t="inlineStr"/>
      <c r="D190" s="166" t="inlineStr">
        <is>
          <t>Ibuprofen ปลอดภัยและเหมาะสมที่สุด / ควรหลีกเลี่ยง Paracetamol</t>
        </is>
      </c>
      <c r="E190" s="166" t="inlineStr">
        <is>
          <t>Paracetamol ปลอดภัยและเหมาะสมที่สุด / ควรหลีกเลี่ยง NSAIDs (เช่น Ibuprofen, Diclofenac) และ Aspirin</t>
        </is>
      </c>
      <c r="F190" s="166" t="inlineStr">
        <is>
          <t>Aspirin ปลอดภัยและเหมาะสมที่สุด / ควรหลีกเลี่ยง Psyllium husk</t>
        </is>
      </c>
      <c r="G190" s="166" t="inlineStr">
        <is>
          <t>Naproxen ปลอดภัยและเหมาะสมที่สุด / ควรหลีกเลี่ยงการแช่น้ำอุ่น (Sitz bath)</t>
        </is>
      </c>
      <c r="H190" s="166" t="inlineStr">
        <is>
          <t>Tramadol เป็นทางเลือกแรกที่เหมาะสม / ควรหลีกเลี่ยง Paracetamol</t>
        </is>
      </c>
      <c r="I190" s="165" t="n">
        <v>2</v>
      </c>
      <c r="J190" s="166"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0" s="166" t="inlineStr"/>
      <c r="L190" s="166" t="inlineStr">
        <is>
          <t>Hemorrhoids</t>
        </is>
      </c>
      <c r="M190" s="166" t="inlineStr"/>
      <c r="N190" s="165" t="inlineStr">
        <is>
          <t>Clinic</t>
        </is>
      </c>
      <c r="O190" s="166" t="inlineStr">
        <is>
          <t>Mock RxCU84 GI (Case 7 Q7.7)</t>
        </is>
      </c>
      <c r="P190" s="165" t="inlineStr">
        <is>
          <t>ข้อสอบจำลอง</t>
        </is>
      </c>
      <c r="Q190" s="165" t="inlineStr">
        <is>
          <t>Mock RxCU84</t>
        </is>
      </c>
      <c r="R190" s="165" t="inlineStr"/>
    </row>
    <row r="191" ht="24" customHeight="1" s="49">
      <c r="A191" s="165" t="n">
        <v>189</v>
      </c>
      <c r="B191" s="166" t="inlineStr">
        <is>
          <t>ข้อใดคืออาการข้างเคียงของ aluminium hydroxide ที่พบบ่อยที่สุด  , itsainascionsite,dzistmngneis e - =</t>
        </is>
      </c>
      <c r="C191" s="166" t="inlineStr"/>
      <c r="D191" s="166" t="inlineStr">
        <is>
          <t>Constipation</t>
        </is>
      </c>
      <c r="E191" s="166" t="inlineStr">
        <is>
          <t>Steatorrhea</t>
        </is>
      </c>
      <c r="F191" s="166" t="inlineStr">
        <is>
          <t>Folate deficiency anemia</t>
        </is>
      </c>
      <c r="G191" s="166" t="inlineStr">
        <is>
          <t>Metabolic acidosis</t>
        </is>
      </c>
      <c r="H191" s="166" t="inlineStr">
        <is>
          <t>Urinary tract infection</t>
        </is>
      </c>
      <c r="I191" s="165" t="inlineStr">
        <is>
          <t>1</t>
        </is>
      </c>
      <c r="J191" s="166"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166" t="inlineStr"/>
      <c r="L191" s="166" t="inlineStr">
        <is>
          <t>Hypertension</t>
        </is>
      </c>
      <c r="M191" s="166" t="inlineStr"/>
      <c r="N191" s="165" t="inlineStr">
        <is>
          <t>Clinic</t>
        </is>
      </c>
      <c r="O191" s="166" t="inlineStr">
        <is>
          <t>ข้อ 90 (PLE_CC1_2562_Key.md)</t>
        </is>
      </c>
      <c r="P191" s="165" t="inlineStr">
        <is>
          <t>ข้อสอบเก่า</t>
        </is>
      </c>
      <c r="Q191" s="165" t="inlineStr">
        <is>
          <t>2562</t>
        </is>
      </c>
      <c r="R191" s="165" t="inlineStr"/>
    </row>
    <row r="192" ht="24" customHeight="1" s="49">
      <c r="A192" s="165" t="n">
        <v>190</v>
      </c>
      <c r="B192" s="166" t="inlineStr">
        <is>
          <t>คำแนะนำในการใช้ยาเหน็บทวารข้อใดไม่ถูกต้อง</t>
        </is>
      </c>
      <c r="C192" s="166" t="inlineStr"/>
      <c r="D192" s="166" t="inlineStr">
        <is>
          <t>เก็บยาในช่องแช่เย็นก่อนแกะยาออกจากห่อ</t>
        </is>
      </c>
      <c r="E192" s="166" t="inlineStr">
        <is>
          <t>นอนตะแคงโดยให้ขาล่างเหยียดตรงและงอขาบนจนหัวเข่าชิดหน้าอกให้มากที่สุด</t>
        </is>
      </c>
      <c r="F192" s="166" t="inlineStr">
        <is>
          <t>สอดยาเหน็บเข้าไปในทวารหนัก โดยเอาด้านที่มีปลายแหลมเข้าไปก่อน</t>
        </is>
      </c>
      <c r="G192" s="166" t="inlineStr">
        <is>
          <t>นอนในท่าเดิมสักครู่หนึ่งประมาณ 5 นาที เพื่อให้แท่งยาละลายและออกฤทธิ์</t>
        </is>
      </c>
      <c r="H192" s="166" t="inlineStr">
        <is>
          <t>มีข้อผิดมากกว่า 1 ข้อ</t>
        </is>
      </c>
      <c r="I192" s="165" t="inlineStr">
        <is>
          <t>1</t>
        </is>
      </c>
      <c r="J192" s="166"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92" s="166" t="inlineStr"/>
      <c r="L192" s="166" t="inlineStr">
        <is>
          <t>Hypertension</t>
        </is>
      </c>
      <c r="M192" s="166" t="inlineStr"/>
      <c r="N192" s="165" t="inlineStr">
        <is>
          <t>Clinic</t>
        </is>
      </c>
      <c r="O192" s="166" t="inlineStr">
        <is>
          <t>ข้อ 3 (PLE_CC1_Practice_Exam.md)</t>
        </is>
      </c>
      <c r="P192" s="165" t="inlineStr">
        <is>
          <t>แบบฝึกหัด</t>
        </is>
      </c>
      <c r="Q192" s="165" t="inlineStr">
        <is>
          <t>เล่มม่วง</t>
        </is>
      </c>
      <c r="R192" s="165" t="inlineStr"/>
    </row>
    <row r="193" ht="24" customHeight="1" s="49">
      <c r="A193" s="165" t="n">
        <v>191</v>
      </c>
      <c r="B193"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93" s="166" t="inlineStr"/>
      <c r="D193" s="166" t="inlineStr">
        <is>
          <t>Cimetidine</t>
        </is>
      </c>
      <c r="E193" s="166" t="inlineStr">
        <is>
          <t>Omeprazole</t>
        </is>
      </c>
      <c r="F193" s="166" t="inlineStr">
        <is>
          <t>Sucralfate</t>
        </is>
      </c>
      <c r="G193" s="166" t="inlineStr">
        <is>
          <t>Antacid</t>
        </is>
      </c>
      <c r="H193" s="166" t="inlineStr">
        <is>
          <t>Misoprostol</t>
        </is>
      </c>
      <c r="I193" s="165" t="inlineStr">
        <is>
          <t>2</t>
        </is>
      </c>
      <c r="J193" s="166" t="inlineStr">
        <is>
          <t xml:space="preserve">✅ คำตอบที่ถูกต้อง: ข้อ ข. Omeprazole
🎯 ทำไมข้อนี้ถึงถูก:
🔍 ข้ออื่นผิดเพราะอะไร:
</t>
        </is>
      </c>
      <c r="K193" s="166" t="inlineStr"/>
      <c r="L193" s="166" t="inlineStr">
        <is>
          <t>Peptic Ulcer Disease &amp; GI Protection</t>
        </is>
      </c>
      <c r="M193" s="166" t="inlineStr"/>
      <c r="N193" s="165" t="inlineStr">
        <is>
          <t>Clinic</t>
        </is>
      </c>
      <c r="O193" s="166" t="inlineStr">
        <is>
          <t>[SOURCE: Pharma Plus เล่มม่วง 2 - ข้อสอบย้อนหลังปี 2558 วันที่ 1 ข้อ 66]</t>
        </is>
      </c>
      <c r="P193" s="165" t="inlineStr">
        <is>
          <t>ข้อสอบเก่า</t>
        </is>
      </c>
      <c r="Q193" s="165" t="inlineStr">
        <is>
          <t>2558</t>
        </is>
      </c>
      <c r="R193" s="165" t="inlineStr"/>
    </row>
    <row r="194" ht="24" customHeight="1" s="49">
      <c r="A194" s="165" t="n">
        <v>192</v>
      </c>
      <c r="B194"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94" s="166" t="inlineStr"/>
      <c r="D194" s="166" t="inlineStr">
        <is>
          <t>Spironolactone กับ HCTZ</t>
        </is>
      </c>
      <c r="E194" s="166" t="inlineStr">
        <is>
          <t>Mannitol</t>
        </is>
      </c>
      <c r="F194" s="166" t="inlineStr">
        <is>
          <t>Spironolactone กับ furosemide</t>
        </is>
      </c>
      <c r="G194" s="166" t="inlineStr">
        <is>
          <t>Amiloride</t>
        </is>
      </c>
      <c r="H194" s="166" t="inlineStr">
        <is>
          <t>HCTZ กับ furosemide</t>
        </is>
      </c>
      <c r="I194" s="165" t="inlineStr">
        <is>
          <t>3</t>
        </is>
      </c>
      <c r="J194" s="166" t="inlineStr">
        <is>
          <t xml:space="preserve">✅ คำตอบที่ถูกต้อง: ข้อ ค. Spironolactone กับ furosemide
🎯 ทำไมข้อนี้ถึงถูก:
🔍 ข้ออื่นผิดเพราะอะไร:
</t>
        </is>
      </c>
      <c r="K194" s="166" t="inlineStr"/>
      <c r="L194" s="166" t="inlineStr">
        <is>
          <t>Cirrhosis &amp; Complications</t>
        </is>
      </c>
      <c r="M194" s="166" t="inlineStr"/>
      <c r="N194" s="165" t="inlineStr">
        <is>
          <t>Clinic</t>
        </is>
      </c>
      <c r="O194" s="166" t="inlineStr">
        <is>
          <t>[SOURCE: Pharma Plus เล่มม่วง 2 - ข้อสอบย้อนหลังปี 2558 วันที่ 1 ข้อ 86]</t>
        </is>
      </c>
      <c r="P194" s="165" t="inlineStr">
        <is>
          <t>ข้อสอบเก่า</t>
        </is>
      </c>
      <c r="Q194" s="165" t="inlineStr">
        <is>
          <t>2558</t>
        </is>
      </c>
      <c r="R194" s="165" t="inlineStr"/>
    </row>
    <row r="195" ht="24" customHeight="1" s="49">
      <c r="A195" s="165" t="n">
        <v>193</v>
      </c>
      <c r="B195"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95" s="166" t="inlineStr"/>
      <c r="D195" s="166" t="inlineStr">
        <is>
          <t>Portal hypertension</t>
        </is>
      </c>
      <c r="E195" s="166" t="inlineStr">
        <is>
          <t>Nephropathy</t>
        </is>
      </c>
      <c r="F195" s="166" t="inlineStr">
        <is>
          <t>SBP</t>
        </is>
      </c>
      <c r="G195" s="166" t="inlineStr">
        <is>
          <t>Encephalopathy</t>
        </is>
      </c>
      <c r="H195" s="166" t="inlineStr">
        <is>
          <t>Variceal bleeding</t>
        </is>
      </c>
      <c r="I195" s="165" t="inlineStr">
        <is>
          <t>1</t>
        </is>
      </c>
      <c r="J195" s="166" t="inlineStr">
        <is>
          <t xml:space="preserve">✅ คำตอบที่ถูกต้อง: ข้อ ก. Portal hypertension
🎯 ทำไมข้อนี้ถึงถูก:
🔍 ข้ออื่นผิดเพราะอะไร:
</t>
        </is>
      </c>
      <c r="K195" s="166" t="inlineStr"/>
      <c r="L195" s="166" t="inlineStr">
        <is>
          <t>Cirrhosis &amp; Complications</t>
        </is>
      </c>
      <c r="M195" s="166" t="inlineStr"/>
      <c r="N195" s="165" t="inlineStr">
        <is>
          <t>Clinic</t>
        </is>
      </c>
      <c r="O195" s="166" t="inlineStr">
        <is>
          <t>[SOURCE: Pharma Plus เล่มม่วง 2 - ข้อสอบย้อนหลังปี 2558 วันที่ 1 ข้อ 87]</t>
        </is>
      </c>
      <c r="P195" s="165" t="inlineStr">
        <is>
          <t>ข้อสอบเก่า</t>
        </is>
      </c>
      <c r="Q195" s="165" t="inlineStr">
        <is>
          <t>2558</t>
        </is>
      </c>
      <c r="R195" s="165" t="inlineStr"/>
    </row>
    <row r="196" ht="24" customHeight="1" s="49">
      <c r="A196" s="165" t="n">
        <v>194</v>
      </c>
      <c r="B196"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96" s="166" t="inlineStr"/>
      <c r="D196" s="166" t="inlineStr">
        <is>
          <t>Calcium</t>
        </is>
      </c>
      <c r="E196" s="166" t="inlineStr">
        <is>
          <t>Hematocrit</t>
        </is>
      </c>
      <c r="F196" s="166" t="inlineStr">
        <is>
          <t>Phosphorus</t>
        </is>
      </c>
      <c r="G196" s="166" t="inlineStr">
        <is>
          <t>Albumin</t>
        </is>
      </c>
      <c r="H196" s="166" t="inlineStr">
        <is>
          <t>Potassium</t>
        </is>
      </c>
      <c r="I196" s="165" t="inlineStr">
        <is>
          <t>4</t>
        </is>
      </c>
      <c r="J196" s="166" t="inlineStr">
        <is>
          <t xml:space="preserve">✅ คำตอบที่ถูกต้อง: ข้อ ง. Albumin
🎯 ทำไมข้อนี้ถึงถูก:
🔍 ข้ออื่นผิดเพราะอะไร:
</t>
        </is>
      </c>
      <c r="K196" s="166" t="inlineStr"/>
      <c r="L196" s="166" t="inlineStr">
        <is>
          <t>Cirrhosis &amp; Liver Function Tests</t>
        </is>
      </c>
      <c r="M196" s="166" t="inlineStr"/>
      <c r="N196" s="165" t="inlineStr">
        <is>
          <t>Clinic</t>
        </is>
      </c>
      <c r="O196" s="166" t="inlineStr">
        <is>
          <t>[SOURCE: Pharma Plus เล่มม่วง 2 - ข้อสอบย้อนหลังปี 2558 วันที่ 1 ข้อ 89]</t>
        </is>
      </c>
      <c r="P196" s="165" t="inlineStr">
        <is>
          <t>ข้อสอบเก่า</t>
        </is>
      </c>
      <c r="Q196" s="165" t="inlineStr">
        <is>
          <t>2558</t>
        </is>
      </c>
      <c r="R196" s="165" t="inlineStr"/>
    </row>
    <row r="197" ht="24" customHeight="1" s="49">
      <c r="A197" s="165" t="n">
        <v>195</v>
      </c>
      <c r="B197"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97" s="166" t="inlineStr"/>
      <c r="D197" s="166" t="inlineStr">
        <is>
          <t>Transient lower esophageal sphincter relaxation (TLESR)</t>
        </is>
      </c>
      <c r="E197" s="166" t="inlineStr">
        <is>
          <t>Increased gastric acid secretion</t>
        </is>
      </c>
      <c r="F197" s="166" t="inlineStr">
        <is>
          <t>Delayed gastric emptying</t>
        </is>
      </c>
      <c r="G197" s="166" t="inlineStr">
        <is>
          <t>Decreased esophageal clearance</t>
        </is>
      </c>
      <c r="H197" s="166" t="inlineStr">
        <is>
          <t>Impaired mucosal resistance</t>
        </is>
      </c>
      <c r="I197" s="165" t="inlineStr">
        <is>
          <t>1</t>
        </is>
      </c>
      <c r="J197" s="166" t="inlineStr">
        <is>
          <t xml:space="preserve">✅ คำตอบที่ถูกต้อง: ข้อ ก. Transient lower esophageal sphincter relaxation (TLESR)
🎯 ทำไมข้อนี้ถึงถูก:
🔍 ข้ออื่นผิดเพราะอะไร:
</t>
        </is>
      </c>
      <c r="K197" s="166" t="inlineStr"/>
      <c r="L197" s="166" t="inlineStr">
        <is>
          <t>Gastroesophageal Reflux Disease (GERD)</t>
        </is>
      </c>
      <c r="M197" s="166" t="inlineStr"/>
      <c r="N197" s="165" t="inlineStr">
        <is>
          <t>Clinic</t>
        </is>
      </c>
      <c r="O197" s="166" t="inlineStr">
        <is>
          <t>[SOURCE: Pharma Plus เล่มม่วง 2 - ข้อสอบย้อนหลังปี 2558 วันที่ 2 ข้อ 47]</t>
        </is>
      </c>
      <c r="P197" s="165" t="inlineStr">
        <is>
          <t>ข้อสอบเก่า</t>
        </is>
      </c>
      <c r="Q197" s="165" t="inlineStr">
        <is>
          <t>2558</t>
        </is>
      </c>
      <c r="R197" s="165" t="inlineStr"/>
    </row>
    <row r="198" ht="24" customHeight="1" s="49">
      <c r="A198" s="165" t="n">
        <v>196</v>
      </c>
      <c r="B198"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98" s="166" t="inlineStr"/>
      <c r="D198" s="166" t="inlineStr">
        <is>
          <t>ชอบกินมื้อเย็นแล้วนอนเลย</t>
        </is>
      </c>
      <c r="E198" s="166" t="inlineStr">
        <is>
          <t>ชอบกินอาหารเผ็ด</t>
        </is>
      </c>
      <c r="F198" s="166" t="inlineStr">
        <is>
          <t>ชอบดื่มนม</t>
        </is>
      </c>
      <c r="G198" s="166" t="inlineStr">
        <is>
          <t>อ้วน</t>
        </is>
      </c>
      <c r="H198" s="166" t="inlineStr">
        <is>
          <t>สูบบุหรี่</t>
        </is>
      </c>
      <c r="I198" s="165" t="inlineStr">
        <is>
          <t>3</t>
        </is>
      </c>
      <c r="J198" s="166" t="inlineStr">
        <is>
          <t xml:space="preserve">✅ คำตอบที่ถูกต้อง: ข้อ ค. ชอบดื่มนม
🎯 ทำไมข้อนี้ถึงถูก:
🔍 ข้ออื่นผิดเพราะอะไร:
</t>
        </is>
      </c>
      <c r="K198" s="166" t="inlineStr"/>
      <c r="L198" s="166" t="inlineStr">
        <is>
          <t>Gastroesophageal Reflux Disease (GERD)</t>
        </is>
      </c>
      <c r="M198" s="166" t="inlineStr"/>
      <c r="N198" s="165" t="inlineStr">
        <is>
          <t>Clinic</t>
        </is>
      </c>
      <c r="O198" s="166" t="inlineStr">
        <is>
          <t>[SOURCE: Pharma Plus เล่มม่วง 2 - ข้อสอบย้อนหลังปี 2558 วันที่ 2 ข้อ 48]</t>
        </is>
      </c>
      <c r="P198" s="165" t="inlineStr">
        <is>
          <t>ข้อสอบเก่า</t>
        </is>
      </c>
      <c r="Q198" s="165" t="inlineStr">
        <is>
          <t>2558</t>
        </is>
      </c>
      <c r="R198" s="165" t="inlineStr"/>
    </row>
    <row r="199" ht="24" customHeight="1" s="49">
      <c r="A199" s="165" t="n">
        <v>197</v>
      </c>
      <c r="B199"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99" s="166" t="inlineStr"/>
      <c r="D199" s="166" t="inlineStr">
        <is>
          <t>Paracetamol</t>
        </is>
      </c>
      <c r="E199" s="166" t="inlineStr">
        <is>
          <t>Nifedipine</t>
        </is>
      </c>
      <c r="F199" s="166" t="inlineStr">
        <is>
          <t>Amiloride</t>
        </is>
      </c>
      <c r="G199" s="166" t="inlineStr">
        <is>
          <t>HCTZ</t>
        </is>
      </c>
      <c r="H199" s="166" t="inlineStr">
        <is>
          <t>Spironolactone</t>
        </is>
      </c>
      <c r="I199" s="165" t="inlineStr">
        <is>
          <t>2</t>
        </is>
      </c>
      <c r="J199" s="166" t="inlineStr">
        <is>
          <t xml:space="preserve">✅ คำตอบที่ถูกต้อง: ข้อ ข. Nifedipine
🎯 ทำไมข้อนี้ถึงถูก:
🔍 ข้ออื่นผิดเพราะอะไร:
</t>
        </is>
      </c>
      <c r="K199" s="166" t="inlineStr"/>
      <c r="L199" s="166" t="inlineStr">
        <is>
          <t>Gastroesophageal Reflux Disease (GERD)</t>
        </is>
      </c>
      <c r="M199" s="166" t="inlineStr"/>
      <c r="N199" s="165" t="inlineStr">
        <is>
          <t>Clinic</t>
        </is>
      </c>
      <c r="O199" s="166" t="inlineStr">
        <is>
          <t>[SOURCE: Pharma Plus เล่มม่วง 2 - ข้อสอบย้อนหลังปี 2558 วันที่ 2 ข้อ 49]</t>
        </is>
      </c>
      <c r="P199" s="165" t="inlineStr">
        <is>
          <t>ข้อสอบเก่า</t>
        </is>
      </c>
      <c r="Q199" s="165" t="inlineStr">
        <is>
          <t>2558</t>
        </is>
      </c>
      <c r="R199" s="165" t="inlineStr"/>
    </row>
    <row r="200" ht="24" customHeight="1" s="49">
      <c r="A200" s="165" t="n">
        <v>198</v>
      </c>
      <c r="B20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200" s="166" t="inlineStr"/>
      <c r="D200" s="166" t="inlineStr">
        <is>
          <t>Amlodipine</t>
        </is>
      </c>
      <c r="E200" s="166" t="inlineStr">
        <is>
          <t>Ketoconazole</t>
        </is>
      </c>
      <c r="F200" s="166" t="inlineStr">
        <is>
          <t>Griseofulvin</t>
        </is>
      </c>
      <c r="G200" s="166" t="inlineStr">
        <is>
          <t>Fluoxetine</t>
        </is>
      </c>
      <c r="H200" s="166" t="inlineStr">
        <is>
          <t>Ciprofloxacin</t>
        </is>
      </c>
      <c r="I200" s="165" t="inlineStr">
        <is>
          <t>2</t>
        </is>
      </c>
      <c r="J200" s="166" t="inlineStr">
        <is>
          <t xml:space="preserve">✅ คำตอบที่ถูกต้อง: ข้อ ข. Ketoconazole
🎯 ทำไมข้อนี้ถึงถูก:
🔍 ข้ออื่นผิดเพราะอะไร:
</t>
        </is>
      </c>
      <c r="K200" s="166" t="inlineStr"/>
      <c r="L200" s="166" t="inlineStr">
        <is>
          <t>Proton Pump Inhibitors (PPIs)</t>
        </is>
      </c>
      <c r="M200" s="166" t="inlineStr"/>
      <c r="N200" s="165" t="inlineStr">
        <is>
          <t>Clinic</t>
        </is>
      </c>
      <c r="O200" s="166" t="inlineStr">
        <is>
          <t>[SOURCE: Pharma Plus เล่มม่วง 2 - ข้อสอบย้อนหลังปี 2558 วันที่ 2 ข้อ 50]</t>
        </is>
      </c>
      <c r="P200" s="165" t="inlineStr">
        <is>
          <t>ข้อสอบเก่า</t>
        </is>
      </c>
      <c r="Q200" s="165" t="inlineStr">
        <is>
          <t>2558</t>
        </is>
      </c>
      <c r="R200" s="165" t="inlineStr"/>
    </row>
    <row r="201" ht="24" customHeight="1" s="49">
      <c r="A201" s="165" t="n">
        <v>199</v>
      </c>
      <c r="B201"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ยาใดควรใช้น้อยที่สุดเพื่อบรรเทาอาการในผู้ป่วยรายนี้</t>
        </is>
      </c>
      <c r="C201" s="166" t="inlineStr"/>
      <c r="D201" s="166" t="inlineStr">
        <is>
          <t>Senna</t>
        </is>
      </c>
      <c r="E201" s="166" t="inlineStr">
        <is>
          <t>Bisacodyl</t>
        </is>
      </c>
      <c r="F201" s="166" t="inlineStr">
        <is>
          <t>Psyllium seed</t>
        </is>
      </c>
      <c r="G201" s="166" t="inlineStr">
        <is>
          <t>NaCl enemas</t>
        </is>
      </c>
      <c r="H201" s="166" t="inlineStr">
        <is>
          <t>Glycerin suppositories</t>
        </is>
      </c>
      <c r="I201" s="165" t="inlineStr">
        <is>
          <t>3</t>
        </is>
      </c>
      <c r="J201"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201" s="166" t="inlineStr">
        <is>
          <t>Constipation</t>
        </is>
      </c>
      <c r="L201" s="166" t="inlineStr">
        <is>
          <t>Laxative selection in acute constipation and verapamil-induced constipation</t>
        </is>
      </c>
      <c r="M201" s="166" t="inlineStr"/>
      <c r="N201" s="165" t="inlineStr">
        <is>
          <t>ปานกลาง</t>
        </is>
      </c>
      <c r="O201" s="166" t="inlineStr">
        <is>
          <t>ข้อสอบเก่า</t>
        </is>
      </c>
      <c r="P201" s="165" t="inlineStr">
        <is>
          <t>ข้อสอบเก่า</t>
        </is>
      </c>
      <c r="Q201" s="165" t="inlineStr">
        <is>
          <t>2565</t>
        </is>
      </c>
      <c r="R201" s="165" t="inlineStr"/>
    </row>
    <row r="202" ht="24" customHeight="1" s="49">
      <c r="A202" s="165" t="n">
        <v>200</v>
      </c>
      <c r="B202"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ผู้ป่วยอยากได้ยาถ่ายที่ไม่ต้องเบ่งและไม่ปวดท้องควรเลือกใช้ยาใด</t>
        </is>
      </c>
      <c r="C202" s="166" t="inlineStr"/>
      <c r="D202" s="166" t="inlineStr">
        <is>
          <t>Psyllium</t>
        </is>
      </c>
      <c r="E202" s="166" t="inlineStr">
        <is>
          <t>Lactulose</t>
        </is>
      </c>
      <c r="F202" s="166" t="inlineStr">
        <is>
          <t>Castor oil</t>
        </is>
      </c>
      <c r="G202" s="166" t="inlineStr">
        <is>
          <t>Senna</t>
        </is>
      </c>
      <c r="H202" s="166" t="inlineStr">
        <is>
          <t>Bisacodyl</t>
        </is>
      </c>
      <c r="I202" s="165" t="inlineStr">
        <is>
          <t>2</t>
        </is>
      </c>
      <c r="J202" s="166" t="inlineStr">
        <is>
          <t>✅ คำตอบที่ถูกต้อง: ข้อ ข. Lactulose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202" s="166" t="inlineStr">
        <is>
          <t>Constipation</t>
        </is>
      </c>
      <c r="L202" s="166" t="inlineStr">
        <is>
          <t>Osmotic laxative for gentle relief without straining or cramping</t>
        </is>
      </c>
      <c r="M202" s="166" t="inlineStr"/>
      <c r="N202" s="165" t="inlineStr">
        <is>
          <t>ปานกลาง</t>
        </is>
      </c>
      <c r="O202" s="166" t="inlineStr">
        <is>
          <t>ข้อสอบเก่า</t>
        </is>
      </c>
      <c r="P202" s="165" t="inlineStr">
        <is>
          <t>ข้อสอบเก่า</t>
        </is>
      </c>
      <c r="Q202" s="165" t="inlineStr">
        <is>
          <t>2565</t>
        </is>
      </c>
      <c r="R202" s="165" t="inlineStr"/>
    </row>
    <row r="203" ht="24" customHeight="1" s="49">
      <c r="A203" s="165" t="n">
        <v>201</v>
      </c>
      <c r="B203" s="166" t="inlineStr">
        <is>
          <t>ยากับผลข้างเคียงข้อใดไม่สัมพันธ์กัน</t>
        </is>
      </c>
      <c r="C203" s="166" t="inlineStr"/>
      <c r="D203" s="166" t="inlineStr">
        <is>
          <t>Omeprazole - bone fracture</t>
        </is>
      </c>
      <c r="E203" s="166" t="inlineStr">
        <is>
          <t>Famotidine - increase appetite</t>
        </is>
      </c>
      <c r="F203" s="166" t="inlineStr">
        <is>
          <t>Bismuth subsalicylate - black tongue</t>
        </is>
      </c>
      <c r="G203" s="166" t="inlineStr">
        <is>
          <t>Clarithromycin - QT-prolongation</t>
        </is>
      </c>
      <c r="H203" s="166" t="inlineStr">
        <is>
          <t>Ciprofloxacin - QT-prolongation</t>
        </is>
      </c>
      <c r="I203" s="165" t="inlineStr">
        <is>
          <t>2</t>
        </is>
      </c>
      <c r="J203"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203" s="166" t="inlineStr">
        <is>
          <t>Peptic Ulcer Disease</t>
        </is>
      </c>
      <c r="L203" s="166" t="inlineStr">
        <is>
          <t>Adverse drug reactions of GI and antimicrobial agents</t>
        </is>
      </c>
      <c r="M203" s="166" t="inlineStr"/>
      <c r="N203" s="165" t="inlineStr">
        <is>
          <t>ยาก</t>
        </is>
      </c>
      <c r="O203" s="166" t="inlineStr">
        <is>
          <t>ข้อสอบเก่า</t>
        </is>
      </c>
      <c r="P203" s="165" t="inlineStr">
        <is>
          <t>ข้อสอบเก่า</t>
        </is>
      </c>
      <c r="Q203" s="165" t="inlineStr">
        <is>
          <t>2565</t>
        </is>
      </c>
      <c r="R203" s="165" t="inlineStr"/>
    </row>
    <row r="204" ht="24" customHeight="1" s="49">
      <c r="A204" s="165" t="n">
        <v>202</v>
      </c>
      <c r="B204"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ผู้ป่วยรายนี้เป็นโรคใด</t>
        </is>
      </c>
      <c r="C204" s="166" t="inlineStr"/>
      <c r="D204" s="166" t="inlineStr">
        <is>
          <t>Viral diarrhea</t>
        </is>
      </c>
      <c r="E204" s="166" t="inlineStr">
        <is>
          <t>Vibrio diarrhea</t>
        </is>
      </c>
      <c r="F204" s="166" t="inlineStr">
        <is>
          <t>Bacterial diarrhea</t>
        </is>
      </c>
      <c r="G204" s="166" t="inlineStr">
        <is>
          <t>Travelers diarrhea</t>
        </is>
      </c>
      <c r="H204" s="166" t="inlineStr">
        <is>
          <t>Food poisoning diarrhea</t>
        </is>
      </c>
      <c r="I204" s="165" t="inlineStr">
        <is>
          <t>5</t>
        </is>
      </c>
      <c r="J204"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204" s="166" t="inlineStr">
        <is>
          <t>Diarrhea</t>
        </is>
      </c>
      <c r="L204" s="166" t="inlineStr">
        <is>
          <t>Food poisoning diarrhea from preformed enterotoxin (fried rice syndrome)</t>
        </is>
      </c>
      <c r="M204" s="166" t="inlineStr"/>
      <c r="N204" s="165" t="inlineStr">
        <is>
          <t>ปานกลาง</t>
        </is>
      </c>
      <c r="O204" s="166" t="inlineStr">
        <is>
          <t>ข้อสอบเก่า</t>
        </is>
      </c>
      <c r="P204" s="165" t="inlineStr">
        <is>
          <t>ข้อสอบเก่า</t>
        </is>
      </c>
      <c r="Q204" s="165" t="inlineStr">
        <is>
          <t>2565</t>
        </is>
      </c>
      <c r="R204" s="165" t="inlineStr"/>
    </row>
    <row r="205" ht="24" customHeight="1" s="49">
      <c r="A205" s="165" t="n">
        <v>203</v>
      </c>
      <c r="B205"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ยาใดควรให้เป็นอันดับแรก</t>
        </is>
      </c>
      <c r="C205" s="166" t="inlineStr"/>
      <c r="D205" s="166" t="inlineStr">
        <is>
          <t>Norfloxacin</t>
        </is>
      </c>
      <c r="E205" s="166" t="inlineStr">
        <is>
          <t>Azithromycin</t>
        </is>
      </c>
      <c r="F205" s="166" t="inlineStr">
        <is>
          <t>Ciprofloxacin</t>
        </is>
      </c>
      <c r="G205" s="166" t="inlineStr">
        <is>
          <t>Domperidone</t>
        </is>
      </c>
      <c r="H205" s="166" t="inlineStr">
        <is>
          <t>Dimenhydrinate</t>
        </is>
      </c>
      <c r="I205" s="165" t="inlineStr">
        <is>
          <t>4</t>
        </is>
      </c>
      <c r="J205"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205" s="166" t="inlineStr">
        <is>
          <t>Diarrhea</t>
        </is>
      </c>
      <c r="L205" s="166" t="inlineStr">
        <is>
          <t>Initial symptomatic management of acute food poisoning</t>
        </is>
      </c>
      <c r="M205" s="166" t="inlineStr"/>
      <c r="N205" s="165" t="inlineStr">
        <is>
          <t>ปานกลาง</t>
        </is>
      </c>
      <c r="O205" s="166" t="inlineStr">
        <is>
          <t>ข้อสอบเก่า</t>
        </is>
      </c>
      <c r="P205" s="165" t="inlineStr">
        <is>
          <t>ข้อสอบเก่า</t>
        </is>
      </c>
      <c r="Q205" s="165" t="inlineStr">
        <is>
          <t>2565</t>
        </is>
      </c>
      <c r="R205" s="165" t="inlineStr"/>
    </row>
    <row r="206" ht="24" customHeight="1" s="49">
      <c r="A206" s="165" t="n">
        <v>204</v>
      </c>
      <c r="B206" s="166" t="inlineStr">
        <is>
          <t>ยารักษาคลื่นไส้อาเจียนข้อใดเมื่อใช้ขนาดสูงเป็นเวลานานทำให้เกิด EPS มากสุด</t>
        </is>
      </c>
      <c r="C206" s="166" t="inlineStr"/>
      <c r="D206" s="166" t="inlineStr">
        <is>
          <t>Betahistine</t>
        </is>
      </c>
      <c r="E206" s="166" t="inlineStr">
        <is>
          <t>Hydroxyzine</t>
        </is>
      </c>
      <c r="F206" s="166" t="inlineStr">
        <is>
          <t>Ondansetron</t>
        </is>
      </c>
      <c r="G206" s="166" t="inlineStr">
        <is>
          <t>Dimenhydrinate</t>
        </is>
      </c>
      <c r="H206" s="166" t="inlineStr">
        <is>
          <t>Metoclopramide</t>
        </is>
      </c>
      <c r="I206" s="165" t="inlineStr">
        <is>
          <t>5</t>
        </is>
      </c>
      <c r="J206" s="166" t="inlineStr">
        <is>
          <t>✅ คำตอบที่ถูกต้อง: ข้อ จ. Metoclopramide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206" s="166" t="inlineStr">
        <is>
          <t>Nausea and Vomiting</t>
        </is>
      </c>
      <c r="L206" s="166" t="inlineStr">
        <is>
          <t>Antiemetic agents and extrapyramidal symptoms risk</t>
        </is>
      </c>
      <c r="M206" s="166" t="inlineStr"/>
      <c r="N206" s="165" t="inlineStr">
        <is>
          <t>ยาก</t>
        </is>
      </c>
      <c r="O206" s="166" t="inlineStr">
        <is>
          <t>ข้อสอบเก่า</t>
        </is>
      </c>
      <c r="P206" s="165" t="inlineStr">
        <is>
          <t>ข้อสอบเก่า</t>
        </is>
      </c>
      <c r="Q206" s="165" t="inlineStr">
        <is>
          <t>2565</t>
        </is>
      </c>
      <c r="R206" s="165" t="inlineStr"/>
    </row>
    <row r="207" ht="24" customHeight="1" s="49">
      <c r="A207" s="165" t="n">
        <v>205</v>
      </c>
      <c r="B207" s="166" t="inlineStr">
        <is>
          <t>ยารักษาท้องเสียที่มีฤทธิ์ต้านจุลชีพ</t>
        </is>
      </c>
      <c r="C207" s="166" t="inlineStr"/>
      <c r="D207" s="166" t="inlineStr">
        <is>
          <t>Hyoscine</t>
        </is>
      </c>
      <c r="E207" s="166" t="inlineStr">
        <is>
          <t>Loperamide</t>
        </is>
      </c>
      <c r="F207" s="166" t="inlineStr">
        <is>
          <t>Activated charcoal</t>
        </is>
      </c>
      <c r="G207" s="166" t="inlineStr">
        <is>
          <t>Bismuth subsalicylate</t>
        </is>
      </c>
      <c r="H207" s="166" t="inlineStr">
        <is>
          <t>Oral rehydration salts</t>
        </is>
      </c>
      <c r="I207" s="165" t="inlineStr">
        <is>
          <t>4</t>
        </is>
      </c>
      <c r="J207"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207" s="166" t="inlineStr">
        <is>
          <t>Diarrhea</t>
        </is>
      </c>
      <c r="L207" s="166" t="inlineStr">
        <is>
          <t>Antidiarrheal agent with antimicrobial activity</t>
        </is>
      </c>
      <c r="M207" s="166" t="inlineStr"/>
      <c r="N207" s="165" t="inlineStr">
        <is>
          <t>ปานกลาง</t>
        </is>
      </c>
      <c r="O207" s="166" t="inlineStr">
        <is>
          <t>ข้อสอบเก่า</t>
        </is>
      </c>
      <c r="P207" s="165" t="inlineStr">
        <is>
          <t>ข้อสอบเก่า</t>
        </is>
      </c>
      <c r="Q207" s="165" t="inlineStr">
        <is>
          <t>2565</t>
        </is>
      </c>
      <c r="R207" s="165" t="inlineStr"/>
    </row>
    <row r="208" ht="24" customHeight="1" s="49">
      <c r="A208" s="165" t="n">
        <v>206</v>
      </c>
      <c r="B208"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คำถาม: ข้อใดไม่ใช่ปัจจัยเสี่ยงที่ทำให้เกิดอาการนี้</t>
        </is>
      </c>
      <c r="C208" s="166" t="inlineStr"/>
      <c r="D208" s="166" t="inlineStr">
        <is>
          <t>ทานชา กาแฟ</t>
        </is>
      </c>
      <c r="E208" s="166" t="inlineStr">
        <is>
          <t>กินอาหารรสจัด เผ็ด</t>
        </is>
      </c>
      <c r="F208" s="166" t="inlineStr">
        <is>
          <t>กินอาหารไม่ตรงเวลา</t>
        </is>
      </c>
      <c r="G208" s="166" t="inlineStr">
        <is>
          <t>ปวดประจำเดือน 7-8 วัน</t>
        </is>
      </c>
      <c r="H208" s="166" t="inlineStr">
        <is>
          <t>รับประทานยาที่มีผลข้างเคียงทำให้เกิดอาการดังกล่าว</t>
        </is>
      </c>
      <c r="I208" s="165" t="inlineStr">
        <is>
          <t>4</t>
        </is>
      </c>
      <c r="J208"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208" s="166" t="inlineStr">
        <is>
          <t>Peptic Ulcer Disease</t>
        </is>
      </c>
      <c r="L208" s="166" t="inlineStr">
        <is>
          <t>Risk factors for dyspepsia and peptic ulcer disease</t>
        </is>
      </c>
      <c r="M208" s="166" t="inlineStr"/>
      <c r="N208" s="165" t="inlineStr">
        <is>
          <t>ปานกลาง</t>
        </is>
      </c>
      <c r="O208" s="166" t="inlineStr">
        <is>
          <t>ข้อสอบเก่า</t>
        </is>
      </c>
      <c r="P208" s="165" t="inlineStr">
        <is>
          <t>ข้อสอบเก่า</t>
        </is>
      </c>
      <c r="Q208" s="165" t="inlineStr">
        <is>
          <t>2565</t>
        </is>
      </c>
      <c r="R208" s="165" t="inlineStr"/>
    </row>
    <row r="209" ht="24" customHeight="1" s="49">
      <c r="A209" s="165" t="n">
        <v>207</v>
      </c>
      <c r="B209"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ต่อมาผู้ป่วยได้ยา Omeprazole 20 mg 1x1 ac เช้า แล้วไม่ดีขึ้น ไปหาหมอพบว่าเป็น H. Pylori
คำถาม: ข้อใดคือการรักษาที่เหมาะสม</t>
        </is>
      </c>
      <c r="C209" s="166" t="inlineStr"/>
      <c r="D209" s="166" t="inlineStr">
        <is>
          <t>Omeprazole + amoxicillin + rifabutin 14 วัน</t>
        </is>
      </c>
      <c r="E209" s="166" t="inlineStr">
        <is>
          <t>Omeprazole + amoxicillin + norfloxacin 14 วัน</t>
        </is>
      </c>
      <c r="F209" s="166" t="inlineStr">
        <is>
          <t>Omeprazole + amoxicillin + clarithromycin 14 วัน</t>
        </is>
      </c>
      <c r="G209" s="166" t="inlineStr">
        <is>
          <t>Omeprazole + clarithromycin + tetracycline 10 วัน</t>
        </is>
      </c>
      <c r="H209" s="166" t="inlineStr">
        <is>
          <t>Omeprazole + bismuth + levofloxacin + clarithromycin 10 วัน</t>
        </is>
      </c>
      <c r="I209" s="165" t="inlineStr">
        <is>
          <t>3</t>
        </is>
      </c>
      <c r="J209"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209" s="166" t="inlineStr">
        <is>
          <t>Peptic Ulcer Disease</t>
        </is>
      </c>
      <c r="L209" s="166" t="inlineStr">
        <is>
          <t>Helicobacter pylori eradication regimens</t>
        </is>
      </c>
      <c r="M209" s="166" t="inlineStr"/>
      <c r="N209" s="165" t="inlineStr">
        <is>
          <t>ยาก</t>
        </is>
      </c>
      <c r="O209" s="166" t="inlineStr">
        <is>
          <t>ข้อสอบเก่า</t>
        </is>
      </c>
      <c r="P209" s="165" t="inlineStr">
        <is>
          <t>ข้อสอบเก่า</t>
        </is>
      </c>
      <c r="Q209" s="165" t="inlineStr">
        <is>
          <t>2565</t>
        </is>
      </c>
      <c r="R209" s="165" t="inlineStr"/>
    </row>
    <row r="210" ht="24" customHeight="1" s="49">
      <c r="A210" s="165" t="n">
        <v>208</v>
      </c>
      <c r="B210"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210" s="166" t="inlineStr"/>
      <c r="D210" s="166" t="inlineStr">
        <is>
          <t>ไอ</t>
        </is>
      </c>
      <c r="E210" s="166" t="inlineStr">
        <is>
          <t>ท้องเสีย</t>
        </is>
      </c>
      <c r="F210" s="166" t="inlineStr">
        <is>
          <t>อุจจาระมีสีดำ</t>
        </is>
      </c>
      <c r="G210" s="166" t="inlineStr">
        <is>
          <t>ปวดท้องกลางคืน</t>
        </is>
      </c>
      <c r="H210" s="166" t="inlineStr">
        <is>
          <t>การรับรสผิดปกติ</t>
        </is>
      </c>
      <c r="I210" s="165" t="inlineStr">
        <is>
          <t>3</t>
        </is>
      </c>
      <c r="J210"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210" s="166" t="inlineStr">
        <is>
          <t>GERD and Dyspepsia</t>
        </is>
      </c>
      <c r="L210" s="166" t="inlineStr">
        <is>
          <t>Alarm Symptoms / Red Flags (Melena)</t>
        </is>
      </c>
      <c r="M210" s="166" t="inlineStr"/>
      <c r="N210" s="165" t="inlineStr">
        <is>
          <t>ปานกลาง</t>
        </is>
      </c>
      <c r="O210" s="166" t="inlineStr">
        <is>
          <t>ข้อสอบเก่า</t>
        </is>
      </c>
      <c r="P210" s="165" t="inlineStr">
        <is>
          <t>ข้อสอบเก่า</t>
        </is>
      </c>
      <c r="Q210" s="165" t="inlineStr">
        <is>
          <t>2565</t>
        </is>
      </c>
      <c r="R210" s="165" t="inlineStr"/>
    </row>
    <row r="211" ht="24" customHeight="1" s="49">
      <c r="A211" s="165" t="n">
        <v>209</v>
      </c>
      <c r="B211" s="166" t="inlineStr">
        <is>
          <t>ยาใดช่วยควบคุมอาการและช่วยลดอาการแสบยอดอกได้ในระยะยาว</t>
        </is>
      </c>
      <c r="C211" s="166" t="inlineStr"/>
      <c r="D211" s="166" t="inlineStr">
        <is>
          <t>Alginic acid</t>
        </is>
      </c>
      <c r="E211" s="166" t="inlineStr">
        <is>
          <t>Famotidine</t>
        </is>
      </c>
      <c r="F211" s="166" t="inlineStr">
        <is>
          <t>Lansoprazole</t>
        </is>
      </c>
      <c r="G211" s="166" t="inlineStr">
        <is>
          <t>Metoclopramide</t>
        </is>
      </c>
      <c r="H211" s="166" t="inlineStr">
        <is>
          <t>Magnesium hydroxide</t>
        </is>
      </c>
      <c r="I211" s="165" t="inlineStr">
        <is>
          <t>3</t>
        </is>
      </c>
      <c r="J211"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211" s="166" t="inlineStr">
        <is>
          <t>GERD Management</t>
        </is>
      </c>
      <c r="L211" s="166" t="inlineStr">
        <is>
          <t>Proton Pump Inhibitors for Long-term Symptom Control</t>
        </is>
      </c>
      <c r="M211" s="166" t="inlineStr"/>
      <c r="N211" s="165" t="inlineStr">
        <is>
          <t>ปานกลาง</t>
        </is>
      </c>
      <c r="O211" s="166" t="inlineStr">
        <is>
          <t>ข้อสอบเก่า</t>
        </is>
      </c>
      <c r="P211" s="165" t="inlineStr">
        <is>
          <t>ข้อสอบเก่า</t>
        </is>
      </c>
      <c r="Q211" s="165" t="inlineStr">
        <is>
          <t>2565</t>
        </is>
      </c>
      <c r="R211" s="165" t="inlineStr"/>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R102"/>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inlineStr"/>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66" t="inlineStr"/>
      <c r="L3" s="166" t="inlineStr">
        <is>
          <t>Anemia</t>
        </is>
      </c>
      <c r="M3" s="166" t="inlineStr"/>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Specific antidote ในผู้ป่วยที่มีภาวะเหล็กเกินคือข้อใด</t>
        </is>
      </c>
      <c r="C4" s="166" t="inlineStr"/>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66" t="inlineStr"/>
      <c r="L4" s="166" t="inlineStr">
        <is>
          <t>Anemia</t>
        </is>
      </c>
      <c r="M4" s="166" t="inlineStr"/>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3</v>
      </c>
      <c r="B5" s="166" t="inlineStr">
        <is>
          <t>สารพฤกษเคมีกลุ่มใดที่มีผลรบกวนการดูดซึมธาตุเหล็ก</t>
        </is>
      </c>
      <c r="C5" s="166" t="inlineStr"/>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66" t="inlineStr"/>
      <c r="L5" s="166" t="inlineStr">
        <is>
          <t>Anemia</t>
        </is>
      </c>
      <c r="M5" s="166" t="inlineStr"/>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inlineStr"/>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66" t="inlineStr"/>
      <c r="L6" s="166" t="inlineStr">
        <is>
          <t>Anemia</t>
        </is>
      </c>
      <c r="M6" s="166" t="inlineStr"/>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ในกรณีหากพ่อเด็กตัดสินใจนำผู้ป่วยไปตรวจที่รพ. พบว่าเป็น G6PD อาการซีดในผู้ป่วยจัดเป็นแบบใด</t>
        </is>
      </c>
      <c r="C7" s="166" t="inlineStr"/>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66" t="inlineStr"/>
      <c r="L7" s="166" t="inlineStr">
        <is>
          <t>Anemia</t>
        </is>
      </c>
      <c r="M7" s="166" t="inlineStr"/>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ข้อใดควรใช้ในการรักษาผู้ป่วยรายนี้ในโรงพยาบาล</t>
        </is>
      </c>
      <c r="C8" s="166" t="inlineStr"/>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66" t="inlineStr"/>
      <c r="L8" s="166" t="inlineStr">
        <is>
          <t>Anemia</t>
        </is>
      </c>
      <c r="M8" s="166" t="inlineStr"/>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7</v>
      </c>
      <c r="B9" s="166" t="inlineStr">
        <is>
          <t>ปัจจัยใดที่น่าจะเป็นสาเหตุทำให้เกิดอาการซีดในคนไข้</t>
        </is>
      </c>
      <c r="C9" s="166" t="inlineStr"/>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66" t="inlineStr"/>
      <c r="L9" s="166" t="inlineStr">
        <is>
          <t>Anemia</t>
        </is>
      </c>
      <c r="M9" s="166" t="inlineStr"/>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8</v>
      </c>
      <c r="B10" s="166" t="inlineStr">
        <is>
          <t>เมื่อเด็กชายคนนี้โตขึ้นและจะแต่งงานข้อใดถูก</t>
        </is>
      </c>
      <c r="C10" s="166" t="inlineStr"/>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66" t="inlineStr"/>
      <c r="L10" s="166" t="inlineStr">
        <is>
          <t>Anemia</t>
        </is>
      </c>
      <c r="M10" s="166" t="inlineStr"/>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9</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inlineStr"/>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66" t="inlineStr"/>
      <c r="L11" s="166" t="inlineStr">
        <is>
          <t>Anemia</t>
        </is>
      </c>
      <c r="M11" s="166" t="inlineStr"/>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10</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inlineStr"/>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66" t="inlineStr"/>
      <c r="L12" s="166" t="inlineStr">
        <is>
          <t>Anemia</t>
        </is>
      </c>
      <c r="M12" s="166" t="inlineStr"/>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11</v>
      </c>
      <c r="B13" s="166" t="inlineStr">
        <is>
          <t>ข้อใดไม่ถูกต้องในการเกิด G-6-PD Deficiency anemia</t>
        </is>
      </c>
      <c r="C13" s="166" t="inlineStr"/>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66" t="inlineStr"/>
      <c r="L13" s="166" t="inlineStr">
        <is>
          <t>Anemia</t>
        </is>
      </c>
      <c r="M13" s="166" t="inlineStr"/>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12</v>
      </c>
      <c r="B14" s="166" t="inlineStr">
        <is>
          <t>ยาในข้อใดทำให้เกิดภาวะเม็ดเลือดแดงแตกเฉียบพลันในผู้ป่วย G-6-PD deficiency anemia</t>
        </is>
      </c>
      <c r="C14" s="166" t="inlineStr"/>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66" t="inlineStr"/>
      <c r="L14" s="166" t="inlineStr">
        <is>
          <t>Anemia</t>
        </is>
      </c>
      <c r="M14" s="166" t="inlineStr"/>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การรักษาภาวะ acute anemia ในข้อใดเหมาะสมกับผู้ป่วยรายนี้</t>
        </is>
      </c>
      <c r="C15" s="166" t="inlineStr"/>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66" t="inlineStr"/>
      <c r="L15" s="166" t="inlineStr">
        <is>
          <t>Anemia</t>
        </is>
      </c>
      <c r="M15" s="166" t="inlineStr"/>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14</v>
      </c>
      <c r="B16" s="166" t="inlineStr">
        <is>
          <t>ข้อใดผิดเกี่ยวกับการให้คำแนะนำที่ควรให้แก่ผู้ป่วยรายนี้</t>
        </is>
      </c>
      <c r="C16" s="166" t="inlineStr"/>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66" t="inlineStr"/>
      <c r="L16" s="166" t="inlineStr">
        <is>
          <t>Anemia</t>
        </is>
      </c>
      <c r="M16" s="166" t="inlineStr"/>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ความเป็นพิษต่อระบบเลือดแบบใดที่ไม่มีสาเหตุจาก drug induce</t>
        </is>
      </c>
      <c r="C17" s="166" t="inlineStr"/>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66" t="inlineStr"/>
      <c r="L17" s="166" t="inlineStr">
        <is>
          <t>Anemia</t>
        </is>
      </c>
      <c r="M17" s="166" t="inlineStr"/>
      <c r="N17" s="165" t="inlineStr">
        <is>
          <t>Clinic</t>
        </is>
      </c>
      <c r="O17" s="166" t="inlineStr">
        <is>
          <t>ข้อ 15 Pharma Plus เล่มม่วง (เฉลยข้อ ง)</t>
        </is>
      </c>
      <c r="P17" s="165" t="inlineStr">
        <is>
          <t>แบบฝึกหัด</t>
        </is>
      </c>
      <c r="Q17" s="165" t="inlineStr">
        <is>
          <t>เล่มม่วง</t>
        </is>
      </c>
      <c r="R17" s="165" t="inlineStr"/>
    </row>
    <row r="18" ht="24" customHeight="1" s="49">
      <c r="A18" s="167" t="n">
        <v>16</v>
      </c>
      <c r="B18" s="166" t="inlineStr">
        <is>
          <t>ยาต่อไปนี้ตัวใดทำให้อุจจาระเป็นสีดำ</t>
        </is>
      </c>
      <c r="C18" s="166" t="inlineStr"/>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66" t="inlineStr"/>
      <c r="L18" s="166" t="inlineStr">
        <is>
          <t>Anemia</t>
        </is>
      </c>
      <c r="M18" s="166" t="inlineStr"/>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จากข้อมูลข้างต้น ท่านต้องแนะนำการรับประทานยา ferrous sulfate ให้แก่ผู้ป่วยอย่างไร</t>
        </is>
      </c>
      <c r="C19" s="166" t="inlineStr"/>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66" t="inlineStr"/>
      <c r="L19" s="166" t="inlineStr">
        <is>
          <t>Anemia</t>
        </is>
      </c>
      <c r="M19" s="166" t="inlineStr"/>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18</v>
      </c>
      <c r="B20" s="166" t="inlineStr">
        <is>
          <t>จากข้อมูลข้างต้น ท่านควรแนะนำให้ผู้ป่วยเลี่ยงการใช้ยาในข้อใด เพื่อป้องกันการเกิด hemolytic anemia</t>
        </is>
      </c>
      <c r="C20" s="166" t="inlineStr"/>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66" t="inlineStr"/>
      <c r="L20" s="166" t="inlineStr">
        <is>
          <t>Anemia</t>
        </is>
      </c>
      <c r="M20" s="166" t="inlineStr"/>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inlineStr"/>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66" t="inlineStr"/>
      <c r="L21" s="166" t="inlineStr">
        <is>
          <t>Anemia</t>
        </is>
      </c>
      <c r="M21" s="166" t="inlineStr"/>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inlineStr"/>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66" t="inlineStr"/>
      <c r="L22" s="166" t="inlineStr">
        <is>
          <t>Anemia</t>
        </is>
      </c>
      <c r="M22" s="166" t="inlineStr"/>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inlineStr"/>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66" t="inlineStr"/>
      <c r="L23" s="166" t="inlineStr">
        <is>
          <t>Anemia</t>
        </is>
      </c>
      <c r="M23" s="166" t="inlineStr"/>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เภสัชกรแนะนำให้ผู้ป่วยระมัดระวังการใช้ยาตัวใดเป็นพิเศษ</t>
        </is>
      </c>
      <c r="C24" s="166" t="inlineStr"/>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66" t="inlineStr"/>
      <c r="L24" s="166" t="inlineStr">
        <is>
          <t>Anemia</t>
        </is>
      </c>
      <c r="M24" s="166" t="inlineStr"/>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23</v>
      </c>
      <c r="B25" s="166" t="inlineStr">
        <is>
          <t>ข้อแนะนำสำหรับวิธีการรักษาโรคธาลัสซีเมีย นอกเหนือจากการใช้ยารับประทาน</t>
        </is>
      </c>
      <c r="C25" s="166" t="inlineStr"/>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66" t="inlineStr"/>
      <c r="L25" s="166" t="inlineStr">
        <is>
          <t>Anemia</t>
        </is>
      </c>
      <c r="M25" s="166" t="inlineStr"/>
      <c r="N25" s="165" t="inlineStr">
        <is>
          <t>Clinic</t>
        </is>
      </c>
      <c r="O25" s="166" t="inlineStr">
        <is>
          <t>ข้อ 23 Pharma Plus เล่มม่วง (เฉลยข้อ ค)</t>
        </is>
      </c>
      <c r="P25" s="165" t="inlineStr">
        <is>
          <t>แบบฝึกหัด</t>
        </is>
      </c>
      <c r="Q25" s="165" t="inlineStr">
        <is>
          <t>เล่มม่วง</t>
        </is>
      </c>
      <c r="R25" s="165" t="inlineStr"/>
    </row>
    <row r="26" ht="24" customHeight="1" s="49">
      <c r="A26" s="167" t="n">
        <v>24</v>
      </c>
      <c r="B26" s="166" t="inlineStr">
        <is>
          <t>สถานการณ์ที่ 6 ผู้ป่วย CKD with IDA with DM with HTN อายุ 60 ปี หนัก 60 กิโลกรัม Scr = 2.5 mg/dl
ภาวะ Anemia ในผู้ป่วยรายนี้ ควรแก้ไขอย่างไร</t>
        </is>
      </c>
      <c r="C26" s="166" t="inlineStr"/>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66" t="inlineStr"/>
      <c r="L26" s="166" t="inlineStr">
        <is>
          <t>Anemia</t>
        </is>
      </c>
      <c r="M26" s="166" t="inlineStr"/>
      <c r="N26" s="165" t="inlineStr">
        <is>
          <t>Clinic</t>
        </is>
      </c>
      <c r="O26" s="166" t="inlineStr">
        <is>
          <t>ข้อ 24 Pharma Plus เล่มม่วง (เฉลยข้อ ก)</t>
        </is>
      </c>
      <c r="P26" s="165" t="inlineStr">
        <is>
          <t>แบบฝึกหัด</t>
        </is>
      </c>
      <c r="Q26" s="165" t="inlineStr">
        <is>
          <t>เล่มม่วง</t>
        </is>
      </c>
      <c r="R26" s="165" t="inlineStr"/>
    </row>
    <row r="27" ht="24" customHeight="1" s="49">
      <c r="A27" s="167" t="n">
        <v>25</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inlineStr"/>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66" t="inlineStr"/>
      <c r="L27" s="166" t="inlineStr">
        <is>
          <t>Anemia</t>
        </is>
      </c>
      <c r="M27" s="166" t="inlineStr"/>
      <c r="N27" s="165" t="inlineStr">
        <is>
          <t>Clinic</t>
        </is>
      </c>
      <c r="O27" s="166" t="inlineStr">
        <is>
          <t>ข้อ 25 Pharma Plus เล่มม่วง (เฉลยข้อ จ)</t>
        </is>
      </c>
      <c r="P27" s="165" t="inlineStr">
        <is>
          <t>แบบฝึกหัด</t>
        </is>
      </c>
      <c r="Q27" s="165" t="inlineStr">
        <is>
          <t>เล่มม่วง</t>
        </is>
      </c>
      <c r="R27" s="165" t="inlineStr"/>
    </row>
    <row r="28" ht="24" customHeight="1" s="49">
      <c r="A28" s="167" t="n">
        <v>26</v>
      </c>
      <c r="B28" s="166" t="inlineStr">
        <is>
          <t>ผู้ป่วยรายนี้ ควรได้รับยาใด</t>
        </is>
      </c>
      <c r="C28" s="166" t="inlineStr"/>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66" t="inlineStr"/>
      <c r="L28" s="166" t="inlineStr">
        <is>
          <t>Anemia</t>
        </is>
      </c>
      <c r="M28" s="166" t="inlineStr"/>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โรคใดต่อไปนี้ ห้ามใช้ยาเสริมธาตุเหล็กโดยเด็ดขาด</t>
        </is>
      </c>
      <c r="C29" s="166" t="inlineStr"/>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66" t="inlineStr"/>
      <c r="L29" s="166" t="inlineStr">
        <is>
          <t>Anemia</t>
        </is>
      </c>
      <c r="M29" s="166" t="inlineStr"/>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28</v>
      </c>
      <c r="B30" s="166" t="inlineStr">
        <is>
          <t>ข้อใดไม่ใช่ผลข้างเคียงหลักจากการใช้ยาเสริมธาตุเหล็ก</t>
        </is>
      </c>
      <c r="C30" s="166" t="inlineStr"/>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66" t="inlineStr"/>
      <c r="L30" s="166" t="inlineStr">
        <is>
          <t>Anemia</t>
        </is>
      </c>
      <c r="M30" s="166" t="inlineStr"/>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ข้อใดต่อไปนี้ เพิ่มการดูดซึมธาตุเหล็ก</t>
        </is>
      </c>
      <c r="C31" s="166" t="inlineStr"/>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66" t="inlineStr"/>
      <c r="L31" s="166" t="inlineStr">
        <is>
          <t>Anemia</t>
        </is>
      </c>
      <c r="M31" s="166" t="inlineStr"/>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30</v>
      </c>
      <c r="B32" s="166" t="inlineStr">
        <is>
          <t>ยาเพิ่มธาตุเหล็กในข้อต่อไปนี้ มีปริมาณเหล็กมากที่สุด</t>
        </is>
      </c>
      <c r="C32" s="166" t="inlineStr"/>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66" t="inlineStr"/>
      <c r="L32" s="166" t="inlineStr">
        <is>
          <t>Anemia</t>
        </is>
      </c>
      <c r="M32" s="166" t="inlineStr"/>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inlineStr"/>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66" t="inlineStr"/>
      <c r="L33" s="166" t="inlineStr">
        <is>
          <t>Anemia</t>
        </is>
      </c>
      <c r="M33" s="166" t="inlineStr"/>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32</v>
      </c>
      <c r="B34" s="166" t="inlineStr">
        <is>
          <t>G6PD มีบทบาทต่อเม็ดเลือดแดงอย่างไร</t>
        </is>
      </c>
      <c r="C34" s="166" t="inlineStr"/>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66" t="inlineStr"/>
      <c r="L34" s="166" t="inlineStr">
        <is>
          <t>Anemia</t>
        </is>
      </c>
      <c r="M34" s="166" t="inlineStr"/>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33</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inlineStr"/>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66" t="inlineStr"/>
      <c r="L35" s="166" t="inlineStr">
        <is>
          <t>Anemia</t>
        </is>
      </c>
      <c r="M35" s="166" t="inlineStr"/>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ลักษณะของเม็ดเลือดเป็นอย่างไร</t>
        </is>
      </c>
      <c r="C36" s="166" t="inlineStr"/>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66" t="inlineStr"/>
      <c r="L36" s="166" t="inlineStr">
        <is>
          <t>Anemia</t>
        </is>
      </c>
      <c r="M36" s="166" t="inlineStr"/>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35</v>
      </c>
      <c r="B37" s="166" t="inlineStr">
        <is>
          <t>ยาในข้อใดไม่เหมาะสมในผู้ป่วยรายนี้</t>
        </is>
      </c>
      <c r="C37" s="166" t="inlineStr"/>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66" t="inlineStr"/>
      <c r="L37" s="166" t="inlineStr">
        <is>
          <t>Anemia</t>
        </is>
      </c>
      <c r="M37" s="166" t="inlineStr"/>
      <c r="N37" s="165" t="inlineStr">
        <is>
          <t>Clinic</t>
        </is>
      </c>
      <c r="O37" s="166" t="inlineStr">
        <is>
          <t>ข้อ 35 Pharma Plus เล่มม่วง (เฉลยข้อ ก ง)</t>
        </is>
      </c>
      <c r="P37" s="165" t="inlineStr">
        <is>
          <t>แบบฝึกหัด</t>
        </is>
      </c>
      <c r="Q37" s="165" t="inlineStr">
        <is>
          <t>เล่มม่วง</t>
        </is>
      </c>
      <c r="R37" s="165" t="inlineStr"/>
    </row>
    <row r="38" ht="24" customHeight="1" s="49">
      <c r="A38" s="167" t="n">
        <v>36</v>
      </c>
      <c r="B38" s="166" t="inlineStr">
        <is>
          <t>ยาตัวใดไม่มีผลต่อการดูดซึมธาตุเหล็ก</t>
        </is>
      </c>
      <c r="C38" s="166" t="inlineStr"/>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66" t="inlineStr"/>
      <c r="L38" s="166" t="inlineStr">
        <is>
          <t>Anemia</t>
        </is>
      </c>
      <c r="M38" s="166" t="inlineStr"/>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 ferrous sulfate ไม่ควรจ่ายให้ผู้ป่วยในข้อใด</t>
        </is>
      </c>
      <c r="C39" s="166" t="inlineStr"/>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66" t="inlineStr"/>
      <c r="L39" s="166" t="inlineStr">
        <is>
          <t>Anemia</t>
        </is>
      </c>
      <c r="M39" s="166" t="inlineStr"/>
      <c r="N39" s="165" t="inlineStr">
        <is>
          <t>Clinic</t>
        </is>
      </c>
      <c r="O39" s="166" t="inlineStr">
        <is>
          <t>ข้อ 37 Pharma Plus เล่มม่วง (เฉลยข้อ ก)</t>
        </is>
      </c>
      <c r="P39" s="165" t="inlineStr">
        <is>
          <t>แบบฝึกหัด</t>
        </is>
      </c>
      <c r="Q39" s="165" t="inlineStr">
        <is>
          <t>เล่มม่วง</t>
        </is>
      </c>
      <c r="R39" s="165" t="inlineStr"/>
    </row>
    <row r="40" ht="24" customHeight="1" s="49">
      <c r="A40" s="167" t="n">
        <v>38</v>
      </c>
      <c r="B40" s="166" t="inlineStr">
        <is>
          <t>Ferrous supplement ตัวใด ที่มีปริมาณ elemental iron มากที่สุด</t>
        </is>
      </c>
      <c r="C40" s="166" t="inlineStr"/>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66" t="inlineStr"/>
      <c r="L40" s="166" t="inlineStr">
        <is>
          <t>Anemia</t>
        </is>
      </c>
      <c r="M40" s="166" t="inlineStr"/>
      <c r="N40" s="165" t="inlineStr">
        <is>
          <t>Clinic</t>
        </is>
      </c>
      <c r="O40" s="166" t="inlineStr">
        <is>
          <t>ข้อ 38 Pharma Plus เล่มม่วง (เฉลยข้อ ก)</t>
        </is>
      </c>
      <c r="P40" s="165" t="inlineStr">
        <is>
          <t>แบบฝึกหัด</t>
        </is>
      </c>
      <c r="Q40" s="165" t="inlineStr">
        <is>
          <t>เล่มม่วง</t>
        </is>
      </c>
      <c r="R40" s="165" t="inlineStr"/>
    </row>
    <row r="41" ht="24" customHeight="1" s="49">
      <c r="A41" s="167" t="n">
        <v>39</v>
      </c>
      <c r="B41" s="166" t="inlineStr">
        <is>
          <t>of oxidation is increased by the addition of alkali or by exposure to light. (ใช้ตอบข้อ 57-58)
ภาชนะใดเหมาะสมแก่การบรรจุ ferrous sulfate</t>
        </is>
      </c>
      <c r="C41" s="166" t="inlineStr"/>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66" t="inlineStr"/>
      <c r="L41" s="166" t="inlineStr">
        <is>
          <t>Anemia</t>
        </is>
      </c>
      <c r="M41" s="166" t="inlineStr"/>
      <c r="N41" s="165" t="inlineStr">
        <is>
          <t>Clinic</t>
        </is>
      </c>
      <c r="O41" s="166" t="inlineStr">
        <is>
          <t>แบบฝึกหัด PLE-CC 1 ข้อ 58</t>
        </is>
      </c>
      <c r="P41" s="165" t="inlineStr">
        <is>
          <t>แบบฝึกหัด</t>
        </is>
      </c>
      <c r="Q41" s="165" t="inlineStr">
        <is>
          <t>เล่มม่วง</t>
        </is>
      </c>
      <c r="R41" s="165" t="inlineStr"/>
    </row>
    <row r="42" ht="24" customHeight="1" s="49">
      <c r="A42" s="167" t="n">
        <v>40</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inlineStr"/>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66" t="inlineStr"/>
      <c r="L42" s="166" t="inlineStr">
        <is>
          <t>Anemia</t>
        </is>
      </c>
      <c r="M42" s="166" t="inlineStr"/>
      <c r="N42" s="165" t="inlineStr">
        <is>
          <t>Clinic</t>
        </is>
      </c>
      <c r="O42" s="166" t="inlineStr">
        <is>
          <t>แบบฝึกหัด PLE-CC 1 ข้อ 59</t>
        </is>
      </c>
      <c r="P42" s="165" t="inlineStr">
        <is>
          <t>แบบฝึกหัด</t>
        </is>
      </c>
      <c r="Q42" s="165" t="inlineStr">
        <is>
          <t>เล่มม่วง</t>
        </is>
      </c>
      <c r="R42" s="165" t="inlineStr"/>
    </row>
    <row r="43" ht="24" customHeight="1" s="49">
      <c r="A43" s="167" t="n">
        <v>41</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inlineStr"/>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66" t="inlineStr"/>
      <c r="L43" s="166" t="inlineStr">
        <is>
          <t>Anemia</t>
        </is>
      </c>
      <c r="M43" s="166" t="inlineStr"/>
      <c r="N43" s="165" t="inlineStr">
        <is>
          <t>Clinic</t>
        </is>
      </c>
      <c r="O43" s="166" t="inlineStr">
        <is>
          <t>แบบฝึกหัด PLE-CC 1 ข้อ 60</t>
        </is>
      </c>
      <c r="P43" s="165" t="inlineStr">
        <is>
          <t>แบบฝึกหัด</t>
        </is>
      </c>
      <c r="Q43" s="165" t="inlineStr">
        <is>
          <t>เล่มม่วง</t>
        </is>
      </c>
      <c r="R43" s="165" t="inlineStr"/>
    </row>
    <row r="44" ht="24" customHeight="1" s="49">
      <c r="A44" s="167" t="n">
        <v>42</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inlineStr"/>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66" t="inlineStr"/>
      <c r="L44" s="166" t="inlineStr">
        <is>
          <t>Anemia</t>
        </is>
      </c>
      <c r="M44" s="166" t="inlineStr"/>
      <c r="N44" s="165" t="inlineStr">
        <is>
          <t>Clinic</t>
        </is>
      </c>
      <c r="O44" s="166" t="inlineStr">
        <is>
          <t>แบบฝึกหัด PLE-CC 1 ข้อ 65</t>
        </is>
      </c>
      <c r="P44" s="165" t="inlineStr">
        <is>
          <t>แบบฝึกหัด</t>
        </is>
      </c>
      <c r="Q44" s="165" t="inlineStr">
        <is>
          <t>เล่มม่วง</t>
        </is>
      </c>
      <c r="R44" s="165" t="inlineStr"/>
    </row>
    <row r="45" ht="24" customHeight="1" s="49">
      <c r="A45" s="167" t="n">
        <v>43</v>
      </c>
      <c r="B45" s="166" t="inlineStr">
        <is>
          <t>ผู้ป่วยรายนี้เป็นโลหิตจางประเภทใด</t>
        </is>
      </c>
      <c r="C45" s="166" t="inlineStr"/>
      <c r="D45" s="166" t="inlineStr">
        <is>
          <t>megaloblastic anemia</t>
        </is>
      </c>
      <c r="E45" s="166" t="inlineStr">
        <is>
          <t>hemolytic anemia</t>
        </is>
      </c>
      <c r="F45" s="166" t="inlineStr">
        <is>
          <t>microcytic anemia</t>
        </is>
      </c>
      <c r="G45" s="166" t="inlineStr">
        <is>
          <t>macrocytic anemia</t>
        </is>
      </c>
      <c r="H45" s="166" t="inlineStr">
        <is>
          <t>aplastic anemia</t>
        </is>
      </c>
      <c r="I45" s="167" t="inlineStr">
        <is>
          <t>1</t>
        </is>
      </c>
      <c r="J45" s="166"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66" t="inlineStr"/>
      <c r="L45" s="166" t="inlineStr">
        <is>
          <t>Anemia</t>
        </is>
      </c>
      <c r="M45" s="166" t="inlineStr"/>
      <c r="N45" s="165" t="inlineStr">
        <is>
          <t>Clinic</t>
        </is>
      </c>
      <c r="O45" s="166" t="inlineStr">
        <is>
          <t>PLE_CC1_2567_Key ข้อ 33</t>
        </is>
      </c>
      <c r="P45" s="165" t="inlineStr">
        <is>
          <t>ข้อสอบเก่า</t>
        </is>
      </c>
      <c r="Q45" s="165" t="inlineStr">
        <is>
          <t>2567</t>
        </is>
      </c>
      <c r="R45" s="165" t="inlineStr"/>
    </row>
    <row r="46" ht="24" customHeight="1" s="49">
      <c r="A46" s="167" t="n">
        <v>44</v>
      </c>
      <c r="B46" s="166" t="inlineStr">
        <is>
          <t>แพทย์์ต้องการให้ได้ elemental iron 180-200 mg จ่าย ferrous sulfate เท่าไร (MW: FeSO4 7H2O = 278, Fe = 56)</t>
        </is>
      </c>
      <c r="C46" s="166" t="inlineStr"/>
      <c r="D46" s="166" t="inlineStr">
        <is>
          <t>100x3</t>
        </is>
      </c>
      <c r="E46" s="166" t="inlineStr">
        <is>
          <t>300x3</t>
        </is>
      </c>
      <c r="F46" s="166" t="inlineStr">
        <is>
          <t>100x4</t>
        </is>
      </c>
      <c r="G46" s="166" t="inlineStr">
        <is>
          <t>200x2</t>
        </is>
      </c>
      <c r="H46" s="166" t="inlineStr">
        <is>
          <t>200x3 PLE-PC1 Preparation 2567</t>
        </is>
      </c>
      <c r="I46" s="167" t="inlineStr">
        <is>
          <t>1</t>
        </is>
      </c>
      <c r="J46" s="166"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66" t="inlineStr"/>
      <c r="L46" s="166" t="inlineStr">
        <is>
          <t>Anemia</t>
        </is>
      </c>
      <c r="M46" s="166" t="inlineStr"/>
      <c r="N46" s="165" t="inlineStr">
        <is>
          <t>Clinic</t>
        </is>
      </c>
      <c r="O46" s="166" t="inlineStr">
        <is>
          <t>PLE_CC1_2567_Key ข้อ 34</t>
        </is>
      </c>
      <c r="P46" s="165" t="inlineStr">
        <is>
          <t>ข้อสอบเก่า</t>
        </is>
      </c>
      <c r="Q46" s="165" t="inlineStr">
        <is>
          <t>2567</t>
        </is>
      </c>
      <c r="R46" s="165" t="inlineStr"/>
    </row>
    <row r="47" ht="24" customHeight="1" s="49">
      <c r="A47" s="167" t="n">
        <v>45</v>
      </c>
      <c r="B47" s="166" t="inlineStr">
        <is>
          <t>Ferrous Sulfate 7H2O หาน้ำในตำรับต้องใช้วิธีทดสอบใด</t>
        </is>
      </c>
      <c r="C47" s="166" t="inlineStr"/>
      <c r="D47" s="166" t="inlineStr">
        <is>
          <t>KARL FISHER</t>
        </is>
      </c>
      <c r="E47" s="166" t="inlineStr">
        <is>
          <t>Loss on drying</t>
        </is>
      </c>
      <c r="F47" s="166" t="inlineStr">
        <is>
          <t>[NEED_REVIEW]</t>
        </is>
      </c>
      <c r="G47" s="166" t="inlineStr">
        <is>
          <t>[NEED_REVIEW]</t>
        </is>
      </c>
      <c r="H47" s="166" t="inlineStr">
        <is>
          <t>[NEED_REVIEW]</t>
        </is>
      </c>
      <c r="I47" s="167" t="inlineStr">
        <is>
          <t>1</t>
        </is>
      </c>
      <c r="J47" s="166"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66" t="inlineStr"/>
      <c r="L47" s="166" t="inlineStr">
        <is>
          <t>Anemia</t>
        </is>
      </c>
      <c r="M47" s="166" t="inlineStr"/>
      <c r="N47" s="165" t="inlineStr">
        <is>
          <t>Clinic</t>
        </is>
      </c>
      <c r="O47" s="166" t="inlineStr">
        <is>
          <t>PLE_CC1_2567_Key ข้อ 35</t>
        </is>
      </c>
      <c r="P47" s="165" t="inlineStr">
        <is>
          <t>ข้อสอบเก่า</t>
        </is>
      </c>
      <c r="Q47" s="165" t="inlineStr">
        <is>
          <t>2567</t>
        </is>
      </c>
      <c r="R47" s="165" t="inlineStr"/>
    </row>
    <row r="48" ht="24" customHeight="1" s="49">
      <c r="A48" s="167" t="n">
        <v>46</v>
      </c>
      <c r="B48" s="166" t="inlineStr">
        <is>
          <t>ผู้ป่วยรายนี้ควรจัดการอย่างไร เดิมใช้ยา HCTZ ตัวเดียว</t>
        </is>
      </c>
      <c r="C48" s="166" t="inlineStr"/>
      <c r="D48" s="166" t="inlineStr">
        <is>
          <t>หยุด HCTZ เพิ่ม enalapril</t>
        </is>
      </c>
      <c r="E48" s="166" t="inlineStr">
        <is>
          <t>เพิ่มขนาด HCTZ เป็น 1x2</t>
        </is>
      </c>
      <c r="F48" s="166" t="inlineStr">
        <is>
          <t>หยุด HCTZ เพิ่ม CCB</t>
        </is>
      </c>
      <c r="G48" s="166" t="inlineStr">
        <is>
          <t>เปลี่ยน HCTZ เป็น carvedilol</t>
        </is>
      </c>
      <c r="H48" s="166" t="inlineStr">
        <is>
          <t>ใช้ HCTZ เท่าเดิม แต่เพิ่ม amlodipine</t>
        </is>
      </c>
      <c r="I48" s="167" t="inlineStr">
        <is>
          <t>1</t>
        </is>
      </c>
      <c r="J48" s="166"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66" t="inlineStr"/>
      <c r="L48" s="166" t="inlineStr">
        <is>
          <t>Anemia</t>
        </is>
      </c>
      <c r="M48" s="166" t="inlineStr"/>
      <c r="N48" s="165" t="inlineStr">
        <is>
          <t>Clinic</t>
        </is>
      </c>
      <c r="O48" s="166" t="inlineStr">
        <is>
          <t>PLE_CC1_2567_Key ข้อ 82</t>
        </is>
      </c>
      <c r="P48" s="165" t="inlineStr">
        <is>
          <t>ข้อสอบเก่า</t>
        </is>
      </c>
      <c r="Q48" s="165" t="inlineStr">
        <is>
          <t>2567</t>
        </is>
      </c>
      <c r="R48" s="165" t="inlineStr"/>
    </row>
    <row r="49" ht="24" customHeight="1" s="49">
      <c r="A49" s="167" t="n">
        <v>47</v>
      </c>
      <c r="B49" s="166" t="inlineStr">
        <is>
          <t>Ferrous Sulfate 7H2O หาน้ำในตำรับต้องใช้วิธีทดสอบใด</t>
        </is>
      </c>
      <c r="C49" s="166" t="inlineStr"/>
      <c r="D49" s="166" t="inlineStr">
        <is>
          <t>โรคนี้ให้รักษาด้วยการใช้น้ำตาเทียม</t>
        </is>
      </c>
      <c r="E49" s="166" t="inlineStr">
        <is>
          <t>ยาป้ายตาสามารถป้ายได้ขณะสวมคอนแทคเลนส์</t>
        </is>
      </c>
      <c r="F49" s="166" t="inlineStr">
        <is>
          <t>สามารถล้างคอนแทคเลนส์ด้วยน้ำเปล่าทุกวัน</t>
        </is>
      </c>
      <c r="G49" s="166" t="inlineStr">
        <is>
          <t>โรคนี้สามารถหายได้เองโดยไม่ต้องพบแพทย์์</t>
        </is>
      </c>
      <c r="H49" s="166"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167" t="inlineStr">
        <is>
          <t>1</t>
        </is>
      </c>
      <c r="J49" s="166"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66" t="inlineStr"/>
      <c r="L49" s="166" t="inlineStr">
        <is>
          <t>Anemia</t>
        </is>
      </c>
      <c r="M49" s="166" t="inlineStr"/>
      <c r="N49" s="165" t="inlineStr">
        <is>
          <t>Clinic</t>
        </is>
      </c>
      <c r="O49" s="166" t="inlineStr">
        <is>
          <t>PLE_CC1_2567_Set1_Key ข้อ 35</t>
        </is>
      </c>
      <c r="P49" s="165" t="inlineStr">
        <is>
          <t>ข้อสอบเก่า</t>
        </is>
      </c>
      <c r="Q49" s="165" t="inlineStr">
        <is>
          <t>2567</t>
        </is>
      </c>
      <c r="R49" s="165" t="inlineStr"/>
    </row>
    <row r="50" ht="24" customHeight="1" s="49">
      <c r="A50" s="167" t="n">
        <v>48</v>
      </c>
      <c r="B50" s="166" t="inlineStr">
        <is>
          <t>เพศหญิงโลหิตจางค่าHb ตัวเลือก [📷 มีรูปภาพประกอบ: image5.png]</t>
        </is>
      </c>
      <c r="C50" s="166" t="inlineStr"/>
      <c r="D50" s="166" t="inlineStr">
        <is>
          <t>Anemia</t>
        </is>
      </c>
      <c r="E50" s="166" t="inlineStr">
        <is>
          <t>Ferrous sulfate 300 mg TID</t>
        </is>
      </c>
      <c r="F50" s="166" t="inlineStr">
        <is>
          <t>Vitamin C 500 mg OD</t>
        </is>
      </c>
      <c r="G50" s="166" t="inlineStr">
        <is>
          <t>Pyridoxine 50 mg OD</t>
        </is>
      </c>
      <c r="H50" s="166" t="inlineStr">
        <is>
          <t>Hydroxyurea 500 mg OD</t>
        </is>
      </c>
      <c r="I50" s="167" t="inlineStr">
        <is>
          <t>1</t>
        </is>
      </c>
      <c r="J50"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66" t="inlineStr"/>
      <c r="L50" s="166" t="inlineStr">
        <is>
          <t>Anemia</t>
        </is>
      </c>
      <c r="M50" s="166" t="inlineStr"/>
      <c r="N50" s="165" t="inlineStr">
        <is>
          <t>Clinic</t>
        </is>
      </c>
      <c r="O50" s="166" t="inlineStr">
        <is>
          <t>PLE-CC1 ปี 2566 Day 1 ข้อ 22</t>
        </is>
      </c>
      <c r="P50" s="165" t="inlineStr">
        <is>
          <t>ข้อสอบเก่า</t>
        </is>
      </c>
      <c r="Q50" s="165" t="inlineStr">
        <is>
          <t>2566</t>
        </is>
      </c>
      <c r="R50" s="165" t="inlineStr"/>
    </row>
    <row r="51" ht="24" customHeight="1" s="49">
      <c r="A51" s="167" t="n">
        <v>49</v>
      </c>
      <c r="B51" s="166" t="inlineStr">
        <is>
          <t>ให้สมการเคมีมาแล้วถามว่าเป็นการtitrate แบบใด ตัวเลือก(น่าจะเป็นCerium กับFerrous)</t>
        </is>
      </c>
      <c r="C51" s="166" t="inlineStr"/>
      <c r="D51" s="166" t="inlineStr">
        <is>
          <t>Anemia</t>
        </is>
      </c>
      <c r="E51" s="166" t="inlineStr">
        <is>
          <t>Hydroxyurea 500 mg OD</t>
        </is>
      </c>
      <c r="F51" s="166" t="inlineStr">
        <is>
          <t>Blood transfusion (Packed Red Cells)</t>
        </is>
      </c>
      <c r="G51" s="166" t="inlineStr">
        <is>
          <t>Ferrous fumarate 200 mg TID</t>
        </is>
      </c>
      <c r="H51" s="166" t="inlineStr">
        <is>
          <t>Folic acid 5 mg OD</t>
        </is>
      </c>
      <c r="I51" s="167" t="inlineStr">
        <is>
          <t>1</t>
        </is>
      </c>
      <c r="J51"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66" t="inlineStr"/>
      <c r="L51" s="166" t="inlineStr">
        <is>
          <t>Anemia</t>
        </is>
      </c>
      <c r="M51" s="166" t="inlineStr"/>
      <c r="N51" s="165" t="inlineStr">
        <is>
          <t>Clinic</t>
        </is>
      </c>
      <c r="O51" s="166" t="inlineStr">
        <is>
          <t>PLE-CC1 ปี 2566 Day 1 ข้อ 24</t>
        </is>
      </c>
      <c r="P51" s="165" t="inlineStr">
        <is>
          <t>ข้อสอบเก่า</t>
        </is>
      </c>
      <c r="Q51" s="165" t="inlineStr">
        <is>
          <t>2566</t>
        </is>
      </c>
      <c r="R51" s="165" t="inlineStr"/>
    </row>
    <row r="52" ht="24" customHeight="1" s="49">
      <c r="A52" s="167" t="n">
        <v>50</v>
      </c>
      <c r="B52" s="166" t="inlineStr">
        <is>
          <t>โรคอ้วน, การดื่มแอลกอฮอล์, HCTZ</t>
        </is>
      </c>
      <c r="C52" s="166" t="inlineStr"/>
      <c r="D52" s="166" t="inlineStr">
        <is>
          <t>Anemia</t>
        </is>
      </c>
      <c r="E52" s="166" t="inlineStr">
        <is>
          <t>Folic acid 5 mg OD</t>
        </is>
      </c>
      <c r="F52" s="166" t="inlineStr">
        <is>
          <t>Vitamin B12 1000 mcg IM</t>
        </is>
      </c>
      <c r="G52" s="166" t="inlineStr">
        <is>
          <t>Deferoxamine 500 mg SC</t>
        </is>
      </c>
      <c r="H52" s="166" t="inlineStr">
        <is>
          <t>Erythropoietin 4000 units SC</t>
        </is>
      </c>
      <c r="I52" s="167" t="inlineStr">
        <is>
          <t>1</t>
        </is>
      </c>
      <c r="J5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66" t="inlineStr"/>
      <c r="L52" s="166" t="inlineStr">
        <is>
          <t>Anemia</t>
        </is>
      </c>
      <c r="M52" s="166" t="inlineStr"/>
      <c r="N52" s="165" t="inlineStr">
        <is>
          <t>Clinic</t>
        </is>
      </c>
      <c r="O52" s="166" t="inlineStr">
        <is>
          <t>PLE-CC1 ปี 2566 Day 1 ข้อ 4</t>
        </is>
      </c>
      <c r="P52" s="165" t="inlineStr">
        <is>
          <t>ข้อสอบเก่า</t>
        </is>
      </c>
      <c r="Q52" s="165" t="inlineStr">
        <is>
          <t>2566</t>
        </is>
      </c>
      <c r="R52" s="165" t="inlineStr"/>
    </row>
    <row r="53" ht="24" customHeight="1" s="49">
      <c r="A53" s="167" t="n">
        <v>51</v>
      </c>
      <c r="B53" s="166" t="inlineStr">
        <is>
          <t>คู่ยาใดที่เกิด DI ที่มีความสำคัญทางคลินิกมากสุด X -sim X x high high - Ator ~ X i -environ myopathy 12 X rhabdo 289 M . G72 X</t>
        </is>
      </c>
      <c r="C53" s="166" t="inlineStr"/>
      <c r="D53" s="166" t="inlineStr">
        <is>
          <t>Simvastatin + gemfibrozil</t>
        </is>
      </c>
      <c r="E53" s="166" t="inlineStr">
        <is>
          <t>Omeprazole + clopidrogrel</t>
        </is>
      </c>
      <c r="F53" s="166" t="inlineStr">
        <is>
          <t>Clopidrogrel + aspirin</t>
        </is>
      </c>
      <c r="G53" s="166" t="inlineStr">
        <is>
          <t>Simvastatin + amlodipine</t>
        </is>
      </c>
      <c r="H53" s="166" t="inlineStr">
        <is>
          <t>Aspirin + clopidrogrel</t>
        </is>
      </c>
      <c r="I53" s="167" t="inlineStr">
        <is>
          <t>1</t>
        </is>
      </c>
      <c r="J53" s="166"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66" t="inlineStr"/>
      <c r="L53" s="166" t="inlineStr">
        <is>
          <t>Anemia</t>
        </is>
      </c>
      <c r="M53" s="166" t="inlineStr"/>
      <c r="N53" s="165" t="inlineStr">
        <is>
          <t>Clinic</t>
        </is>
      </c>
      <c r="O53" s="166" t="inlineStr">
        <is>
          <t>ข้อ 68 (PLE_CC1_2562_Key.md)</t>
        </is>
      </c>
      <c r="P53" s="165" t="inlineStr">
        <is>
          <t>ข้อสอบเก่า</t>
        </is>
      </c>
      <c r="Q53" s="165" t="inlineStr">
        <is>
          <t>2562</t>
        </is>
      </c>
      <c r="R53" s="165" t="inlineStr"/>
    </row>
    <row r="54" ht="24" customHeight="1" s="49">
      <c r="A54" s="167" t="n">
        <v>52</v>
      </c>
      <c r="B54" s="166" t="inlineStr">
        <is>
          <t>ผู้ป่วยรายนี้น!าจะเกิดภาวะโลหิตจางจากสาเหตุใด</t>
        </is>
      </c>
      <c r="C54" s="166" t="inlineStr"/>
      <c r="D54" s="166" t="inlineStr">
        <is>
          <t>โรคเรื้อรัง</t>
        </is>
      </c>
      <c r="E54" s="166" t="inlineStr">
        <is>
          <t>ขาดโฟเลต</t>
        </is>
      </c>
      <c r="F54" s="166" t="inlineStr">
        <is>
          <t>ขาดธาตุเหล็ก</t>
        </is>
      </c>
      <c r="G54" s="166" t="inlineStr">
        <is>
          <t>ขาดวิตามินบี 12</t>
        </is>
      </c>
      <c r="H54" s="166" t="inlineStr">
        <is>
          <t>เม็ดเลือดแดงแตก</t>
        </is>
      </c>
      <c r="I54" s="167" t="inlineStr">
        <is>
          <t>1</t>
        </is>
      </c>
      <c r="J54" s="166"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4" s="166" t="inlineStr"/>
      <c r="L54" s="166" t="inlineStr">
        <is>
          <t>Anemia</t>
        </is>
      </c>
      <c r="M54" s="166" t="inlineStr"/>
      <c r="N54" s="165" t="inlineStr">
        <is>
          <t>Clinic</t>
        </is>
      </c>
      <c r="O54" s="166" t="inlineStr">
        <is>
          <t>ข้อ 12 (PLE_CC1_2561_Key.md)</t>
        </is>
      </c>
      <c r="P54" s="165" t="inlineStr">
        <is>
          <t>ข้อสอบเก่า</t>
        </is>
      </c>
      <c r="Q54" s="165" t="inlineStr">
        <is>
          <t>2561</t>
        </is>
      </c>
      <c r="R54" s="165" t="inlineStr"/>
    </row>
    <row r="55" ht="24" customHeight="1" s="49">
      <c r="A55" s="167" t="n">
        <v>53</v>
      </c>
      <c r="B55" s="166" t="inlineStr">
        <is>
          <t>ข้อใดคือคำแนะนำในการรับประทานยา ferrous sulfate</t>
        </is>
      </c>
      <c r="C55" s="166" t="inlineStr"/>
      <c r="D55" s="166" t="inlineStr">
        <is>
          <t>ยาทำใหปtสสาวะสีเหลืองเขม</t>
        </is>
      </c>
      <c r="E55" s="166" t="inlineStr">
        <is>
          <t>หามรับประทานร!วมกับน้ำผลไม</t>
        </is>
      </c>
      <c r="F55" s="166" t="inlineStr">
        <is>
          <t>หากถ!ายดำไม!ตองตกใจ เปEนเพราะตัวยา</t>
        </is>
      </c>
      <c r="G55" s="166" t="inlineStr">
        <is>
          <t>รับประทานพรอมกับนมช!วยเพิ่มการดูดซึม</t>
        </is>
      </c>
      <c r="H55" s="166" t="inlineStr">
        <is>
          <t>รับประทานพรอมกับอาหารจะเพิ่มการดูดซึม t</t>
        </is>
      </c>
      <c r="I55" s="167" t="inlineStr">
        <is>
          <t>1</t>
        </is>
      </c>
      <c r="J55" s="166"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166" t="inlineStr"/>
      <c r="L55" s="166" t="inlineStr">
        <is>
          <t>Anemia</t>
        </is>
      </c>
      <c r="M55" s="166" t="inlineStr"/>
      <c r="N55" s="165" t="inlineStr">
        <is>
          <t>Clinic</t>
        </is>
      </c>
      <c r="O55" s="166" t="inlineStr">
        <is>
          <t>ข้อ 15 (PLE_CC1_2561_Key.md)</t>
        </is>
      </c>
      <c r="P55" s="165" t="inlineStr">
        <is>
          <t>ข้อสอบเก่า</t>
        </is>
      </c>
      <c r="Q55" s="165" t="inlineStr">
        <is>
          <t>2561</t>
        </is>
      </c>
      <c r="R55" s="165" t="inlineStr"/>
    </row>
    <row r="56" ht="24" customHeight="1" s="49">
      <c r="A56" s="167" t="n">
        <v>54</v>
      </c>
      <c r="B56" s="166" t="inlineStr">
        <is>
          <t>ข้อใดคือผลขางเคียงจากยา ferrous sulfate</t>
        </is>
      </c>
      <c r="C56" s="166" t="inlineStr"/>
      <c r="D56" s="166" t="inlineStr">
        <is>
          <t>Diarrhea</t>
        </is>
      </c>
      <c r="E56" s="166" t="inlineStr">
        <is>
          <t>Headache</t>
        </is>
      </c>
      <c r="F56" s="166" t="inlineStr">
        <is>
          <t>Tachycardia</t>
        </is>
      </c>
      <c r="G56" s="166" t="inlineStr">
        <is>
          <t>Constipation</t>
        </is>
      </c>
      <c r="H56" s="166" t="inlineStr">
        <is>
          <t>Hypokalemia</t>
        </is>
      </c>
      <c r="I56" s="167" t="inlineStr">
        <is>
          <t>1</t>
        </is>
      </c>
      <c r="J56" s="166"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66" t="inlineStr"/>
      <c r="L56" s="166" t="inlineStr">
        <is>
          <t>Anemia</t>
        </is>
      </c>
      <c r="M56" s="166" t="inlineStr"/>
      <c r="N56" s="165" t="inlineStr">
        <is>
          <t>Clinic</t>
        </is>
      </c>
      <c r="O56" s="166" t="inlineStr">
        <is>
          <t>ข้อ 14 (PLE_CC1_2561_Key.md)</t>
        </is>
      </c>
      <c r="P56" s="165" t="inlineStr">
        <is>
          <t>ข้อสอบเก่า</t>
        </is>
      </c>
      <c r="Q56" s="165" t="inlineStr">
        <is>
          <t>2561</t>
        </is>
      </c>
      <c r="R56" s="165" t="inlineStr"/>
    </row>
    <row r="57" ht="24" customHeight="1" s="49">
      <c r="A57" s="167" t="n">
        <v>55</v>
      </c>
      <c r="B57" s="166" t="inlineStr">
        <is>
          <t>ส!วนประกอบของสูตรเคลือบฟuลTมของยา ferrous sulfate ข้อใด ถูกต้อง</t>
        </is>
      </c>
      <c r="C57" s="166" t="inlineStr"/>
      <c r="D57" s="166" t="inlineStr">
        <is>
          <t>Talcum ทำหนาที่เปEนสารก!อฟuลTม</t>
        </is>
      </c>
      <c r="E57" s="166" t="inlineStr">
        <is>
          <t>Ethyl alcohol ทำหนาที่เปEน antioxidant</t>
        </is>
      </c>
      <c r="F57" s="166" t="inlineStr">
        <is>
          <t>Propylene glycol ทำหนาที่เปEน plasticizer</t>
        </is>
      </c>
      <c r="G57" s="166" t="inlineStr">
        <is>
          <t>Titanium dioxide ทำหนาที่เปEน สารก!อฟuลTม</t>
        </is>
      </c>
      <c r="H57" s="166" t="inlineStr">
        <is>
          <t>Hydroxymethylpropyl cellulose ทำหนาที่เปEนสารทึบ แสง</t>
        </is>
      </c>
      <c r="I57" s="167" t="inlineStr">
        <is>
          <t>1</t>
        </is>
      </c>
      <c r="J57" s="166"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66" t="inlineStr"/>
      <c r="L57" s="166" t="inlineStr">
        <is>
          <t>Anemia</t>
        </is>
      </c>
      <c r="M57" s="166" t="inlineStr"/>
      <c r="N57" s="165" t="inlineStr">
        <is>
          <t>Clinic</t>
        </is>
      </c>
      <c r="O57" s="166" t="inlineStr">
        <is>
          <t>ข้อ 16 (PLE_CC1_2561_Key.md)</t>
        </is>
      </c>
      <c r="P57" s="165" t="inlineStr">
        <is>
          <t>ข้อสอบเก่า</t>
        </is>
      </c>
      <c r="Q57" s="165" t="inlineStr">
        <is>
          <t>2561</t>
        </is>
      </c>
      <c r="R57" s="165" t="inlineStr"/>
    </row>
    <row r="58" ht="24" customHeight="1" s="49">
      <c r="A58" s="167" t="n">
        <v>56</v>
      </c>
      <c r="B58" s="166" t="inlineStr">
        <is>
          <t>การสังเคราะห์ HCTZ จงระบุว่า A คือข้อใด</t>
        </is>
      </c>
      <c r="C58" s="166" t="inlineStr"/>
      <c r="D58" s="166" t="inlineStr">
        <is>
          <t>H-CO-H</t>
        </is>
      </c>
      <c r="E58" s="166" t="inlineStr">
        <is>
          <t>H-CO-OH</t>
        </is>
      </c>
      <c r="F58" s="166" t="inlineStr">
        <is>
          <t>Cl-C-Cl</t>
        </is>
      </c>
      <c r="G58" s="166" t="inlineStr">
        <is>
          <t>C-CO-H 18 MCQ11 2/2560 By CU Rx73 MCQ11 2/2560 By CU Rx73</t>
        </is>
      </c>
      <c r="H58" s="166" t="inlineStr">
        <is>
          <t>Deferoxamine 500 mg SC</t>
        </is>
      </c>
      <c r="I58" s="167" t="inlineStr">
        <is>
          <t>1</t>
        </is>
      </c>
      <c r="J58" s="166"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66" t="inlineStr"/>
      <c r="L58" s="166" t="inlineStr">
        <is>
          <t>Anemia</t>
        </is>
      </c>
      <c r="M58" s="166" t="inlineStr"/>
      <c r="N58" s="165" t="inlineStr">
        <is>
          <t>Clinic</t>
        </is>
      </c>
      <c r="O58" s="166" t="inlineStr">
        <is>
          <t>ข้อ 7 (PLE_CC1_2560 22 April Set 2.md)</t>
        </is>
      </c>
      <c r="P58" s="165" t="inlineStr">
        <is>
          <t>ข้อสอบเก่า</t>
        </is>
      </c>
      <c r="Q58" s="165" t="inlineStr">
        <is>
          <t>2560</t>
        </is>
      </c>
      <c r="R58" s="165" t="inlineStr"/>
    </row>
    <row r="59" ht="24" customHeight="1" s="49">
      <c r="A59" s="167" t="n">
        <v>57</v>
      </c>
      <c r="B59" s="166" t="inlineStr">
        <is>
          <t>Ferrous sulfate กระปุกละ 100 เม็ด เป็นยาประเภทใด</t>
        </is>
      </c>
      <c r="C59" s="166" t="inlineStr"/>
      <c r="D59" s="166" t="inlineStr">
        <is>
          <t>ยาเสพติดให้โทษ ประเภทที่ 3</t>
        </is>
      </c>
      <c r="E59" s="166" t="inlineStr">
        <is>
          <t>ยาอันตราย</t>
        </is>
      </c>
      <c r="F59" s="166" t="inlineStr">
        <is>
          <t>ยาควบคุมพิเศษ</t>
        </is>
      </c>
      <c r="G59" s="166" t="inlineStr">
        <is>
          <t>วัตถุออกฤทธิ์ต่อจิตและประสาท ประเภท 3</t>
        </is>
      </c>
      <c r="H59" s="166" t="inlineStr">
        <is>
          <t>[NEED_REVIEW]</t>
        </is>
      </c>
      <c r="I59" s="167" t="inlineStr">
        <is>
          <t>1</t>
        </is>
      </c>
      <c r="J59" s="166"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9" s="166" t="inlineStr"/>
      <c r="L59" s="166" t="inlineStr">
        <is>
          <t>Anemia</t>
        </is>
      </c>
      <c r="M59" s="166" t="inlineStr"/>
      <c r="N59" s="165" t="inlineStr">
        <is>
          <t>Clinic</t>
        </is>
      </c>
      <c r="O59" s="166" t="inlineStr">
        <is>
          <t>ข้อ 4 (LAW-CU-71.md)</t>
        </is>
      </c>
      <c r="P59" s="165" t="inlineStr">
        <is>
          <t>ข้อสอบจำลอง</t>
        </is>
      </c>
      <c r="Q59" s="165" t="inlineStr">
        <is>
          <t>Mock กฎหมาย CU71</t>
        </is>
      </c>
      <c r="R59" s="165" t="inlineStr"/>
    </row>
    <row r="60" ht="24" customHeight="1" s="49">
      <c r="A60" s="167" t="n">
        <v>58</v>
      </c>
      <c r="B60"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60" s="166" t="inlineStr"/>
      <c r="D60" s="166" t="inlineStr">
        <is>
          <t>Hydroxyurea 500 mg OD</t>
        </is>
      </c>
      <c r="E60" s="166" t="inlineStr">
        <is>
          <t>Blood transfusion (Packed Red Cells)</t>
        </is>
      </c>
      <c r="F60" s="166" t="inlineStr">
        <is>
          <t>Ferrous fumarate 200 mg TID</t>
        </is>
      </c>
      <c r="G60" s="166" t="inlineStr">
        <is>
          <t>Folic acid 5 mg OD</t>
        </is>
      </c>
      <c r="H60" s="166" t="inlineStr">
        <is>
          <t>Vitamin B12 1000 mcg IM</t>
        </is>
      </c>
      <c r="I60" s="167" t="inlineStr">
        <is>
          <t>1</t>
        </is>
      </c>
      <c r="J60"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Anemia</t>
        </is>
      </c>
      <c r="M60" s="166" t="inlineStr"/>
      <c r="N60" s="165" t="inlineStr">
        <is>
          <t>Clinic</t>
        </is>
      </c>
      <c r="O60" s="166" t="inlineStr">
        <is>
          <t>ข้อ 67 (PLE_CC1_2557.md)</t>
        </is>
      </c>
      <c r="P60" s="165" t="inlineStr">
        <is>
          <t>ข้อสอบเก่า</t>
        </is>
      </c>
      <c r="Q60" s="165" t="inlineStr">
        <is>
          <t>2557</t>
        </is>
      </c>
      <c r="R60" s="165" t="inlineStr"/>
    </row>
    <row r="61" ht="24" customHeight="1" s="49">
      <c r="A61" s="167" t="n">
        <v>59</v>
      </c>
      <c r="B61" s="166" t="inlineStr">
        <is>
          <t>เกี่ยวกับ Ferrous sulfate ข้อใดต่อไปนี้กล่าวถูกต้องตามหลักวิชาชีพเภสัชกรรม</t>
        </is>
      </c>
      <c r="C61" s="166" t="inlineStr"/>
      <c r="D61" s="166" t="inlineStr">
        <is>
          <t>Folic acid 5 mg OD</t>
        </is>
      </c>
      <c r="E61" s="166" t="inlineStr">
        <is>
          <t>Vitamin B12 1000 mcg IM</t>
        </is>
      </c>
      <c r="F61" s="166" t="inlineStr">
        <is>
          <t>Deferoxamine 500 mg SC</t>
        </is>
      </c>
      <c r="G61" s="166" t="inlineStr">
        <is>
          <t>Erythropoietin 4000 units SC</t>
        </is>
      </c>
      <c r="H61" s="166" t="inlineStr">
        <is>
          <t>Ferrous sulfate 300 mg TID</t>
        </is>
      </c>
      <c r="I61" s="167" t="inlineStr">
        <is>
          <t>1</t>
        </is>
      </c>
      <c r="J6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66" t="inlineStr"/>
      <c r="L61" s="166" t="inlineStr">
        <is>
          <t>Anemia</t>
        </is>
      </c>
      <c r="M61" s="166" t="inlineStr"/>
      <c r="N61" s="165" t="inlineStr">
        <is>
          <t>Clinic</t>
        </is>
      </c>
      <c r="O61" s="166" t="inlineStr">
        <is>
          <t>ข้อ 2 (PLE_CC1_2556.md)</t>
        </is>
      </c>
      <c r="P61" s="165" t="inlineStr">
        <is>
          <t>ข้อสอบเก่า</t>
        </is>
      </c>
      <c r="Q61" s="165" t="inlineStr">
        <is>
          <t>2556</t>
        </is>
      </c>
      <c r="R61" s="165" t="inlineStr"/>
    </row>
    <row r="62" ht="24" customHeight="1" s="49">
      <c r="A62" s="167" t="n">
        <v>60</v>
      </c>
      <c r="B62" s="166" t="inlineStr">
        <is>
          <t>เกี่ยวกับ ข้อใดเป็นกลไกของHCTZ ข้อใดต่อไปนี้กล่าวถูกต้องตามหลักวิชาชีพเภสัชกรรม</t>
        </is>
      </c>
      <c r="C62" s="166" t="inlineStr"/>
      <c r="D62" s="166" t="inlineStr">
        <is>
          <t>Erythropoietin 4000 units SC</t>
        </is>
      </c>
      <c r="E62" s="166" t="inlineStr">
        <is>
          <t>Ferrous sulfate 300 mg TID</t>
        </is>
      </c>
      <c r="F62" s="166" t="inlineStr">
        <is>
          <t>Vitamin C 500 mg OD</t>
        </is>
      </c>
      <c r="G62" s="166" t="inlineStr">
        <is>
          <t>Pyridoxine 50 mg OD</t>
        </is>
      </c>
      <c r="H62" s="166" t="inlineStr">
        <is>
          <t>Hydroxyurea 500 mg OD</t>
        </is>
      </c>
      <c r="I62" s="167" t="inlineStr">
        <is>
          <t>1</t>
        </is>
      </c>
      <c r="J6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66" t="inlineStr"/>
      <c r="L62" s="166" t="inlineStr">
        <is>
          <t>Anemia</t>
        </is>
      </c>
      <c r="M62" s="166" t="inlineStr"/>
      <c r="N62" s="165" t="inlineStr">
        <is>
          <t>Clinic</t>
        </is>
      </c>
      <c r="O62" s="166" t="inlineStr">
        <is>
          <t>ข้อ 9 (PLE_CC1_2556.md)</t>
        </is>
      </c>
      <c r="P62" s="165" t="inlineStr">
        <is>
          <t>ข้อสอบเก่า</t>
        </is>
      </c>
      <c r="Q62" s="165" t="inlineStr">
        <is>
          <t>2556</t>
        </is>
      </c>
      <c r="R62" s="165" t="inlineStr"/>
    </row>
    <row r="63" ht="24" customHeight="1" s="49">
      <c r="A63" s="167" t="n">
        <v>61</v>
      </c>
      <c r="B63" s="166" t="inlineStr">
        <is>
          <t>จากโครงสร้างของยา HCTZ สามารถวิเคราะห์หาหมู่โครงสร้างได้โดยวิธีการใด</t>
        </is>
      </c>
      <c r="C63" s="166" t="inlineStr"/>
      <c r="D63" s="166" t="inlineStr">
        <is>
          <t>Finger print จาก FTIR</t>
        </is>
      </c>
      <c r="E63" s="166" t="inlineStr">
        <is>
          <t>Chromatogram จาก TLC</t>
        </is>
      </c>
      <c r="F63" s="166" t="inlineStr">
        <is>
          <t>UV</t>
        </is>
      </c>
      <c r="G63" s="166" t="inlineStr">
        <is>
          <t>..............</t>
        </is>
      </c>
      <c r="H63" s="166" t="inlineStr">
        <is>
          <t>.................</t>
        </is>
      </c>
      <c r="I63" s="167" t="inlineStr">
        <is>
          <t>1</t>
        </is>
      </c>
      <c r="J63" s="166"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66" t="inlineStr"/>
      <c r="L63" s="166" t="inlineStr">
        <is>
          <t>Anemia</t>
        </is>
      </c>
      <c r="M63" s="166" t="inlineStr"/>
      <c r="N63" s="165" t="inlineStr">
        <is>
          <t>Clinic</t>
        </is>
      </c>
      <c r="O63" s="166" t="inlineStr">
        <is>
          <t>ข้อ 32 (PLE_CC1_2555 Day 1.md)</t>
        </is>
      </c>
      <c r="P63" s="165" t="inlineStr">
        <is>
          <t>ข้อสอบเก่า</t>
        </is>
      </c>
      <c r="Q63" s="165" t="inlineStr">
        <is>
          <t>2555</t>
        </is>
      </c>
      <c r="R63" s="165" t="inlineStr"/>
    </row>
    <row r="64" ht="24" customHeight="1" s="49">
      <c r="A64" s="167" t="n">
        <v>62</v>
      </c>
      <c r="B64" s="166" t="inlineStr">
        <is>
          <t>เกี่ยวกับ ได้รับยา HCTZ เพิ่มขึ้น ข้อใดต่อไปนี้กล่าวถูกต้องตามหลักวิชาชีพเภสัชกรรม</t>
        </is>
      </c>
      <c r="C64" s="166" t="inlineStr"/>
      <c r="D64" s="166" t="inlineStr">
        <is>
          <t>Ferrous fumarate 200 mg TID</t>
        </is>
      </c>
      <c r="E64" s="166" t="inlineStr">
        <is>
          <t>Folic acid 5 mg OD</t>
        </is>
      </c>
      <c r="F64" s="166" t="inlineStr">
        <is>
          <t>Vitamin B12 1000 mcg IM</t>
        </is>
      </c>
      <c r="G64" s="166" t="inlineStr">
        <is>
          <t>Deferoxamine 500 mg SC</t>
        </is>
      </c>
      <c r="H64" s="166" t="inlineStr">
        <is>
          <t>Erythropoietin 4000 units SC</t>
        </is>
      </c>
      <c r="I64" s="167" t="inlineStr">
        <is>
          <t>1</t>
        </is>
      </c>
      <c r="J64"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166" t="inlineStr"/>
      <c r="L64" s="166" t="inlineStr">
        <is>
          <t>Anemia</t>
        </is>
      </c>
      <c r="M64" s="166" t="inlineStr"/>
      <c r="N64" s="165" t="inlineStr">
        <is>
          <t>Clinic</t>
        </is>
      </c>
      <c r="O64" s="166" t="inlineStr">
        <is>
          <t>ข้อ 3 (PLE_CC1_2555 Day 2.md)</t>
        </is>
      </c>
      <c r="P64" s="165" t="inlineStr">
        <is>
          <t>ข้อสอบเก่า</t>
        </is>
      </c>
      <c r="Q64" s="165" t="inlineStr">
        <is>
          <t>2555</t>
        </is>
      </c>
      <c r="R64" s="165" t="inlineStr"/>
    </row>
    <row r="65" ht="24" customHeight="1" s="49">
      <c r="A65" s="167" t="n">
        <v>63</v>
      </c>
      <c r="B65" s="166" t="inlineStr">
        <is>
          <t>Fe รูปเกลือใดที่ให้ elemental iron มากที่สุด</t>
        </is>
      </c>
      <c r="C65" s="166" t="inlineStr"/>
      <c r="D65" s="166" t="inlineStr">
        <is>
          <t>fumarate</t>
        </is>
      </c>
      <c r="E65" s="166" t="inlineStr">
        <is>
          <t>sulfate</t>
        </is>
      </c>
      <c r="F65" s="166" t="inlineStr">
        <is>
          <t>sulfate (exsiccated)</t>
        </is>
      </c>
      <c r="G65" s="166" t="inlineStr">
        <is>
          <t>Vitamin C 500 mg OD</t>
        </is>
      </c>
      <c r="H65" s="166" t="inlineStr">
        <is>
          <t>Pyridoxine 50 mg OD</t>
        </is>
      </c>
      <c r="I65" s="167" t="inlineStr">
        <is>
          <t>1</t>
        </is>
      </c>
      <c r="J65" s="166"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66" t="inlineStr"/>
      <c r="L65" s="166" t="inlineStr">
        <is>
          <t>Anemia</t>
        </is>
      </c>
      <c r="M65" s="166" t="inlineStr"/>
      <c r="N65" s="165" t="inlineStr">
        <is>
          <t>Clinic</t>
        </is>
      </c>
      <c r="O65" s="166" t="inlineStr">
        <is>
          <t>ข้อ 3 (PLE_CC1_2554 SET2.md)</t>
        </is>
      </c>
      <c r="P65" s="165" t="inlineStr">
        <is>
          <t>ข้อสอบเก่า</t>
        </is>
      </c>
      <c r="Q65" s="165" t="inlineStr">
        <is>
          <t>2554</t>
        </is>
      </c>
      <c r="R65" s="165" t="inlineStr"/>
    </row>
    <row r="66" ht="24" customHeight="1" s="49">
      <c r="A66" s="167" t="n">
        <v>64</v>
      </c>
      <c r="B66"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66" s="166" t="inlineStr"/>
      <c r="D66" s="166" t="inlineStr">
        <is>
          <t>Vitamin C 500 mg OD</t>
        </is>
      </c>
      <c r="E66" s="166" t="inlineStr">
        <is>
          <t>Pyridoxine 50 mg OD</t>
        </is>
      </c>
      <c r="F66" s="166" t="inlineStr">
        <is>
          <t>Hydroxyurea 500 mg OD</t>
        </is>
      </c>
      <c r="G66" s="166" t="inlineStr">
        <is>
          <t>Blood transfusion (Packed Red Cells)</t>
        </is>
      </c>
      <c r="H66" s="166" t="inlineStr">
        <is>
          <t>Ferrous fumarate 200 mg TID</t>
        </is>
      </c>
      <c r="I66" s="167" t="inlineStr">
        <is>
          <t>1</t>
        </is>
      </c>
      <c r="J66"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6" s="166" t="inlineStr"/>
      <c r="L66" s="166" t="inlineStr">
        <is>
          <t>Anemia</t>
        </is>
      </c>
      <c r="M66" s="166" t="inlineStr"/>
      <c r="N66" s="165" t="inlineStr">
        <is>
          <t>Clinic</t>
        </is>
      </c>
      <c r="O66" s="166" t="inlineStr">
        <is>
          <t>ข้อ 6 (PLE_CC1_2554 SET2.md)</t>
        </is>
      </c>
      <c r="P66" s="165" t="inlineStr">
        <is>
          <t>ข้อสอบเก่า</t>
        </is>
      </c>
      <c r="Q66" s="165" t="inlineStr">
        <is>
          <t>2554</t>
        </is>
      </c>
      <c r="R66" s="165" t="inlineStr"/>
    </row>
    <row r="67" ht="24" customHeight="1" s="49">
      <c r="A67" s="167" t="n">
        <v>65</v>
      </c>
      <c r="B67" s="166" t="inlineStr">
        <is>
          <t>ข้อใดไม่เกี่ยวกับการเกิดภาวะโลหิตจางในครั้งนี้</t>
        </is>
      </c>
      <c r="C67" s="166" t="inlineStr"/>
      <c r="D67" s="166" t="inlineStr">
        <is>
          <t>Blood transfusion (Packed Red Cells)</t>
        </is>
      </c>
      <c r="E67" s="166" t="inlineStr">
        <is>
          <t>Ferrous fumarate 200 mg TID</t>
        </is>
      </c>
      <c r="F67" s="166" t="inlineStr">
        <is>
          <t>Folic acid 5 mg OD</t>
        </is>
      </c>
      <c r="G67" s="166" t="inlineStr">
        <is>
          <t>Vitamin B12 1000 mcg IM</t>
        </is>
      </c>
      <c r="H67" s="166" t="inlineStr">
        <is>
          <t>Deferoxamine 500 mg SC</t>
        </is>
      </c>
      <c r="I67" s="167" t="inlineStr">
        <is>
          <t>1</t>
        </is>
      </c>
      <c r="J6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66" t="inlineStr"/>
      <c r="L67" s="166" t="inlineStr">
        <is>
          <t>Anemia</t>
        </is>
      </c>
      <c r="M67" s="166" t="inlineStr"/>
      <c r="N67" s="165" t="inlineStr">
        <is>
          <t>Clinic</t>
        </is>
      </c>
      <c r="O67" s="166" t="inlineStr">
        <is>
          <t>ข้อ 1 (PLE_CC1_2533.md)</t>
        </is>
      </c>
      <c r="P67" s="165" t="inlineStr">
        <is>
          <t>ข้อสอบเก่า</t>
        </is>
      </c>
      <c r="Q67" s="165" t="inlineStr">
        <is>
          <t>2533</t>
        </is>
      </c>
      <c r="R67" s="165" t="inlineStr"/>
    </row>
    <row r="68" ht="24" customHeight="1" s="49">
      <c r="A68" s="167" t="n">
        <v>66</v>
      </c>
      <c r="B68" s="166" t="inlineStr">
        <is>
          <t>ชะพลู (5) (มีเพื่อนบอกว่าชะพลู มี Ca เยอะ จะลดการดูดซึมธาตุเหล็ก)</t>
        </is>
      </c>
      <c r="C68" s="166" t="inlineStr"/>
      <c r="D68" s="166" t="inlineStr">
        <is>
          <t>Vitamin B12 1000 mcg IM</t>
        </is>
      </c>
      <c r="E68" s="166" t="inlineStr">
        <is>
          <t>Deferoxamine 500 mg SC</t>
        </is>
      </c>
      <c r="F68" s="166" t="inlineStr">
        <is>
          <t>Erythropoietin 4000 units SC</t>
        </is>
      </c>
      <c r="G68" s="166" t="inlineStr">
        <is>
          <t>Ferrous sulfate 300 mg TID</t>
        </is>
      </c>
      <c r="H68" s="166" t="inlineStr">
        <is>
          <t>Vitamin C 500 mg OD</t>
        </is>
      </c>
      <c r="I68" s="167" t="inlineStr">
        <is>
          <t>1</t>
        </is>
      </c>
      <c r="J68"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8" s="166" t="inlineStr"/>
      <c r="L68" s="166" t="inlineStr">
        <is>
          <t>Anemia</t>
        </is>
      </c>
      <c r="M68" s="166" t="inlineStr"/>
      <c r="N68" s="165" t="inlineStr">
        <is>
          <t>Clinic</t>
        </is>
      </c>
      <c r="O68" s="166" t="inlineStr">
        <is>
          <t>ข้อ 5 (PLE_CC1_2533.md)</t>
        </is>
      </c>
      <c r="P68" s="165" t="inlineStr">
        <is>
          <t>ข้อสอบเก่า</t>
        </is>
      </c>
      <c r="Q68" s="165" t="inlineStr">
        <is>
          <t>2533</t>
        </is>
      </c>
      <c r="R68" s="165" t="inlineStr"/>
    </row>
    <row r="69" ht="24" customHeight="1" s="49">
      <c r="A69" s="167" t="n">
        <v>67</v>
      </c>
      <c r="B69" s="166" t="inlineStr">
        <is>
          <t>Progesterone ในผลิตภัณฑ์ยาคุมกำเนิดใดจัดอยู่ในกลุ่ม spironolactone derivative</t>
        </is>
      </c>
      <c r="C69" s="166" t="inlineStr"/>
      <c r="D69" s="166" t="inlineStr">
        <is>
          <t>Levonorgestrel</t>
        </is>
      </c>
      <c r="E69" s="166" t="inlineStr">
        <is>
          <t>Cyprosterone acetate</t>
        </is>
      </c>
      <c r="F69" s="166" t="inlineStr">
        <is>
          <t>Gestrodene</t>
        </is>
      </c>
      <c r="G69" s="166" t="inlineStr">
        <is>
          <t>Desogestrel</t>
        </is>
      </c>
      <c r="H69" s="166" t="inlineStr">
        <is>
          <t>Drospirenone</t>
        </is>
      </c>
      <c r="I69" s="167" t="inlineStr">
        <is>
          <t>1</t>
        </is>
      </c>
      <c r="J69" s="166"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9" s="166" t="inlineStr"/>
      <c r="L69" s="166" t="inlineStr">
        <is>
          <t>Anemia</t>
        </is>
      </c>
      <c r="M69" s="166" t="inlineStr"/>
      <c r="N69" s="165" t="inlineStr">
        <is>
          <t>Clinic</t>
        </is>
      </c>
      <c r="O69" s="166" t="inlineStr">
        <is>
          <t>ข้อ 6 (PLE_CC1_Practice_Exam.md)</t>
        </is>
      </c>
      <c r="P69" s="165" t="inlineStr">
        <is>
          <t>ข้อสอบจำลอง</t>
        </is>
      </c>
      <c r="Q69" s="165" t="inlineStr">
        <is>
          <t>Mock สภาเภสัชฯ Practice</t>
        </is>
      </c>
      <c r="R69" s="165" t="inlineStr"/>
    </row>
    <row r="70" ht="24" customHeight="1" s="49">
      <c r="A70" s="167" t="n">
        <v>68</v>
      </c>
      <c r="B70" s="166" t="inlineStr">
        <is>
          <t>ข้อใดไม่ใช่ยาเสริมธาตุเหล็กในรูปแบบยาฉีด</t>
        </is>
      </c>
      <c r="C70" s="166" t="inlineStr"/>
      <c r="D70" s="166" t="inlineStr">
        <is>
          <t>Iron dextran</t>
        </is>
      </c>
      <c r="E70" s="166" t="inlineStr">
        <is>
          <t>Iron sucrose complex</t>
        </is>
      </c>
      <c r="F70" s="166" t="inlineStr">
        <is>
          <t>iron sodium gluconate complex</t>
        </is>
      </c>
      <c r="G70" s="166" t="inlineStr">
        <is>
          <t>ferrous fumarate</t>
        </is>
      </c>
      <c r="H70" s="166" t="inlineStr">
        <is>
          <t>ทุกข้อเป็นยาฉีด 31.ข้อใดไม่ใช่อาการข้างเคียงจากการได้รับยาเสริมธาตุเหล็กรูปแบบยาฉีด</t>
        </is>
      </c>
      <c r="I70" s="167" t="inlineStr">
        <is>
          <t>3</t>
        </is>
      </c>
      <c r="J70" s="166"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66" t="inlineStr"/>
      <c r="L70" s="166" t="inlineStr">
        <is>
          <t>Anemia</t>
        </is>
      </c>
      <c r="M70" s="166" t="inlineStr"/>
      <c r="N70" s="165" t="inlineStr">
        <is>
          <t>Clinic</t>
        </is>
      </c>
      <c r="O70" s="166" t="inlineStr">
        <is>
          <t>ข้อ 30 (PLE_CC1_Practice_Exam.md)</t>
        </is>
      </c>
      <c r="P70" s="165" t="inlineStr">
        <is>
          <t>ข้อสอบจำลอง</t>
        </is>
      </c>
      <c r="Q70" s="165" t="inlineStr">
        <is>
          <t>Mock สภาเภสัชฯ Practice</t>
        </is>
      </c>
      <c r="R70" s="165" t="inlineStr"/>
    </row>
    <row r="71" ht="24" customHeight="1" s="49">
      <c r="A71" s="167" t="n">
        <v>69</v>
      </c>
      <c r="B71" s="166" t="inlineStr">
        <is>
          <t>Spironolactone ออกฤทธิ์ที่collecting tubule</t>
        </is>
      </c>
      <c r="C71" s="166" t="inlineStr"/>
      <c r="D71" s="166" t="inlineStr">
        <is>
          <t>Folic acid 5 mg OD</t>
        </is>
      </c>
      <c r="E71" s="166" t="inlineStr">
        <is>
          <t>Vitamin B12 1000 mcg IM</t>
        </is>
      </c>
      <c r="F71" s="166" t="inlineStr">
        <is>
          <t>Deferoxamine 500 mg SC</t>
        </is>
      </c>
      <c r="G71" s="166" t="inlineStr">
        <is>
          <t>Erythropoietin 4000 units SC</t>
        </is>
      </c>
      <c r="H71" s="166" t="inlineStr">
        <is>
          <t>Ferrous sulfate 300 mg TID</t>
        </is>
      </c>
      <c r="I71" s="167" t="inlineStr">
        <is>
          <t>1</t>
        </is>
      </c>
      <c r="J7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1" s="166" t="inlineStr"/>
      <c r="L71" s="166" t="inlineStr">
        <is>
          <t>Anemia</t>
        </is>
      </c>
      <c r="M71" s="166" t="inlineStr"/>
      <c r="N71" s="165" t="inlineStr">
        <is>
          <t>Clinic</t>
        </is>
      </c>
      <c r="O71" s="166" t="inlineStr">
        <is>
          <t>ข้อ 3 (PLE_CC1_Key_Rx20_UBU.md)</t>
        </is>
      </c>
      <c r="P71" s="165" t="inlineStr">
        <is>
          <t>ข้อสอบจำลอง</t>
        </is>
      </c>
      <c r="Q71" s="165" t="inlineStr">
        <is>
          <t>Mock Rx20 UBU</t>
        </is>
      </c>
      <c r="R71" s="165" t="inlineStr"/>
    </row>
    <row r="72" ht="24" customHeight="1" s="49">
      <c r="A72" s="167" t="n">
        <v>70</v>
      </c>
      <c r="B72" s="166" t="inlineStr">
        <is>
          <t>เกี่ยวกับ การได้รับยา HCTZ ข้อใดต่อไปนี้กล่าวถูกต้องตามหลักวิชาชีพเภสัชกรรม</t>
        </is>
      </c>
      <c r="C72" s="166" t="inlineStr"/>
      <c r="D72" s="166" t="inlineStr">
        <is>
          <t>Erythropoietin 4000 units SC</t>
        </is>
      </c>
      <c r="E72" s="166" t="inlineStr">
        <is>
          <t>Ferrous sulfate 300 mg TID</t>
        </is>
      </c>
      <c r="F72" s="166" t="inlineStr">
        <is>
          <t>Vitamin C 500 mg OD</t>
        </is>
      </c>
      <c r="G72" s="166" t="inlineStr">
        <is>
          <t>Pyridoxine 50 mg OD</t>
        </is>
      </c>
      <c r="H72" s="166" t="inlineStr">
        <is>
          <t>Hydroxyurea 500 mg OD</t>
        </is>
      </c>
      <c r="I72" s="167" t="inlineStr">
        <is>
          <t>1</t>
        </is>
      </c>
      <c r="J7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66" t="inlineStr"/>
      <c r="L72" s="166" t="inlineStr">
        <is>
          <t>Anemia</t>
        </is>
      </c>
      <c r="M72" s="166" t="inlineStr"/>
      <c r="N72" s="165" t="inlineStr">
        <is>
          <t>Clinic</t>
        </is>
      </c>
      <c r="O72" s="166" t="inlineStr">
        <is>
          <t>ข้อ 2 (PLE_CC1_Key_Rx20_UBU.md)</t>
        </is>
      </c>
      <c r="P72" s="165" t="inlineStr">
        <is>
          <t>ข้อสอบจำลอง</t>
        </is>
      </c>
      <c r="Q72" s="165" t="inlineStr">
        <is>
          <t>Mock Rx20 UBU</t>
        </is>
      </c>
      <c r="R72" s="165" t="inlineStr"/>
    </row>
    <row r="73" ht="24" customHeight="1" s="49">
      <c r="A73" s="167" t="n">
        <v>71</v>
      </c>
      <c r="B73" s="166" t="inlineStr">
        <is>
          <t>Spironalactone ใน AKI จะใช้ Loop diuretics</t>
        </is>
      </c>
      <c r="C73" s="166" t="inlineStr"/>
      <c r="D73" s="166" t="inlineStr">
        <is>
          <t>Pyridoxine 50 mg OD</t>
        </is>
      </c>
      <c r="E73" s="166" t="inlineStr">
        <is>
          <t>Hydroxyurea 500 mg OD</t>
        </is>
      </c>
      <c r="F73" s="166" t="inlineStr">
        <is>
          <t>Blood transfusion (Packed Red Cells)</t>
        </is>
      </c>
      <c r="G73" s="166" t="inlineStr">
        <is>
          <t>Ferrous fumarate 200 mg TID</t>
        </is>
      </c>
      <c r="H73" s="166" t="inlineStr">
        <is>
          <t>Folic acid 5 mg OD</t>
        </is>
      </c>
      <c r="I73" s="167" t="inlineStr">
        <is>
          <t>1</t>
        </is>
      </c>
      <c r="J73" s="166"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3" s="166" t="inlineStr"/>
      <c r="L73" s="166" t="inlineStr">
        <is>
          <t>Anemia</t>
        </is>
      </c>
      <c r="M73" s="166" t="inlineStr"/>
      <c r="N73" s="165" t="inlineStr">
        <is>
          <t>Clinic</t>
        </is>
      </c>
      <c r="O73" s="166" t="inlineStr">
        <is>
          <t>ข้อ 5 (PLE_CC1_Key_Rx20_UBU.md)</t>
        </is>
      </c>
      <c r="P73" s="165" t="inlineStr">
        <is>
          <t>ข้อสอบจำลอง</t>
        </is>
      </c>
      <c r="Q73" s="165" t="inlineStr">
        <is>
          <t>Mock Rx20 UBU</t>
        </is>
      </c>
      <c r="R73" s="165" t="inlineStr"/>
    </row>
    <row r="74" ht="24" customHeight="1" s="49">
      <c r="A74" s="167" t="n">
        <v>72</v>
      </c>
      <c r="B74" s="166" t="inlineStr">
        <is>
          <t>HCTZ ยับยั้งการดูดกลับของน้ำที่ collecting duct</t>
        </is>
      </c>
      <c r="C74" s="166" t="inlineStr"/>
      <c r="D74" s="166" t="inlineStr">
        <is>
          <t>Ferrous fumarate 200 mg TID</t>
        </is>
      </c>
      <c r="E74" s="166" t="inlineStr">
        <is>
          <t>Folic acid 5 mg OD</t>
        </is>
      </c>
      <c r="F74" s="166" t="inlineStr">
        <is>
          <t>Vitamin B12 1000 mcg IM</t>
        </is>
      </c>
      <c r="G74" s="166" t="inlineStr">
        <is>
          <t>Deferoxamine 500 mg SC</t>
        </is>
      </c>
      <c r="H74" s="166" t="inlineStr">
        <is>
          <t>Erythropoietin 4000 units SC</t>
        </is>
      </c>
      <c r="I74" s="167" t="inlineStr">
        <is>
          <t>1</t>
        </is>
      </c>
      <c r="J74"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66" t="inlineStr"/>
      <c r="L74" s="166" t="inlineStr">
        <is>
          <t>Anemia</t>
        </is>
      </c>
      <c r="M74" s="166" t="inlineStr"/>
      <c r="N74" s="165" t="inlineStr">
        <is>
          <t>Clinic</t>
        </is>
      </c>
      <c r="O74" s="166" t="inlineStr">
        <is>
          <t>ข้อ 1 (PLE_CC1_Key_Rx20_UBU.md)</t>
        </is>
      </c>
      <c r="P74" s="165" t="inlineStr">
        <is>
          <t>ข้อสอบจำลอง</t>
        </is>
      </c>
      <c r="Q74" s="165" t="inlineStr">
        <is>
          <t>Mock Rx20 UBU</t>
        </is>
      </c>
      <c r="R74" s="165" t="inlineStr"/>
    </row>
    <row r="75" ht="24" customHeight="1" s="49">
      <c r="A75" s="167" t="n">
        <v>73</v>
      </c>
      <c r="B75" s="166" t="inlineStr">
        <is>
          <t>ต่อมาแพทย์์สั่งจ่ายยา HCTZ 25 mg 1x1 เภสัชกรควรติดตามค่าทางห้องปฏิบัติการใดของผู้ป่วย</t>
        </is>
      </c>
      <c r="C75" s="166" t="inlineStr"/>
      <c r="D75" s="166" t="inlineStr">
        <is>
          <t>Deferoxamine 500 mg SC</t>
        </is>
      </c>
      <c r="E75" s="166" t="inlineStr">
        <is>
          <t>Erythropoietin 4000 units SC</t>
        </is>
      </c>
      <c r="F75" s="166" t="inlineStr">
        <is>
          <t>Ferrous sulfate 300 mg TID</t>
        </is>
      </c>
      <c r="G75" s="166" t="inlineStr">
        <is>
          <t>Vitamin C 500 mg OD</t>
        </is>
      </c>
      <c r="H75" s="166" t="inlineStr">
        <is>
          <t>Pyridoxine 50 mg OD</t>
        </is>
      </c>
      <c r="I75" s="167" t="inlineStr">
        <is>
          <t>1</t>
        </is>
      </c>
      <c r="J75" s="166"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66" t="inlineStr"/>
      <c r="L75" s="166" t="inlineStr">
        <is>
          <t>Anemia</t>
        </is>
      </c>
      <c r="M75" s="166" t="inlineStr"/>
      <c r="N75" s="165" t="inlineStr">
        <is>
          <t>Clinic</t>
        </is>
      </c>
      <c r="O75" s="166" t="inlineStr">
        <is>
          <t>ข้อ 4 (PLE_CC1_Key_Rx20_UBU.md)</t>
        </is>
      </c>
      <c r="P75" s="165" t="inlineStr">
        <is>
          <t>ข้อสอบจำลอง</t>
        </is>
      </c>
      <c r="Q75" s="165" t="inlineStr">
        <is>
          <t>Mock Rx20 UBU</t>
        </is>
      </c>
      <c r="R75" s="165" t="inlineStr"/>
    </row>
    <row r="76" ht="24" customHeight="1" s="49">
      <c r="A76" s="167" t="n">
        <v>74</v>
      </c>
      <c r="B76" s="166" t="inlineStr">
        <is>
          <t>7.ยา HCTZ เป็นยาที่จัดอยู่ใน BSC class 3 หมายถึงอะไร</t>
        </is>
      </c>
      <c r="C76" s="166" t="inlineStr"/>
      <c r="D76" s="166" t="inlineStr">
        <is>
          <t>Vitamin C 500 mg OD</t>
        </is>
      </c>
      <c r="E76" s="166" t="inlineStr">
        <is>
          <t>Pyridoxine 50 mg OD</t>
        </is>
      </c>
      <c r="F76" s="166" t="inlineStr">
        <is>
          <t>Hydroxyurea 500 mg OD</t>
        </is>
      </c>
      <c r="G76" s="166" t="inlineStr">
        <is>
          <t>Blood transfusion (Packed Red Cells)</t>
        </is>
      </c>
      <c r="H76" s="166" t="inlineStr">
        <is>
          <t>Ferrous fumarate 200 mg TID</t>
        </is>
      </c>
      <c r="I76" s="167" t="inlineStr">
        <is>
          <t>1</t>
        </is>
      </c>
      <c r="J76"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66" t="inlineStr"/>
      <c r="L76" s="166" t="inlineStr">
        <is>
          <t>Anemia</t>
        </is>
      </c>
      <c r="M76" s="166" t="inlineStr"/>
      <c r="N76" s="165" t="inlineStr">
        <is>
          <t>Clinic</t>
        </is>
      </c>
      <c r="O76" s="166" t="inlineStr">
        <is>
          <t>ข้อ 4 (PLE_CC1_Key_Rx20_UBU.md)</t>
        </is>
      </c>
      <c r="P76" s="165" t="inlineStr">
        <is>
          <t>ข้อสอบจำลอง</t>
        </is>
      </c>
      <c r="Q76" s="165" t="inlineStr">
        <is>
          <t>Mock Rx20 UBU</t>
        </is>
      </c>
      <c r="R76" s="165" t="inlineStr"/>
    </row>
    <row r="77" ht="24" customHeight="1" s="49">
      <c r="A77" s="167" t="n">
        <v>75</v>
      </c>
      <c r="B77" s="166" t="inlineStr">
        <is>
          <t>8.ยา HCTZ เป็นยาที่ต้องควบคุมคุณภาพ ตาม USP ข้อใด</t>
        </is>
      </c>
      <c r="C77" s="166" t="inlineStr"/>
      <c r="D77" s="166" t="inlineStr">
        <is>
          <t>Blood transfusion (Packed Red Cells)</t>
        </is>
      </c>
      <c r="E77" s="166" t="inlineStr">
        <is>
          <t>Ferrous fumarate 200 mg TID</t>
        </is>
      </c>
      <c r="F77" s="166" t="inlineStr">
        <is>
          <t>Folic acid 5 mg OD</t>
        </is>
      </c>
      <c r="G77" s="166" t="inlineStr">
        <is>
          <t>Vitamin B12 1000 mcg IM</t>
        </is>
      </c>
      <c r="H77" s="166" t="inlineStr">
        <is>
          <t>Deferoxamine 500 mg SC</t>
        </is>
      </c>
      <c r="I77" s="167" t="inlineStr">
        <is>
          <t>1</t>
        </is>
      </c>
      <c r="J7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7" s="166" t="inlineStr"/>
      <c r="L77" s="166" t="inlineStr">
        <is>
          <t>Anemia</t>
        </is>
      </c>
      <c r="M77" s="166" t="inlineStr"/>
      <c r="N77" s="165" t="inlineStr">
        <is>
          <t>Clinic</t>
        </is>
      </c>
      <c r="O77" s="166" t="inlineStr">
        <is>
          <t>ข้อ 5 (PLE_CC1_Key_Rx20_UBU.md)</t>
        </is>
      </c>
      <c r="P77" s="165" t="inlineStr">
        <is>
          <t>ข้อสอบจำลอง</t>
        </is>
      </c>
      <c r="Q77" s="165" t="inlineStr">
        <is>
          <t>Mock Rx20 UBU</t>
        </is>
      </c>
      <c r="R77" s="165" t="inlineStr"/>
    </row>
    <row r="78" ht="24" customHeight="1" s="49">
      <c r="A78" s="167" t="n">
        <v>76</v>
      </c>
      <c r="B78" s="166" t="inlineStr">
        <is>
          <t>เกี่ยวกับ ปรับขนาด HCTZ ขึ้น ข้อใดต่อไปนี้กล่าวถูกต้องตามหลักวิชาชีพเภสัชกรรม</t>
        </is>
      </c>
      <c r="C78" s="166" t="inlineStr"/>
      <c r="D78" s="166" t="inlineStr">
        <is>
          <t>Vitamin B12 1000 mcg IM</t>
        </is>
      </c>
      <c r="E78" s="166" t="inlineStr">
        <is>
          <t>Deferoxamine 500 mg SC</t>
        </is>
      </c>
      <c r="F78" s="166" t="inlineStr">
        <is>
          <t>Erythropoietin 4000 units SC</t>
        </is>
      </c>
      <c r="G78" s="166" t="inlineStr">
        <is>
          <t>Ferrous sulfate 300 mg TID</t>
        </is>
      </c>
      <c r="H78" s="166" t="inlineStr">
        <is>
          <t>Vitamin C 500 mg OD</t>
        </is>
      </c>
      <c r="I78" s="167" t="inlineStr">
        <is>
          <t>1</t>
        </is>
      </c>
      <c r="J78"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66" t="inlineStr"/>
      <c r="L78" s="166" t="inlineStr">
        <is>
          <t>Anemia</t>
        </is>
      </c>
      <c r="M78" s="166" t="inlineStr"/>
      <c r="N78" s="165" t="inlineStr">
        <is>
          <t>Clinic</t>
        </is>
      </c>
      <c r="O78" s="166" t="inlineStr">
        <is>
          <t>ข้อ 3 (PLE_CC1_Key_Rx20_UBU.md)</t>
        </is>
      </c>
      <c r="P78" s="165" t="inlineStr">
        <is>
          <t>ข้อสอบจำลอง</t>
        </is>
      </c>
      <c r="Q78" s="165" t="inlineStr">
        <is>
          <t>Mock Rx20 UBU</t>
        </is>
      </c>
      <c r="R78" s="165" t="inlineStr"/>
    </row>
    <row r="79" ht="24" customHeight="1" s="49">
      <c r="A79" s="167" t="n">
        <v>77</v>
      </c>
      <c r="B79" s="166" t="inlineStr">
        <is>
          <t>เกี่ยวกับ ferrous sulfate ข้อใดต่อไปนี้กล่าวถูกต้องตามหลักวิชาชีพเภสัชกรรม</t>
        </is>
      </c>
      <c r="C79" s="166" t="inlineStr"/>
      <c r="D79" s="166" t="inlineStr">
        <is>
          <t>Ferrous sulfate 300 mg TID</t>
        </is>
      </c>
      <c r="E79" s="166" t="inlineStr">
        <is>
          <t>Vitamin C 500 mg OD</t>
        </is>
      </c>
      <c r="F79" s="166" t="inlineStr">
        <is>
          <t>Pyridoxine 50 mg OD</t>
        </is>
      </c>
      <c r="G79" s="166" t="inlineStr">
        <is>
          <t>Hydroxyurea 500 mg OD</t>
        </is>
      </c>
      <c r="H79" s="166" t="inlineStr">
        <is>
          <t>Blood transfusion (Packed Red Cells)</t>
        </is>
      </c>
      <c r="I79" s="167" t="inlineStr">
        <is>
          <t>1</t>
        </is>
      </c>
      <c r="J79"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9" s="166" t="inlineStr"/>
      <c r="L79" s="166" t="inlineStr">
        <is>
          <t>Anemia</t>
        </is>
      </c>
      <c r="M79" s="166" t="inlineStr"/>
      <c r="N79" s="165" t="inlineStr">
        <is>
          <t>Clinic</t>
        </is>
      </c>
      <c r="O79" s="166" t="inlineStr">
        <is>
          <t>ข้อ 3 (PLE_CC1_Key_Rx20_UBU.md)</t>
        </is>
      </c>
      <c r="P79" s="165" t="inlineStr">
        <is>
          <t>ข้อสอบจำลอง</t>
        </is>
      </c>
      <c r="Q79" s="165" t="inlineStr">
        <is>
          <t>Mock Rx20 UBU</t>
        </is>
      </c>
      <c r="R79" s="165" t="inlineStr"/>
    </row>
    <row r="80" ht="24" customHeight="1" s="49">
      <c r="A80" s="167" t="n">
        <v>78</v>
      </c>
      <c r="B80" s="166" t="inlineStr">
        <is>
          <t>ferrous anhydrous sulphate ซึ่งตามคำแนะนำถ้าผู้ป่วยมี Hb&lt;10 g/dl สามารถพิจารณาให้ ESA ได้</t>
        </is>
      </c>
      <c r="C80" s="166" t="inlineStr"/>
      <c r="D80" s="166" t="inlineStr">
        <is>
          <t>Hydroxyurea 500 mg OD</t>
        </is>
      </c>
      <c r="E80" s="166" t="inlineStr">
        <is>
          <t>Blood transfusion (Packed Red Cells)</t>
        </is>
      </c>
      <c r="F80" s="166" t="inlineStr">
        <is>
          <t>Ferrous fumarate 200 mg TID</t>
        </is>
      </c>
      <c r="G80" s="166" t="inlineStr">
        <is>
          <t>Folic acid 5 mg OD</t>
        </is>
      </c>
      <c r="H80" s="166" t="inlineStr">
        <is>
          <t>Vitamin B12 1000 mcg IM</t>
        </is>
      </c>
      <c r="I80" s="167" t="inlineStr">
        <is>
          <t>5</t>
        </is>
      </c>
      <c r="J80" s="166"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66" t="inlineStr"/>
      <c r="L80" s="166" t="inlineStr">
        <is>
          <t>Anemia</t>
        </is>
      </c>
      <c r="M80" s="166" t="inlineStr"/>
      <c r="N80" s="165" t="inlineStr">
        <is>
          <t>Clinic</t>
        </is>
      </c>
      <c r="O80" s="166" t="inlineStr">
        <is>
          <t>ข้อ 5 (PLE_CC1_Key_Rx20_UBU.md)</t>
        </is>
      </c>
      <c r="P80" s="165" t="inlineStr">
        <is>
          <t>ข้อสอบจำลอง</t>
        </is>
      </c>
      <c r="Q80" s="165" t="inlineStr">
        <is>
          <t>Mock Rx20 UBU</t>
        </is>
      </c>
      <c r="R80" s="165" t="inlineStr"/>
    </row>
    <row r="81" ht="24" customHeight="1" s="49">
      <c r="A81" s="167" t="n">
        <v>79</v>
      </c>
      <c r="B81" s="166" t="inlineStr">
        <is>
          <t>ผู้ป่วยต้องรับการรักษาแบบใดเพื่อรักษาภาวะโลหิตจาง</t>
        </is>
      </c>
      <c r="C81" s="166" t="inlineStr"/>
      <c r="D81" s="166" t="inlineStr">
        <is>
          <t>Folic acid 5 mg OD</t>
        </is>
      </c>
      <c r="E81" s="166" t="inlineStr">
        <is>
          <t>Vitamin B12 1000 mcg IM</t>
        </is>
      </c>
      <c r="F81" s="166" t="inlineStr">
        <is>
          <t>Deferoxamine 500 mg SC</t>
        </is>
      </c>
      <c r="G81" s="166" t="inlineStr">
        <is>
          <t>Erythropoietin 4000 units SC</t>
        </is>
      </c>
      <c r="H81" s="166" t="inlineStr">
        <is>
          <t>Ferrous sulfate 300 mg TID</t>
        </is>
      </c>
      <c r="I81" s="167" t="inlineStr">
        <is>
          <t>1</t>
        </is>
      </c>
      <c r="J8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1" s="166" t="inlineStr"/>
      <c r="L81" s="166" t="inlineStr">
        <is>
          <t>Anemia</t>
        </is>
      </c>
      <c r="M81" s="166" t="inlineStr"/>
      <c r="N81" s="165" t="inlineStr">
        <is>
          <t>Clinic</t>
        </is>
      </c>
      <c r="O81" s="166" t="inlineStr">
        <is>
          <t>ข้อ 7 (PLE_CC1_Key_Rx20_UBU.md)</t>
        </is>
      </c>
      <c r="P81" s="165" t="inlineStr">
        <is>
          <t>ข้อสอบจำลอง</t>
        </is>
      </c>
      <c r="Q81" s="165" t="inlineStr">
        <is>
          <t>Mock Rx20 UBU</t>
        </is>
      </c>
      <c r="R81" s="165" t="inlineStr"/>
    </row>
    <row r="82" ht="24" customHeight="1" s="49">
      <c r="A82" s="167" t="n">
        <v>80</v>
      </c>
      <c r="B82" s="166" t="inlineStr">
        <is>
          <t>เกี่ยวกับ เพิ่มขนาดยา HCTZ ข้อใดต่อไปนี้กล่าวถูกต้องตามหลักวิชาชีพเภสัชกรรม</t>
        </is>
      </c>
      <c r="C82" s="166" t="inlineStr"/>
      <c r="D82" s="166" t="inlineStr">
        <is>
          <t>Erythropoietin 4000 units SC</t>
        </is>
      </c>
      <c r="E82" s="166" t="inlineStr">
        <is>
          <t>Ferrous sulfate 300 mg TID</t>
        </is>
      </c>
      <c r="F82" s="166" t="inlineStr">
        <is>
          <t>Vitamin C 500 mg OD</t>
        </is>
      </c>
      <c r="G82" s="166" t="inlineStr">
        <is>
          <t>Pyridoxine 50 mg OD</t>
        </is>
      </c>
      <c r="H82" s="166" t="inlineStr">
        <is>
          <t>Hydroxyurea 500 mg OD</t>
        </is>
      </c>
      <c r="I82" s="167" t="inlineStr">
        <is>
          <t>1</t>
        </is>
      </c>
      <c r="J8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166" t="inlineStr"/>
      <c r="L82" s="166" t="inlineStr">
        <is>
          <t>Anemia</t>
        </is>
      </c>
      <c r="M82" s="166" t="inlineStr"/>
      <c r="N82" s="165" t="inlineStr">
        <is>
          <t>Clinic</t>
        </is>
      </c>
      <c r="O82" s="166" t="inlineStr">
        <is>
          <t>ข้อ 1 (PLE_CC1_Key_Rx20_UBU.md)</t>
        </is>
      </c>
      <c r="P82" s="165" t="inlineStr">
        <is>
          <t>ข้อสอบจำลอง</t>
        </is>
      </c>
      <c r="Q82" s="165" t="inlineStr">
        <is>
          <t>Mock Rx20 UBU</t>
        </is>
      </c>
      <c r="R82" s="165" t="inlineStr"/>
    </row>
    <row r="83" ht="24" customHeight="1" s="49">
      <c r="A83" s="167" t="n">
        <v>81</v>
      </c>
      <c r="B83" s="166" t="inlineStr">
        <is>
          <t>60. สารพฤกษาเคมีที่มีผลรบกวนการดูดซึมธาตุเหล็ก</t>
        </is>
      </c>
      <c r="C83" s="166" t="inlineStr"/>
      <c r="D83" s="166" t="inlineStr">
        <is>
          <t>Pyridoxine 50 mg OD</t>
        </is>
      </c>
      <c r="E83" s="166" t="inlineStr">
        <is>
          <t>Hydroxyurea 500 mg OD</t>
        </is>
      </c>
      <c r="F83" s="166" t="inlineStr">
        <is>
          <t>Blood transfusion (Packed Red Cells)</t>
        </is>
      </c>
      <c r="G83" s="166" t="inlineStr">
        <is>
          <t>Ferrous fumarate 200 mg TID</t>
        </is>
      </c>
      <c r="H83" s="166" t="inlineStr">
        <is>
          <t>Folic acid 5 mg OD</t>
        </is>
      </c>
      <c r="I83" s="167" t="inlineStr">
        <is>
          <t>1</t>
        </is>
      </c>
      <c r="J83" s="166"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166" t="inlineStr"/>
      <c r="L83" s="166" t="inlineStr">
        <is>
          <t>Anemia</t>
        </is>
      </c>
      <c r="M83" s="166" t="inlineStr"/>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82</v>
      </c>
      <c r="B84" s="166" t="inlineStr">
        <is>
          <t>โรคโลหิตจางธาลัสซีเมีย เกิดจากความผิดปกติใด</t>
        </is>
      </c>
      <c r="C84" s="166" t="inlineStr"/>
      <c r="D84" s="166" t="inlineStr">
        <is>
          <t>เกิดจากการขาดฮอร_โมน Erythropoietin ทำให$การสร$างเม็ดเลือดแดงไมGสมบูรณ_</t>
        </is>
      </c>
      <c r="E84" s="166" t="inlineStr">
        <is>
          <t>เกิดจากการขาดเหล็กทำให$การสร$างเม็ดเลือดแดงไมGสมบูรณ_</t>
        </is>
      </c>
      <c r="F84" s="166" t="inlineStr">
        <is>
          <t>เกิดจากการขาด Cyanocobalamin ทำให$การสร$างเม็ดเลือดแดงไมGสมบูรณ_</t>
        </is>
      </c>
      <c r="G84" s="166" t="inlineStr">
        <is>
          <t>เกิดจากการสร$างสาย Hb ที่ผิดปกติ</t>
        </is>
      </c>
      <c r="H84" s="166" t="inlineStr">
        <is>
          <t>เกิดจากรGางกายมีภาวะพรGองเอนไซม_ G6PD Globin ของ Hb (Heme+Globin)</t>
        </is>
      </c>
      <c r="I84" s="167" t="inlineStr">
        <is>
          <t>2</t>
        </is>
      </c>
      <c r="J84" s="166"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66" t="inlineStr"/>
      <c r="L84" s="166" t="inlineStr">
        <is>
          <t>Anemia</t>
        </is>
      </c>
      <c r="M84" s="166" t="inlineStr"/>
      <c r="N84" s="165" t="inlineStr">
        <is>
          <t>Clinic</t>
        </is>
      </c>
      <c r="O84" s="166" t="inlineStr">
        <is>
          <t>ข้อ 82 (PLE_CC1_Key_Rx20_UBU.md)</t>
        </is>
      </c>
      <c r="P84" s="165" t="inlineStr">
        <is>
          <t>ข้อสอบจำลอง</t>
        </is>
      </c>
      <c r="Q84" s="165" t="inlineStr">
        <is>
          <t>Mock Rx20 UBU</t>
        </is>
      </c>
      <c r="R84" s="165" t="inlineStr"/>
    </row>
    <row r="85" ht="24" customHeight="1" s="49">
      <c r="A85" s="167" t="n">
        <v>83</v>
      </c>
      <c r="B85" s="166" t="inlineStr">
        <is>
          <t>การวินิจฉัยภาวะโลหิตจางธาลัสซีเมียวินิจฉัยจากอะไร</t>
        </is>
      </c>
      <c r="C85" s="166" t="inlineStr"/>
      <c r="D85" s="166" t="inlineStr">
        <is>
          <t>CBC</t>
        </is>
      </c>
      <c r="E85" s="166" t="inlineStr">
        <is>
          <t>% Iron</t>
        </is>
      </c>
      <c r="F85" s="166" t="inlineStr">
        <is>
          <t>Hb typing</t>
        </is>
      </c>
      <c r="G85" s="166" t="inlineStr">
        <is>
          <t>PBS (Peripheral blood smear)</t>
        </is>
      </c>
      <c r="H85" s="166" t="inlineStr">
        <is>
          <t>ขอแย5งนะคะ คิดว=าควรตอบ ค. Hb typing</t>
        </is>
      </c>
      <c r="I85" s="167" t="inlineStr">
        <is>
          <t>2</t>
        </is>
      </c>
      <c r="J85" s="166"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66" t="inlineStr"/>
      <c r="L85" s="166" t="inlineStr">
        <is>
          <t>Anemia</t>
        </is>
      </c>
      <c r="M85" s="166" t="inlineStr"/>
      <c r="N85" s="165" t="inlineStr">
        <is>
          <t>Clinic</t>
        </is>
      </c>
      <c r="O85" s="166" t="inlineStr">
        <is>
          <t>ข้อ 83 (PLE_CC1_Key_Rx20_UBU.md)</t>
        </is>
      </c>
      <c r="P85" s="165" t="inlineStr">
        <is>
          <t>ข้อสอบจำลอง</t>
        </is>
      </c>
      <c r="Q85" s="165" t="inlineStr">
        <is>
          <t>Mock Rx20 UBU</t>
        </is>
      </c>
      <c r="R85" s="165" t="inlineStr"/>
    </row>
    <row r="86" ht="24" customHeight="1" s="49">
      <c r="A86" s="167" t="n">
        <v>84</v>
      </c>
      <c r="B86" s="166" t="inlineStr">
        <is>
          <t>Desogestrel สามารถลดการบวมน้ำได้เนื่องจากเป็นอนุพันธ์ของ spironoolactone</t>
        </is>
      </c>
      <c r="C86" s="166" t="inlineStr"/>
      <c r="D86" s="166" t="inlineStr">
        <is>
          <t>Vitamin C 500 mg OD</t>
        </is>
      </c>
      <c r="E86" s="166" t="inlineStr">
        <is>
          <t>Pyridoxine 50 mg OD</t>
        </is>
      </c>
      <c r="F86" s="166" t="inlineStr">
        <is>
          <t>Hydroxyurea 500 mg OD</t>
        </is>
      </c>
      <c r="G86" s="166" t="inlineStr">
        <is>
          <t>Blood transfusion (Packed Red Cells)</t>
        </is>
      </c>
      <c r="H86" s="166" t="inlineStr">
        <is>
          <t>Ferrous fumarate 200 mg TID</t>
        </is>
      </c>
      <c r="I86" s="167" t="inlineStr">
        <is>
          <t>4</t>
        </is>
      </c>
      <c r="J86" s="166"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66" t="inlineStr"/>
      <c r="L86" s="166" t="inlineStr">
        <is>
          <t>Anemia</t>
        </is>
      </c>
      <c r="M86" s="166" t="inlineStr"/>
      <c r="N86" s="165" t="inlineStr">
        <is>
          <t>Clinic</t>
        </is>
      </c>
      <c r="O86" s="166" t="inlineStr">
        <is>
          <t>ข้อ 3 (PLE_CC1_Key_Rx20_UBU.md)</t>
        </is>
      </c>
      <c r="P86" s="165" t="inlineStr">
        <is>
          <t>ข้อสอบจำลอง</t>
        </is>
      </c>
      <c r="Q86" s="165" t="inlineStr">
        <is>
          <t>Mock Rx20 UBU</t>
        </is>
      </c>
      <c r="R86" s="165" t="inlineStr"/>
    </row>
    <row r="87" ht="24" customHeight="1" s="49">
      <c r="A87" s="167" t="n">
        <v>85</v>
      </c>
      <c r="B87" s="166" t="inlineStr">
        <is>
          <t>เกี่ยวกับ HCTZ และ spironolactone ข้อใดต่อไปนี้กล่าวถูกต้องตามหลักวิชาชีพเภสัชกรรม</t>
        </is>
      </c>
      <c r="C87" s="166" t="inlineStr"/>
      <c r="D87" s="166" t="inlineStr">
        <is>
          <t>Blood transfusion (Packed Red Cells)</t>
        </is>
      </c>
      <c r="E87" s="166" t="inlineStr">
        <is>
          <t>Ferrous fumarate 200 mg TID</t>
        </is>
      </c>
      <c r="F87" s="166" t="inlineStr">
        <is>
          <t>Folic acid 5 mg OD</t>
        </is>
      </c>
      <c r="G87" s="166" t="inlineStr">
        <is>
          <t>Vitamin B12 1000 mcg IM</t>
        </is>
      </c>
      <c r="H87" s="166" t="inlineStr">
        <is>
          <t>Deferoxamine 500 mg SC</t>
        </is>
      </c>
      <c r="I87" s="167" t="inlineStr">
        <is>
          <t>1</t>
        </is>
      </c>
      <c r="J8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87" s="166" t="inlineStr"/>
      <c r="L87" s="166" t="inlineStr">
        <is>
          <t>Anemia</t>
        </is>
      </c>
      <c r="M87" s="166" t="inlineStr"/>
      <c r="N87" s="165" t="inlineStr">
        <is>
          <t>Clinic</t>
        </is>
      </c>
      <c r="O87" s="166" t="inlineStr">
        <is>
          <t>ข้อ 2 (PLE_CC1_Key_Rx20_UBU.md)</t>
        </is>
      </c>
      <c r="P87" s="165" t="inlineStr">
        <is>
          <t>ข้อสอบจำลอง</t>
        </is>
      </c>
      <c r="Q87" s="165" t="inlineStr">
        <is>
          <t>Mock Rx20 UBU</t>
        </is>
      </c>
      <c r="R87" s="165" t="inlineStr"/>
    </row>
    <row r="88" ht="24" customHeight="1" s="49">
      <c r="A88" s="167" t="n">
        <v>86</v>
      </c>
      <c r="B88" s="166" t="inlineStr">
        <is>
          <t>HCTZ https://www.livestrong.com/article/313917-calcium-channel-blockers-gerd/</t>
        </is>
      </c>
      <c r="C88" s="166" t="inlineStr"/>
      <c r="D88" s="166" t="inlineStr">
        <is>
          <t>Vitamin B12 1000 mcg IM</t>
        </is>
      </c>
      <c r="E88" s="166" t="inlineStr">
        <is>
          <t>Deferoxamine 500 mg SC</t>
        </is>
      </c>
      <c r="F88" s="166" t="inlineStr">
        <is>
          <t>Erythropoietin 4000 units SC</t>
        </is>
      </c>
      <c r="G88" s="166" t="inlineStr">
        <is>
          <t>Ferrous sulfate 300 mg TID</t>
        </is>
      </c>
      <c r="H88" s="166" t="inlineStr">
        <is>
          <t>Vitamin C 500 mg OD</t>
        </is>
      </c>
      <c r="I88" s="167" t="inlineStr">
        <is>
          <t>5</t>
        </is>
      </c>
      <c r="J88" s="166"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Anemia</t>
        </is>
      </c>
      <c r="M88" s="166" t="inlineStr"/>
      <c r="N88" s="165" t="inlineStr">
        <is>
          <t>Clinic</t>
        </is>
      </c>
      <c r="O88" s="166" t="inlineStr">
        <is>
          <t>ข้อ 5 (PLE_CC1_Key_Rx20_UBU.md)</t>
        </is>
      </c>
      <c r="P88" s="165" t="inlineStr">
        <is>
          <t>ข้อสอบจำลอง</t>
        </is>
      </c>
      <c r="Q88" s="165" t="inlineStr">
        <is>
          <t>Mock Rx20 UBU</t>
        </is>
      </c>
      <c r="R88" s="165" t="inlineStr"/>
    </row>
    <row r="89" ht="24" customHeight="1" s="49">
      <c r="A89" s="167" t="n">
        <v>87</v>
      </c>
      <c r="B89" s="166" t="inlineStr">
        <is>
          <t>Ferrous sulfate 200 mg 1 tab tid 90</t>
        </is>
      </c>
      <c r="C89" s="166" t="inlineStr"/>
      <c r="D89" s="166" t="inlineStr">
        <is>
          <t>Ferrous sulfate 300 mg TID</t>
        </is>
      </c>
      <c r="E89" s="166" t="inlineStr">
        <is>
          <t>Vitamin C 500 mg OD</t>
        </is>
      </c>
      <c r="F89" s="166" t="inlineStr">
        <is>
          <t>Pyridoxine 50 mg OD</t>
        </is>
      </c>
      <c r="G89" s="166" t="inlineStr">
        <is>
          <t>Hydroxyurea 500 mg OD</t>
        </is>
      </c>
      <c r="H89" s="166" t="inlineStr">
        <is>
          <t>Blood transfusion (Packed Red Cells)</t>
        </is>
      </c>
      <c r="I89" s="167" t="inlineStr">
        <is>
          <t>1</t>
        </is>
      </c>
      <c r="J89"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166" t="inlineStr"/>
      <c r="L89" s="166" t="inlineStr">
        <is>
          <t>Anemia</t>
        </is>
      </c>
      <c r="M89" s="166" t="inlineStr"/>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Hb &lt; 13 หรือ Hct &lt; 41% ในผู้ชาย</t>
        </is>
      </c>
      <c r="C90" s="166" t="inlineStr"/>
      <c r="D90" s="166" t="inlineStr">
        <is>
          <t>Hydroxyurea 500 mg OD</t>
        </is>
      </c>
      <c r="E90" s="166" t="inlineStr">
        <is>
          <t>Blood transfusion (Packed Red Cells)</t>
        </is>
      </c>
      <c r="F90" s="166" t="inlineStr">
        <is>
          <t>Ferrous fumarate 200 mg TID</t>
        </is>
      </c>
      <c r="G90" s="166" t="inlineStr">
        <is>
          <t>Folic acid 5 mg OD</t>
        </is>
      </c>
      <c r="H90" s="166" t="inlineStr">
        <is>
          <t>Vitamin B12 1000 mcg IM</t>
        </is>
      </c>
      <c r="I90" s="167" t="inlineStr">
        <is>
          <t>1</t>
        </is>
      </c>
      <c r="J90"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166" t="inlineStr"/>
      <c r="L90" s="166" t="inlineStr">
        <is>
          <t>Anemia</t>
        </is>
      </c>
      <c r="M90" s="166" t="inlineStr"/>
      <c r="N90" s="165" t="inlineStr">
        <is>
          <t>Clinic</t>
        </is>
      </c>
      <c r="O90" s="166" t="inlineStr">
        <is>
          <t>ข้อ 1 (PLE_CC1_Key_Rx20_UBU.md)</t>
        </is>
      </c>
      <c r="P90" s="165" t="inlineStr">
        <is>
          <t>ข้อสอบจำลอง</t>
        </is>
      </c>
      <c r="Q90" s="165" t="inlineStr">
        <is>
          <t>Mock Rx20 UBU</t>
        </is>
      </c>
      <c r="R90" s="165" t="inlineStr"/>
    </row>
    <row r="91" ht="24" customHeight="1" s="49">
      <c r="A91" s="167" t="n">
        <v>89</v>
      </c>
      <c r="B91" s="166"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1" s="166" t="inlineStr"/>
      <c r="D91" s="166" t="inlineStr">
        <is>
          <t>เหนื่อย</t>
        </is>
      </c>
      <c r="E91" s="166" t="inlineStr">
        <is>
          <t>ใจสั่น</t>
        </is>
      </c>
      <c r="F91" s="166" t="inlineStr">
        <is>
          <t>ชาปลายเท้า</t>
        </is>
      </c>
      <c r="G91" s="166" t="inlineStr">
        <is>
          <t>ปวดศีรษะ</t>
        </is>
      </c>
      <c r="H91" s="166"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1" s="167" t="inlineStr">
        <is>
          <t>2</t>
        </is>
      </c>
      <c r="J91" s="166"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166" t="inlineStr"/>
      <c r="L91" s="166" t="inlineStr">
        <is>
          <t>Anemia</t>
        </is>
      </c>
      <c r="M91" s="166" t="inlineStr"/>
      <c r="N91" s="165" t="inlineStr">
        <is>
          <t>Clinic</t>
        </is>
      </c>
      <c r="O91" s="166" t="inlineStr">
        <is>
          <t>ข้อ 4 (PLE_CC1_Key_Rx20_UBU.md)</t>
        </is>
      </c>
      <c r="P91" s="165" t="inlineStr">
        <is>
          <t>ข้อสอบจำลอง</t>
        </is>
      </c>
      <c r="Q91" s="165" t="inlineStr">
        <is>
          <t>Mock Rx20 UBU</t>
        </is>
      </c>
      <c r="R91" s="165" t="inlineStr"/>
    </row>
    <row r="92" ht="24" customHeight="1" s="49">
      <c r="A92" s="165" t="n">
        <v>90</v>
      </c>
      <c r="B92" s="166" t="inlineStr">
        <is>
          <t>Lab ใดที่ไม่บ่งบอกภาวะ Iron deficiency anemia</t>
        </is>
      </c>
      <c r="C92" s="166" t="inlineStr"/>
      <c r="D92" s="166" t="inlineStr">
        <is>
          <t>MCV</t>
        </is>
      </c>
      <c r="E92" s="166" t="inlineStr">
        <is>
          <t>Ferritin</t>
        </is>
      </c>
      <c r="F92" s="166" t="inlineStr">
        <is>
          <t>TSAT</t>
        </is>
      </c>
      <c r="G92" s="166" t="inlineStr">
        <is>
          <t>TIBC</t>
        </is>
      </c>
      <c r="H92" s="166" t="inlineStr">
        <is>
          <t>Reticulocyte count</t>
        </is>
      </c>
      <c r="I92" s="165" t="inlineStr">
        <is>
          <t>1</t>
        </is>
      </c>
      <c r="J92" s="166"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Hypertension</t>
        </is>
      </c>
      <c r="M92" s="166" t="inlineStr"/>
      <c r="N92" s="165" t="inlineStr">
        <is>
          <t>Clinic</t>
        </is>
      </c>
      <c r="O92" s="166" t="inlineStr">
        <is>
          <t>ข้อ 6 (PLE_CC1_2560 22 April Set 1.md)</t>
        </is>
      </c>
      <c r="P92" s="165" t="inlineStr">
        <is>
          <t>ข้อสอบเก่า</t>
        </is>
      </c>
      <c r="Q92" s="165" t="inlineStr">
        <is>
          <t>2560</t>
        </is>
      </c>
      <c r="R92" s="165" t="inlineStr"/>
    </row>
    <row r="93" ht="24" customHeight="1" s="49">
      <c r="A93" s="165" t="n">
        <v>91</v>
      </c>
      <c r="B93" s="166"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93" s="166" t="inlineStr"/>
      <c r="D93" s="166" t="inlineStr">
        <is>
          <t>Normochromic normocytic anemia</t>
        </is>
      </c>
      <c r="E93" s="166" t="inlineStr">
        <is>
          <t>Normochromic microcytic anemia</t>
        </is>
      </c>
      <c r="F93" s="166" t="inlineStr">
        <is>
          <t>Hypochromic normocytic anemia</t>
        </is>
      </c>
      <c r="G93" s="166" t="inlineStr">
        <is>
          <t>Hypochromic microcytic anemia</t>
        </is>
      </c>
      <c r="H93" s="166" t="inlineStr">
        <is>
          <t>Hyperchromic macrocytic anemia</t>
        </is>
      </c>
      <c r="I93" s="165" t="inlineStr">
        <is>
          <t>1</t>
        </is>
      </c>
      <c r="J93" s="166"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Hypertension</t>
        </is>
      </c>
      <c r="M93" s="166" t="inlineStr"/>
      <c r="N93" s="165" t="inlineStr">
        <is>
          <t>Clinic</t>
        </is>
      </c>
      <c r="O93" s="166" t="inlineStr">
        <is>
          <t>ข้อ 31 (Pharmtutor_2024_Set2.md)</t>
        </is>
      </c>
      <c r="P93" s="165" t="inlineStr">
        <is>
          <t>ข้อสอบจำลอง</t>
        </is>
      </c>
      <c r="Q93" s="165" t="inlineStr">
        <is>
          <t>Mock Pharmtutor 2024</t>
        </is>
      </c>
      <c r="R93" s="165" t="inlineStr"/>
    </row>
    <row r="94" ht="24" customHeight="1" s="49">
      <c r="A94" s="165" t="n">
        <v>92</v>
      </c>
      <c r="B94" s="166" t="inlineStr">
        <is>
          <t>เกี่ยวกับ โรคทางระบบเลือด ข้อใดต่อไปนี้กล่าวถูกต้องตามหลักวิชาชีพเภสัชกรรม</t>
        </is>
      </c>
      <c r="C94" s="166" t="inlineStr"/>
      <c r="D94" s="166" t="inlineStr">
        <is>
          <t>ข้อใดไม่ใช่ปัญหาของผู้ป่วยรายนี้</t>
        </is>
      </c>
      <c r="E94" s="166" t="inlineStr">
        <is>
          <t>Uncontrolled hypertension</t>
        </is>
      </c>
      <c r="F94" s="166" t="inlineStr">
        <is>
          <t>Anemia</t>
        </is>
      </c>
      <c r="G94" s="166" t="inlineStr">
        <is>
          <t>Acidosis</t>
        </is>
      </c>
      <c r="H94" s="166" t="inlineStr">
        <is>
          <t>Hyperkalemia</t>
        </is>
      </c>
      <c r="I94" s="165" t="inlineStr">
        <is>
          <t>1</t>
        </is>
      </c>
      <c r="J94" s="166"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Hypertension</t>
        </is>
      </c>
      <c r="M94" s="166" t="inlineStr"/>
      <c r="N94" s="165" t="inlineStr">
        <is>
          <t>Clinic</t>
        </is>
      </c>
      <c r="O94" s="166" t="inlineStr">
        <is>
          <t>ข้อ 12 (PLE_CC1_Practice_Exam.md)</t>
        </is>
      </c>
      <c r="P94" s="165" t="inlineStr">
        <is>
          <t>แบบฝึกหัด</t>
        </is>
      </c>
      <c r="Q94" s="165" t="inlineStr">
        <is>
          <t>เล่มม่วง</t>
        </is>
      </c>
      <c r="R94" s="165" t="inlineStr"/>
    </row>
    <row r="95" ht="24" customHeight="1" s="49">
      <c r="A95" s="165" t="n">
        <v>93</v>
      </c>
      <c r="B95" s="166"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95" s="166" t="inlineStr"/>
      <c r="D95" s="166" t="inlineStr">
        <is>
          <t>0.60 ml/hr</t>
        </is>
      </c>
      <c r="E95" s="166" t="inlineStr">
        <is>
          <t>0.75 ml/hr</t>
        </is>
      </c>
      <c r="F95" s="166" t="inlineStr">
        <is>
          <t>0.80 ml/hr</t>
        </is>
      </c>
      <c r="G95" s="166" t="inlineStr">
        <is>
          <t>0.85 ml/hr</t>
        </is>
      </c>
      <c r="H95" s="166" t="inlineStr">
        <is>
          <t>0.90 ml/hr</t>
        </is>
      </c>
      <c r="I95" s="165" t="inlineStr">
        <is>
          <t>2</t>
        </is>
      </c>
      <c r="J95" s="166"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166" t="inlineStr"/>
      <c r="L95" s="166" t="inlineStr">
        <is>
          <t>Hypertension</t>
        </is>
      </c>
      <c r="M95" s="166" t="inlineStr"/>
      <c r="N95" s="165" t="inlineStr">
        <is>
          <t>Clinic</t>
        </is>
      </c>
      <c r="O95" s="166" t="inlineStr">
        <is>
          <t>ข้อ 85 (PLE_CC1_Key_Rx20_UBU.md)</t>
        </is>
      </c>
      <c r="P95" s="165" t="inlineStr">
        <is>
          <t>ข้อสอบจำลอง</t>
        </is>
      </c>
      <c r="Q95" s="165" t="inlineStr">
        <is>
          <t>Mock Rx20 UBU</t>
        </is>
      </c>
      <c r="R95" s="165" t="inlineStr"/>
    </row>
    <row r="96" ht="24" customHeight="1" s="49">
      <c r="A96" s="165" t="n">
        <v>94</v>
      </c>
      <c r="B96" s="166" t="inlineStr">
        <is>
          <t>หลังจากผู้ป่วยได$รับยา Deferoxamine แล$วผู้ป่วยมีป[สสาวะเปญนสีชมพูแดง ลักษณะดังกลGาวเกิดจากสาเหตุใด</t>
        </is>
      </c>
      <c r="C96" s="166" t="inlineStr"/>
      <c r="D96" s="166" t="inlineStr">
        <is>
          <t>เปญนภาวะโรคของผู้ป่วยอยูGแล$ว</t>
        </is>
      </c>
      <c r="E96" s="166" t="inlineStr">
        <is>
          <t>เปญนสีของ Deferoxamine ที่ขับออกมาทางป[สสาวะ</t>
        </is>
      </c>
      <c r="F96" s="166" t="inlineStr">
        <is>
          <t>เปญนสีของ Deferoxamine-Fe complex ที่ขับออกมาทางป[สสาวะ</t>
        </is>
      </c>
      <c r="G96" s="166" t="inlineStr">
        <is>
          <t>Amlodipine 5 mg OD</t>
        </is>
      </c>
      <c r="H96" s="166" t="inlineStr">
        <is>
          <t>Losartan 50 mg OD</t>
        </is>
      </c>
      <c r="I96" s="165" t="inlineStr">
        <is>
          <t>2</t>
        </is>
      </c>
      <c r="J96" s="166"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66" t="inlineStr"/>
      <c r="L96" s="166" t="inlineStr">
        <is>
          <t>Hypertension</t>
        </is>
      </c>
      <c r="M96" s="166" t="inlineStr"/>
      <c r="N96" s="165" t="inlineStr">
        <is>
          <t>Clinic</t>
        </is>
      </c>
      <c r="O96" s="166" t="inlineStr">
        <is>
          <t>ข้อ 86 (PLE_CC1_Key_Rx20_UBU.md)</t>
        </is>
      </c>
      <c r="P96" s="165" t="inlineStr">
        <is>
          <t>ข้อสอบจำลอง</t>
        </is>
      </c>
      <c r="Q96" s="165" t="inlineStr">
        <is>
          <t>Mock Rx20 UBU</t>
        </is>
      </c>
      <c r="R96" s="165" t="inlineStr"/>
    </row>
    <row r="97" ht="24" customHeight="1" s="49">
      <c r="A97" s="165" t="n">
        <v>95</v>
      </c>
      <c r="B97" s="166" t="inlineStr">
        <is>
          <t>จากโครงสร$างของ Deferoxamine หมูGฟ[งก_ชันใดที่เข$าจับกับเหล็ก</t>
        </is>
      </c>
      <c r="C97" s="166" t="inlineStr"/>
      <c r="D97" s="166" t="inlineStr">
        <is>
          <t>Nitro carbamate</t>
        </is>
      </c>
      <c r="E97" s="166" t="inlineStr">
        <is>
          <t>Nitro-carbonyl</t>
        </is>
      </c>
      <c r="F97" s="166" t="inlineStr">
        <is>
          <t>Enalapril 10 mg BID</t>
        </is>
      </c>
      <c r="G97" s="166" t="inlineStr">
        <is>
          <t>Hydrochlorothiazide 25 mg OD</t>
        </is>
      </c>
      <c r="H97" s="166" t="inlineStr">
        <is>
          <t>…Carbamate</t>
        </is>
      </c>
      <c r="I97" s="165" t="inlineStr">
        <is>
          <t>2</t>
        </is>
      </c>
      <c r="J97" s="166"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66" t="inlineStr"/>
      <c r="L97" s="166" t="inlineStr">
        <is>
          <t>Hypertension</t>
        </is>
      </c>
      <c r="M97" s="166" t="inlineStr"/>
      <c r="N97" s="165" t="inlineStr">
        <is>
          <t>Clinic</t>
        </is>
      </c>
      <c r="O97" s="166" t="inlineStr">
        <is>
          <t>ข้อ 87 (PLE_CC1_Key_Rx20_UBU.md)</t>
        </is>
      </c>
      <c r="P97" s="165" t="inlineStr">
        <is>
          <t>ข้อสอบจำลอง</t>
        </is>
      </c>
      <c r="Q97" s="165" t="inlineStr">
        <is>
          <t>Mock Rx20 UBU</t>
        </is>
      </c>
      <c r="R97" s="165" t="inlineStr"/>
    </row>
    <row r="98" ht="24" customHeight="1" s="49">
      <c r="A98" s="165" t="n">
        <v>96</v>
      </c>
      <c r="B98" s="166" t="inlineStr">
        <is>
          <t>[กรณีศึกษา]
ผู้ป่วยชาย อายุ 35 ปี สูง 175 ซม. น้ำหนัก 70 กก. มีอาการอ่อนเพลีย ไม่มีอาการคลื่นไส้อาเจียน รับประทานมังสวิรัติอย่างเคร่งครัดมาเป็นเวลา 5 ปี ไม่สูบบุหรี่ ไม่ดื่มแอลกอฮอล์ ตรวจ GI ไม่มีเลือดออก ปัสสาวะสีปกติ ผลเลือด Hb 11 g/dL, Hct 33%, EOS 1%, MCV 100 fL
คำถาม: ยาที่ผู้ป่วยควรได้รับ</t>
        </is>
      </c>
      <c r="C98" s="166" t="inlineStr"/>
      <c r="D98" s="166" t="inlineStr">
        <is>
          <t>Ferrous sulfate</t>
        </is>
      </c>
      <c r="E98" s="166" t="inlineStr">
        <is>
          <t>Cyanocobalamin</t>
        </is>
      </c>
      <c r="F98" s="166" t="inlineStr">
        <is>
          <t>Thiamine</t>
        </is>
      </c>
      <c r="G98" s="166" t="inlineStr">
        <is>
          <t>Riboflavin</t>
        </is>
      </c>
      <c r="H98" s="166" t="inlineStr">
        <is>
          <t>Niacin</t>
        </is>
      </c>
      <c r="I98" s="165" t="inlineStr">
        <is>
          <t>2</t>
        </is>
      </c>
      <c r="J98"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98" s="166" t="inlineStr"/>
      <c r="L98" s="166" t="inlineStr">
        <is>
          <t>Anemia</t>
        </is>
      </c>
      <c r="M98" s="166" t="inlineStr"/>
      <c r="N98" s="165" t="inlineStr">
        <is>
          <t>Clinic</t>
        </is>
      </c>
      <c r="O98" s="166" t="inlineStr">
        <is>
          <t>[SOURCE: Pharma Plus เล่มม่วง 2 - ข้อสอบย้อนหลัง PLE-CC1 ปี 2564 วันที่ 1 ข้อ 7]</t>
        </is>
      </c>
      <c r="P98" s="165" t="inlineStr">
        <is>
          <t>ข้อสอบเก่า</t>
        </is>
      </c>
      <c r="Q98" s="165" t="inlineStr">
        <is>
          <t>2564</t>
        </is>
      </c>
      <c r="R98" s="165" t="inlineStr"/>
    </row>
    <row r="99" ht="24" customHeight="1" s="49">
      <c r="A99" s="165" t="n">
        <v>97</v>
      </c>
      <c r="B99" s="166" t="inlineStr">
        <is>
          <t>[กรณีศึกษา]
ผู้ป่วยชาย อายุ 35 ปี มีอาการอ่อนเพลีย ผลเลือดพบภาวะโลหิตจาง
คำถาม: Side effect ของ ferrous sulfate คือข้อใด</t>
        </is>
      </c>
      <c r="C99" s="166" t="inlineStr"/>
      <c r="D99" s="166" t="inlineStr">
        <is>
          <t>Headache</t>
        </is>
      </c>
      <c r="E99" s="166" t="inlineStr">
        <is>
          <t>Constipation</t>
        </is>
      </c>
      <c r="F99" s="166" t="inlineStr">
        <is>
          <t>Tachycardia</t>
        </is>
      </c>
      <c r="G99" s="166" t="inlineStr">
        <is>
          <t>Hypokalemia</t>
        </is>
      </c>
      <c r="H99" s="166" t="inlineStr">
        <is>
          <t>Diarrhea</t>
        </is>
      </c>
      <c r="I99" s="165" t="inlineStr">
        <is>
          <t>2</t>
        </is>
      </c>
      <c r="J99"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99" s="166" t="inlineStr"/>
      <c r="L99" s="166" t="inlineStr">
        <is>
          <t>Anemia</t>
        </is>
      </c>
      <c r="M99" s="166" t="inlineStr"/>
      <c r="N99" s="165" t="inlineStr">
        <is>
          <t>Clinic</t>
        </is>
      </c>
      <c r="O99" s="166" t="inlineStr">
        <is>
          <t>[SOURCE: Pharma Plus เล่มม่วง 2 - ข้อสอบย้อนหลัง PLE-CC1 ปี 2564 วันที่ 1 ข้อ 8]</t>
        </is>
      </c>
      <c r="P99" s="165" t="inlineStr">
        <is>
          <t>ข้อสอบเก่า</t>
        </is>
      </c>
      <c r="Q99" s="165" t="inlineStr">
        <is>
          <t>2564</t>
        </is>
      </c>
      <c r="R99" s="165" t="inlineStr"/>
    </row>
    <row r="100" ht="24" customHeight="1" s="49">
      <c r="A100" s="165" t="n">
        <v>98</v>
      </c>
      <c r="B100" s="166" t="inlineStr">
        <is>
          <t>คำแนะนำที่ควรบอกผู้ป่วยเมื่อรับประทานยา ferrous sulfate คือ</t>
        </is>
      </c>
      <c r="C100" s="166" t="inlineStr"/>
      <c r="D100" s="166" t="inlineStr">
        <is>
          <t>ห้ามรับประทานร่วมกับน้ำผลไม้</t>
        </is>
      </c>
      <c r="E100" s="166" t="inlineStr">
        <is>
          <t>รับประทานพร้อมอาหารจะเพิ่มการดูดซึม</t>
        </is>
      </c>
      <c r="F100" s="166" t="inlineStr">
        <is>
          <t>หากถ่ายดำไม่ต้องตกใจ เป็นเพราะตัวยา</t>
        </is>
      </c>
      <c r="G100" s="166" t="inlineStr">
        <is>
          <t>ยาทำให้น้ำปัสสาวะสีเหลืองเข้ม</t>
        </is>
      </c>
      <c r="H100" s="166" t="inlineStr">
        <is>
          <t>ทานพร้อมกับนมช่วยเพิ่มการดูดซึม</t>
        </is>
      </c>
      <c r="I100" s="165" t="inlineStr">
        <is>
          <t>3</t>
        </is>
      </c>
      <c r="J100"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100" s="166" t="inlineStr"/>
      <c r="L100" s="166" t="inlineStr">
        <is>
          <t>Anemia</t>
        </is>
      </c>
      <c r="M100" s="166" t="inlineStr"/>
      <c r="N100" s="165" t="inlineStr">
        <is>
          <t>Clinic</t>
        </is>
      </c>
      <c r="O100" s="166" t="inlineStr">
        <is>
          <t>[SOURCE: Pharma Plus เล่มม่วง 2 - ข้อสอบย้อนหลัง PLE-CC1 ปี 2564 วันที่ 1 ข้อ 9]</t>
        </is>
      </c>
      <c r="P100" s="165" t="inlineStr">
        <is>
          <t>ข้อสอบเก่า</t>
        </is>
      </c>
      <c r="Q100" s="165" t="inlineStr">
        <is>
          <t>2564</t>
        </is>
      </c>
      <c r="R100" s="165" t="inlineStr"/>
    </row>
    <row r="101" ht="24" customHeight="1" s="49">
      <c r="A101" s="165" t="n">
        <v>99</v>
      </c>
      <c r="B101"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101" s="166" t="inlineStr"/>
      <c r="D101" s="166" t="inlineStr">
        <is>
          <t>Ferrous sulfate</t>
        </is>
      </c>
      <c r="E101" s="166" t="inlineStr">
        <is>
          <t>IV iron dextran</t>
        </is>
      </c>
      <c r="F101" s="166" t="inlineStr">
        <is>
          <t>IV vitamin B12</t>
        </is>
      </c>
      <c r="G101" s="166" t="inlineStr">
        <is>
          <t>Deferoxamine</t>
        </is>
      </c>
      <c r="H101" s="166" t="inlineStr">
        <is>
          <t>Oral vitamin B12</t>
        </is>
      </c>
      <c r="I101" s="165" t="inlineStr">
        <is>
          <t>3</t>
        </is>
      </c>
      <c r="J101"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101" s="166" t="inlineStr">
        <is>
          <t>Megaloblastic Anemia</t>
        </is>
      </c>
      <c r="L101" s="166" t="inlineStr">
        <is>
          <t>Pernicious Anemia and Vitamin B12 Deficiency Therapy</t>
        </is>
      </c>
      <c r="M101" s="166" t="inlineStr"/>
      <c r="N101" s="165" t="inlineStr">
        <is>
          <t>ยาก</t>
        </is>
      </c>
      <c r="O101" s="166" t="inlineStr">
        <is>
          <t>ข้อสอบเก่า</t>
        </is>
      </c>
      <c r="P101" s="165" t="inlineStr">
        <is>
          <t>ข้อสอบเก่า</t>
        </is>
      </c>
      <c r="Q101" s="165" t="inlineStr">
        <is>
          <t>2565</t>
        </is>
      </c>
      <c r="R101" s="165" t="inlineStr"/>
    </row>
    <row r="102" ht="24" customHeight="1" s="49">
      <c r="A102" s="165" t="n">
        <v>100</v>
      </c>
      <c r="B102" s="166" t="inlineStr">
        <is>
          <t>ข้อใดเพิ่มการดูดซึมธาตุเหล็ก</t>
        </is>
      </c>
      <c r="C102" s="166" t="inlineStr"/>
      <c r="D102" s="166" t="inlineStr">
        <is>
          <t>Vitamin D</t>
        </is>
      </c>
      <c r="E102" s="166" t="inlineStr">
        <is>
          <t>Vitamin C</t>
        </is>
      </c>
      <c r="F102" s="166" t="inlineStr">
        <is>
          <t>Vitamin K</t>
        </is>
      </c>
      <c r="G102" s="166" t="inlineStr">
        <is>
          <t>Zinc</t>
        </is>
      </c>
      <c r="H102" s="166" t="inlineStr">
        <is>
          <t>Calcium carbonate</t>
        </is>
      </c>
      <c r="I102" s="165" t="inlineStr">
        <is>
          <t>2</t>
        </is>
      </c>
      <c r="J102"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102" s="166" t="inlineStr">
        <is>
          <t>Iron Deficiency Anemia</t>
        </is>
      </c>
      <c r="L102" s="166" t="inlineStr">
        <is>
          <t>Enhancement of Iron Absorption by Ascorbic Acid</t>
        </is>
      </c>
      <c r="M102" s="166" t="inlineStr"/>
      <c r="N102" s="165" t="inlineStr">
        <is>
          <t>ปานกลาง</t>
        </is>
      </c>
      <c r="O102" s="166" t="inlineStr">
        <is>
          <t>ข้อสอบเก่า</t>
        </is>
      </c>
      <c r="P102" s="165" t="inlineStr">
        <is>
          <t>ข้อสอบเก่า</t>
        </is>
      </c>
      <c r="Q102" s="165" t="inlineStr">
        <is>
          <t>2565</t>
        </is>
      </c>
      <c r="R102" s="165" t="inlineStr"/>
    </row>
    <row r="103" ht="24" customHeight="1" s="49"/>
    <row r="104" ht="24" customHeight="1" s="49"/>
    <row r="105" ht="24" customHeight="1" s="49"/>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R12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inlineStr"/>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EPI Vaccines</t>
        </is>
      </c>
      <c r="M3" s="166" t="inlineStr"/>
      <c r="N3" s="165" t="inlineStr">
        <is>
          <t>Clinic</t>
        </is>
      </c>
      <c r="O3" s="166" t="inlineStr">
        <is>
          <t>ข้อ 1 Pharma Plus เล่มม่วง (เฉลยข้อ ก ข)</t>
        </is>
      </c>
      <c r="P3" s="165" t="inlineStr">
        <is>
          <t>แบบฝึกหัด</t>
        </is>
      </c>
      <c r="Q3" s="165" t="inlineStr">
        <is>
          <t>เล่มม่วง</t>
        </is>
      </c>
      <c r="R3" s="165" t="inlineStr"/>
    </row>
    <row r="4" ht="24" customHeight="1" s="49">
      <c r="A4" s="167" t="n">
        <v>2</v>
      </c>
      <c r="B4" s="166" t="inlineStr">
        <is>
          <t>วัคซีนพิษสุนัขบ้าเป็นเชื้อชนิดใด</t>
        </is>
      </c>
      <c r="C4" s="166" t="inlineStr"/>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EPI Vaccines</t>
        </is>
      </c>
      <c r="M4" s="166" t="inlineStr"/>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3</v>
      </c>
      <c r="B5" s="166" t="inlineStr">
        <is>
          <t>แม่ต้องพาลูกมาฉีดกี่ครั้ง</t>
        </is>
      </c>
      <c r="C5" s="166" t="inlineStr"/>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EPI Vaccines</t>
        </is>
      </c>
      <c r="M5" s="166" t="inlineStr"/>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ถ้าครั้งที่ 2 ของการฉีดวัคซีน เด็กไม่สามารถมาตามตารางนัดได้ ข้อใดสามารถทำได้เพื่อให้เด็กมีภูมิคุ้มกันอยู่</t>
        </is>
      </c>
      <c r="C6" s="166" t="inlineStr"/>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EPI Vaccines</t>
        </is>
      </c>
      <c r="M6" s="166" t="inlineStr"/>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inlineStr"/>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EPI Vaccines</t>
        </is>
      </c>
      <c r="M7" s="166" t="inlineStr"/>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6</v>
      </c>
      <c r="B8" s="166" t="inlineStr">
        <is>
          <t>ข้อใดผิดเกี่ยวกับชีววัตถุ</t>
        </is>
      </c>
      <c r="C8" s="166" t="inlineStr"/>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Allergic rhinitis</t>
        </is>
      </c>
      <c r="M8" s="166" t="inlineStr"/>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วัตถุประสงค์ในการเติม adjuvant คือข้อใด</t>
        </is>
      </c>
      <c r="C9" s="166" t="inlineStr"/>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EPI Vaccines</t>
        </is>
      </c>
      <c r="M9" s="166" t="inlineStr"/>
      <c r="N9" s="165" t="inlineStr">
        <is>
          <t>Clinic</t>
        </is>
      </c>
      <c r="O9" s="166" t="inlineStr">
        <is>
          <t>ข้อ 7 Pharma Plus เล่มม่วง (เฉลยข้อ จ)</t>
        </is>
      </c>
      <c r="P9" s="165" t="inlineStr">
        <is>
          <t>แบบฝึกหัด</t>
        </is>
      </c>
      <c r="Q9" s="165" t="inlineStr">
        <is>
          <t>เล่มม่วง</t>
        </is>
      </c>
      <c r="R9" s="165" t="inlineStr"/>
    </row>
    <row r="10" ht="24" customHeight="1" s="49">
      <c r="A10" s="167" t="n">
        <v>8</v>
      </c>
      <c r="B10" s="166" t="inlineStr">
        <is>
          <t>หากท่านเป็นเภสัชกรณ์ ท่านจะเก็บวัคซีนใดในช่องแช่แข็ง เพื่อเพิ่มอายุยาให้นานขึ้น</t>
        </is>
      </c>
      <c r="C10" s="166" t="inlineStr"/>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EPI Vaccines</t>
        </is>
      </c>
      <c r="M10" s="166" t="inlineStr"/>
      <c r="N10" s="165" t="inlineStr">
        <is>
          <t>Clinic</t>
        </is>
      </c>
      <c r="O10" s="166" t="inlineStr">
        <is>
          <t>ข้อ 8 Pharma Plus เล่มม่วง (เฉลยข้อ ข)</t>
        </is>
      </c>
      <c r="P10" s="165" t="inlineStr">
        <is>
          <t>แบบฝึกหัด</t>
        </is>
      </c>
      <c r="Q10" s="165" t="inlineStr">
        <is>
          <t>เล่มม่วง</t>
        </is>
      </c>
      <c r="R10" s="165" t="inlineStr"/>
    </row>
    <row r="11" ht="24" customHeight="1" s="49">
      <c r="A11" s="167" t="n">
        <v>9</v>
      </c>
      <c r="B11" s="166" t="inlineStr">
        <is>
          <t>ข้อใดไม่ใช่ live-attenuated vaccine</t>
        </is>
      </c>
      <c r="C11" s="166" t="inlineStr"/>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Hypersensitivity</t>
        </is>
      </c>
      <c r="M11" s="166" t="inlineStr"/>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วัคซีนใดไม่ได้อยู่ในโปรแกรมเสริมสร้างภูมิคุ้มกัน</t>
        </is>
      </c>
      <c r="C12" s="166" t="inlineStr"/>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EPI Vaccines</t>
        </is>
      </c>
      <c r="M12" s="166" t="inlineStr"/>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inlineStr"/>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EPI Vaccines</t>
        </is>
      </c>
      <c r="M13" s="166" t="inlineStr"/>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inlineStr"/>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EPI Vaccines</t>
        </is>
      </c>
      <c r="M14" s="166" t="inlineStr"/>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ควรฉีดวัคซีนที่กล้ามเนื้อชนิดใด</t>
        </is>
      </c>
      <c r="C15" s="166" t="inlineStr"/>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EPI Vaccines</t>
        </is>
      </c>
      <c r="M15" s="166" t="inlineStr"/>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14</v>
      </c>
      <c r="B16" s="166" t="inlineStr">
        <is>
          <t>การฉีดวัคซีนกระตุ้นเข็มแรก จะมี antibody ชนิดใดเริ่มสร้างตัวแรก</t>
        </is>
      </c>
      <c r="C16" s="166" t="inlineStr"/>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EPI Vaccines</t>
        </is>
      </c>
      <c r="M16" s="166" t="inlineStr"/>
      <c r="N16" s="165" t="inlineStr">
        <is>
          <t>Clinic</t>
        </is>
      </c>
      <c r="O16" s="166" t="inlineStr">
        <is>
          <t>ข้อ 14 Pharma Plus เล่มม่วง (เฉลยข้อ จ)</t>
        </is>
      </c>
      <c r="P16" s="165" t="inlineStr">
        <is>
          <t>แบบฝึกหัด</t>
        </is>
      </c>
      <c r="Q16" s="165" t="inlineStr">
        <is>
          <t>เล่มม่วง</t>
        </is>
      </c>
      <c r="R16" s="165" t="inlineStr"/>
    </row>
    <row r="17" ht="24" customHeight="1" s="49">
      <c r="A17" s="167" t="n">
        <v>15</v>
      </c>
      <c r="B17" s="166" t="inlineStr">
        <is>
          <t>ข้อใดผิดเกี่ยวกับการให้วัคซีนในเด็ก</t>
        </is>
      </c>
      <c r="C17" s="166" t="inlineStr"/>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EPI Vaccines</t>
        </is>
      </c>
      <c r="M17" s="166" t="inlineStr"/>
      <c r="N17" s="165" t="inlineStr">
        <is>
          <t>Clinic</t>
        </is>
      </c>
      <c r="O17" s="166" t="inlineStr">
        <is>
          <t>ข้อ 15 Pharma Plus เล่มม่วง (เฉลยข้อ ข ค)</t>
        </is>
      </c>
      <c r="P17" s="165" t="inlineStr">
        <is>
          <t>แบบฝึกหัด</t>
        </is>
      </c>
      <c r="Q17" s="165" t="inlineStr">
        <is>
          <t>เล่มม่วง</t>
        </is>
      </c>
      <c r="R17" s="165" t="inlineStr"/>
    </row>
    <row r="18" ht="24" customHeight="1" s="49">
      <c r="A18" s="167" t="n">
        <v>16</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inlineStr"/>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EPI Vaccines</t>
        </is>
      </c>
      <c r="M18" s="166" t="inlineStr"/>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inlineStr"/>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EPI Vaccines</t>
        </is>
      </c>
      <c r="M19" s="166" t="inlineStr"/>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18</v>
      </c>
      <c r="B20" s="166" t="inlineStr">
        <is>
          <t>วัคซีนชนิดใดมีวิธีการบริหารโดยให้ทางปาก</t>
        </is>
      </c>
      <c r="C20" s="166" t="inlineStr"/>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EPI Vaccines</t>
        </is>
      </c>
      <c r="M20" s="166" t="inlineStr"/>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วัคซีนชนิดใดที่เมื่อได้รับแล้วจะมีโอกาสเป็นไข้น้อยที่สุด</t>
        </is>
      </c>
      <c r="C21" s="166" t="inlineStr"/>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EPI Vaccines</t>
        </is>
      </c>
      <c r="M21" s="166" t="inlineStr"/>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20</v>
      </c>
      <c r="B22" s="166" t="inlineStr">
        <is>
          <t>ผู้ป่วยภูมิคุ้มกันบกพร่องไม่ควรใช้วัคซีนใด</t>
        </is>
      </c>
      <c r="C22" s="166" t="inlineStr"/>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EPI Vaccines</t>
        </is>
      </c>
      <c r="M22" s="166" t="inlineStr"/>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วัคซีนส่วนใหญ่ได้มาจากเชื้อไวรัสยกเว้นข้อใด</t>
        </is>
      </c>
      <c r="C23" s="166" t="inlineStr"/>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EPI Vaccines</t>
        </is>
      </c>
      <c r="M23" s="166" t="inlineStr"/>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22</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inlineStr"/>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Allergic rhinitis</t>
        </is>
      </c>
      <c r="M24" s="166" t="inlineStr"/>
      <c r="N24" s="165" t="inlineStr">
        <is>
          <t>Clinic</t>
        </is>
      </c>
      <c r="O24" s="166" t="inlineStr">
        <is>
          <t>ข้อ 22 Pharma Plus เล่มม่วง (เฉลยข้อ )</t>
        </is>
      </c>
      <c r="P24" s="165" t="inlineStr">
        <is>
          <t>แบบฝึกหัด</t>
        </is>
      </c>
      <c r="Q24" s="165" t="inlineStr">
        <is>
          <t>เล่มม่วง</t>
        </is>
      </c>
      <c r="R24" s="165" t="inlineStr"/>
    </row>
    <row r="25" ht="24" customHeight="1" s="49">
      <c r="A25" s="167" t="n">
        <v>23</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inlineStr"/>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Systemic lupus</t>
        </is>
      </c>
      <c r="M25" s="166" t="inlineStr"/>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24</v>
      </c>
      <c r="B26" s="166" t="inlineStr">
        <is>
          <t>ท่านคิดว่า จะแก้ปัญหานี้ได้อย่างไรให้เกิดผลดีที่สุด</t>
        </is>
      </c>
      <c r="C26" s="166" t="inlineStr"/>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Allergic rhinitis</t>
        </is>
      </c>
      <c r="M26" s="166" t="inlineStr"/>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25</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inlineStr"/>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n">
        <v>1</v>
      </c>
      <c r="J27" s="166"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66" t="inlineStr"/>
      <c r="L27" s="166" t="inlineStr">
        <is>
          <t>EPI Vaccines</t>
        </is>
      </c>
      <c r="M27" s="166" t="inlineStr"/>
      <c r="N27" s="165" t="inlineStr">
        <is>
          <t>Clinic</t>
        </is>
      </c>
      <c r="O27" s="166" t="inlineStr">
        <is>
          <t>ข้อ 25 Pharma Plus เล่มม่วง (เฉลยข้อ ก ข)</t>
        </is>
      </c>
      <c r="P27" s="165" t="inlineStr">
        <is>
          <t>แบบฝึกหัด</t>
        </is>
      </c>
      <c r="Q27" s="165" t="inlineStr">
        <is>
          <t>เล่มม่วง</t>
        </is>
      </c>
      <c r="R27" s="165" t="inlineStr"/>
    </row>
    <row r="28" ht="24" customHeight="1" s="49">
      <c r="A28" s="167" t="n">
        <v>26</v>
      </c>
      <c r="B28" s="166" t="inlineStr">
        <is>
          <t>ในโปรแกรมสร้างภูมิคุ้มกัน วัคซีนบางประเภทเป็น live-attenuated vaccine มีข้อดีกว่าวัคซีนประเภทอื่นอย่างไร</t>
        </is>
      </c>
      <c r="C28" s="166" t="inlineStr"/>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Hypersensitivity</t>
        </is>
      </c>
      <c r="M28" s="166" t="inlineStr"/>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27</v>
      </c>
      <c r="B29" s="166" t="inlineStr">
        <is>
          <t>ในโปรแกรมสร้างภูมิคุ้มกันไม่ครอบคลุมวัคซีนป้องกันโรคใด</t>
        </is>
      </c>
      <c r="C29" s="166" t="inlineStr"/>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EPI Vaccines</t>
        </is>
      </c>
      <c r="M29" s="166" t="inlineStr"/>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28</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inlineStr"/>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66" t="inlineStr"/>
      <c r="L30" s="166" t="inlineStr">
        <is>
          <t>Allergic rhinitis</t>
        </is>
      </c>
      <c r="M30" s="166" t="inlineStr"/>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inlineStr"/>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66" t="inlineStr"/>
      <c r="L31" s="166" t="inlineStr">
        <is>
          <t>Systemic lupus</t>
        </is>
      </c>
      <c r="M31" s="166" t="inlineStr"/>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inlineStr"/>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66" t="inlineStr"/>
      <c r="L32" s="166" t="inlineStr">
        <is>
          <t>Systemic lupus</t>
        </is>
      </c>
      <c r="M32" s="166" t="inlineStr"/>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inlineStr"/>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66" t="inlineStr"/>
      <c r="L33" s="166" t="inlineStr">
        <is>
          <t>Systemic lupus</t>
        </is>
      </c>
      <c r="M33" s="166" t="inlineStr"/>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แพทย์์สั่งจ่าย prednisolone แต่โรงพยาบาลมียา dexamethasone เท่านั้นในฐานะเภสัชกรทำอย่างไร</t>
        </is>
      </c>
      <c r="C34" s="166" t="inlineStr"/>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66" t="inlineStr"/>
      <c r="L34" s="166" t="inlineStr">
        <is>
          <t>Systemic lupus</t>
        </is>
      </c>
      <c r="M34" s="166" t="inlineStr"/>
      <c r="N34" s="165" t="inlineStr">
        <is>
          <t>Clinic</t>
        </is>
      </c>
      <c r="O34" s="166" t="inlineStr">
        <is>
          <t>ข้อ 32 Pharma Plus เล่มม่วง (เฉลยข้อ ค)</t>
        </is>
      </c>
      <c r="P34" s="165" t="inlineStr">
        <is>
          <t>แบบฝึกหัด</t>
        </is>
      </c>
      <c r="Q34" s="165" t="inlineStr">
        <is>
          <t>เล่มม่วง</t>
        </is>
      </c>
      <c r="R34" s="165" t="inlineStr"/>
    </row>
    <row r="35" ht="24" customHeight="1" s="49">
      <c r="A35" s="167" t="n">
        <v>33</v>
      </c>
      <c r="B35" s="166" t="inlineStr">
        <is>
          <t>ยากดภูมิคุ้มกัน (immunosuppression) มีประโยชน์กับภาวะยกเว้น</t>
        </is>
      </c>
      <c r="C35" s="166" t="inlineStr"/>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Allergic rhinitis</t>
        </is>
      </c>
      <c r="M35" s="166" t="inlineStr"/>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34</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inlineStr"/>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66" t="inlineStr"/>
      <c r="L36" s="166" t="inlineStr">
        <is>
          <t>Systemic lupus</t>
        </is>
      </c>
      <c r="M36" s="166" t="inlineStr"/>
      <c r="N36" s="165" t="inlineStr">
        <is>
          <t>Clinic</t>
        </is>
      </c>
      <c r="O36" s="166" t="inlineStr">
        <is>
          <t>ข้อ 34 Pharma Plus เล่มม่วง (เฉลยข้อ )</t>
        </is>
      </c>
      <c r="P36" s="165" t="inlineStr">
        <is>
          <t>แบบฝึกหัด</t>
        </is>
      </c>
      <c r="Q36" s="165" t="inlineStr">
        <is>
          <t>เล่มม่วง</t>
        </is>
      </c>
      <c r="R36" s="165" t="inlineStr"/>
    </row>
    <row r="37" ht="24" customHeight="1" s="49">
      <c r="A37" s="167" t="n">
        <v>35</v>
      </c>
      <c r="B37" s="166" t="inlineStr">
        <is>
          <t>การให้ prednisolone ให้ผู้ป่วย SLE เพื่ออะไร</t>
        </is>
      </c>
      <c r="C37" s="166" t="inlineStr"/>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66" t="inlineStr"/>
      <c r="L37" s="166" t="inlineStr">
        <is>
          <t>Systemic lupus</t>
        </is>
      </c>
      <c r="M37" s="166" t="inlineStr"/>
      <c r="N37" s="165" t="inlineStr">
        <is>
          <t>Clinic</t>
        </is>
      </c>
      <c r="O37" s="166" t="inlineStr">
        <is>
          <t>ข้อ 35 Pharma Plus เล่มม่วง (เฉลยข้อ ง)</t>
        </is>
      </c>
      <c r="P37" s="165" t="inlineStr">
        <is>
          <t>แบบฝึกหัด</t>
        </is>
      </c>
      <c r="Q37" s="165" t="inlineStr">
        <is>
          <t>เล่มม่วง</t>
        </is>
      </c>
      <c r="R37" s="165" t="inlineStr"/>
    </row>
    <row r="38" ht="24" customHeight="1" s="49">
      <c r="A38" s="167" t="n">
        <v>36</v>
      </c>
      <c r="B38" s="166" t="inlineStr">
        <is>
          <t>ยากดภูมิคุ้มกัน (immunosuppressive) สามารถนำมาใช้ประโยชน์ในด้านใด</t>
        </is>
      </c>
      <c r="C38" s="166" t="inlineStr"/>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Allergic rhinitis</t>
        </is>
      </c>
      <c r="M38" s="166" t="inlineStr"/>
      <c r="N38" s="165" t="inlineStr">
        <is>
          <t>Clinic</t>
        </is>
      </c>
      <c r="O38" s="166" t="inlineStr">
        <is>
          <t>ข้อ 36 Pharma Plus เล่มม่วง (เฉลยข้อ จ)</t>
        </is>
      </c>
      <c r="P38" s="165" t="inlineStr">
        <is>
          <t>แบบฝึกหัด</t>
        </is>
      </c>
      <c r="Q38" s="165" t="inlineStr">
        <is>
          <t>เล่มม่วง</t>
        </is>
      </c>
      <c r="R38" s="165" t="inlineStr"/>
    </row>
    <row r="39" ht="24" customHeight="1" s="49">
      <c r="A39" s="167" t="n">
        <v>37</v>
      </c>
      <c r="B39" s="166" t="inlineStr">
        <is>
          <t>Cyclosporine ยากดภูมิคุ้มกันข้อใดถูกต้อง</t>
        </is>
      </c>
      <c r="C39" s="166" t="inlineStr"/>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Allergic rhinitis</t>
        </is>
      </c>
      <c r="M39" s="166" t="inlineStr"/>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38</v>
      </c>
      <c r="B40" s="166" t="inlineStr">
        <is>
          <t>ข้อใดเป็นผลข้างเคียงของ corticosteroid ยกเว้น</t>
        </is>
      </c>
      <c r="C40" s="166" t="inlineStr"/>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66" t="inlineStr"/>
      <c r="L40" s="166" t="inlineStr">
        <is>
          <t>Allergic rhinitis</t>
        </is>
      </c>
      <c r="M40" s="166" t="inlineStr"/>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inlineStr"/>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66" t="inlineStr"/>
      <c r="L41" s="166" t="inlineStr">
        <is>
          <t>Allergic rhinitis</t>
        </is>
      </c>
      <c r="M41" s="166" t="inlineStr"/>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40</v>
      </c>
      <c r="B42" s="166" t="inlineStr">
        <is>
          <t>ถ้าต้องการใช้ยารักษาโรคในกรณีเฉียบพลันใช้ยา</t>
        </is>
      </c>
      <c r="C42" s="166" t="inlineStr"/>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66" t="inlineStr"/>
      <c r="L42" s="166" t="inlineStr">
        <is>
          <t>Systemic lupus</t>
        </is>
      </c>
      <c r="M42" s="166" t="inlineStr"/>
      <c r="N42" s="165" t="inlineStr">
        <is>
          <t>Clinic</t>
        </is>
      </c>
      <c r="O42" s="166" t="inlineStr">
        <is>
          <t>ข้อ 40 Pharma Plus เล่มม่วง (เฉลยข้อ จ)</t>
        </is>
      </c>
      <c r="P42" s="165" t="inlineStr">
        <is>
          <t>แบบฝึกหัด</t>
        </is>
      </c>
      <c r="Q42" s="165" t="inlineStr">
        <is>
          <t>เล่มม่วง</t>
        </is>
      </c>
      <c r="R42" s="165" t="inlineStr"/>
    </row>
    <row r="43" ht="24" customHeight="1" s="49">
      <c r="A43" s="167" t="n">
        <v>41</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Allergic rhinitis</t>
        </is>
      </c>
      <c r="M43" s="166" t="inlineStr"/>
      <c r="N43" s="165" t="inlineStr">
        <is>
          <t>Clinic</t>
        </is>
      </c>
      <c r="O43" s="166" t="inlineStr">
        <is>
          <t>แบบฝึกหัด PLE-CC 1 ข้อ 41</t>
        </is>
      </c>
      <c r="P43" s="165" t="inlineStr">
        <is>
          <t>แบบฝึกหัด</t>
        </is>
      </c>
      <c r="Q43" s="165" t="inlineStr">
        <is>
          <t>เล่มม่วง</t>
        </is>
      </c>
      <c r="R43" s="165" t="inlineStr"/>
    </row>
    <row r="44" ht="24" customHeight="1" s="49">
      <c r="A44" s="167" t="n">
        <v>42</v>
      </c>
      <c r="B44" s="166" t="inlineStr">
        <is>
          <t>ควรให้ยาอะไรตามการรักษาอาการภูมิแพ้กำเริบในประเทศไทย พ.ศ.2565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Allergic rhinitis</t>
        </is>
      </c>
      <c r="M44" s="166" t="inlineStr"/>
      <c r="N44" s="165" t="inlineStr">
        <is>
          <t>Clinic</t>
        </is>
      </c>
      <c r="O44" s="166" t="inlineStr">
        <is>
          <t>แบบฝึกหัด PLE-CC 1 ข้อ 42</t>
        </is>
      </c>
      <c r="P44" s="165" t="inlineStr">
        <is>
          <t>แบบฝึกหัด</t>
        </is>
      </c>
      <c r="Q44" s="165" t="inlineStr">
        <is>
          <t>เล่มม่วง</t>
        </is>
      </c>
      <c r="R44" s="165" t="inlineStr"/>
    </row>
    <row r="45" ht="24" customHeight="1" s="49">
      <c r="A45" s="167" t="n">
        <v>43</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Allergic rhinitis</t>
        </is>
      </c>
      <c r="M45" s="166" t="inlineStr"/>
      <c r="N45" s="165" t="inlineStr">
        <is>
          <t>Clinic</t>
        </is>
      </c>
      <c r="O45" s="166" t="inlineStr">
        <is>
          <t>แบบฝึกหัด PLE-CC 1 ข้อ 43</t>
        </is>
      </c>
      <c r="P45" s="165" t="inlineStr">
        <is>
          <t>แบบฝึกหัด</t>
        </is>
      </c>
      <c r="Q45" s="165" t="inlineStr">
        <is>
          <t>เล่มม่วง</t>
        </is>
      </c>
      <c r="R45" s="165" t="inlineStr"/>
    </row>
    <row r="46" ht="24" customHeight="1" s="49">
      <c r="A46" s="167" t="n">
        <v>44</v>
      </c>
      <c r="B46" s="166" t="inlineStr">
        <is>
          <t>กลไกการออกฤทธิ์ของยาแก้คัดจมูก oxymetazoline</t>
        </is>
      </c>
      <c r="C46" s="166" t="inlineStr"/>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Allergic rhinitis</t>
        </is>
      </c>
      <c r="M46" s="166" t="inlineStr"/>
      <c r="N46" s="165" t="inlineStr">
        <is>
          <t>Clinic</t>
        </is>
      </c>
      <c r="O46" s="166" t="inlineStr">
        <is>
          <t>แบบฝึกหัด PLE-CC 1 ข้อ 44</t>
        </is>
      </c>
      <c r="P46" s="165" t="inlineStr">
        <is>
          <t>แบบฝึกหัด</t>
        </is>
      </c>
      <c r="Q46" s="165" t="inlineStr">
        <is>
          <t>เล่มม่วง</t>
        </is>
      </c>
      <c r="R46" s="165" t="inlineStr"/>
    </row>
    <row r="47" ht="24" customHeight="1" s="49">
      <c r="A47" s="167" t="n">
        <v>45</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Allergic rhinitis</t>
        </is>
      </c>
      <c r="M47" s="166" t="inlineStr"/>
      <c r="N47" s="165" t="inlineStr">
        <is>
          <t>Clinic</t>
        </is>
      </c>
      <c r="O47" s="166" t="inlineStr">
        <is>
          <t>แบบฝึกหัด PLE-CC 1 ข้อ 45</t>
        </is>
      </c>
      <c r="P47" s="165" t="inlineStr">
        <is>
          <t>แบบฝึกหัด</t>
        </is>
      </c>
      <c r="Q47" s="165" t="inlineStr">
        <is>
          <t>เล่มม่วง</t>
        </is>
      </c>
      <c r="R47" s="165" t="inlineStr"/>
    </row>
    <row r="48" ht="24" customHeight="1" s="49">
      <c r="A48" s="167" t="n">
        <v>46</v>
      </c>
      <c r="B48" s="166" t="inlineStr">
        <is>
          <t>อาหารหรือปัจจัยใดกระตุ้นให้เกิด allergic rhinitis ได้</t>
        </is>
      </c>
      <c r="C48" s="166" t="inlineStr"/>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Allergic rhinitis</t>
        </is>
      </c>
      <c r="M48" s="166" t="inlineStr"/>
      <c r="N48" s="165" t="inlineStr">
        <is>
          <t>Clinic</t>
        </is>
      </c>
      <c r="O48" s="166" t="inlineStr">
        <is>
          <t>แบบฝึกหัด PLE-CC 1 ข้อ 50</t>
        </is>
      </c>
      <c r="P48" s="165" t="inlineStr">
        <is>
          <t>แบบฝึกหัด</t>
        </is>
      </c>
      <c r="Q48" s="165" t="inlineStr">
        <is>
          <t>เล่มม่วง</t>
        </is>
      </c>
      <c r="R48" s="165" t="inlineStr"/>
    </row>
    <row r="49" ht="24" customHeight="1" s="49">
      <c r="A49" s="167" t="n">
        <v>47</v>
      </c>
      <c r="B49" s="166"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166" t="inlineStr"/>
      <c r="D49" s="166" t="inlineStr">
        <is>
          <t>[NEED_REVIEW]</t>
        </is>
      </c>
      <c r="E49" s="166" t="inlineStr">
        <is>
          <t>ขายได้เพราะเป็นยาอันตรายตามกฎหมาย</t>
        </is>
      </c>
      <c r="F49" s="166" t="inlineStr">
        <is>
          <t>ขายไม่ได้เพราะปริมาณเกินกฎหมายกำหนดไว้</t>
        </is>
      </c>
      <c r="G49" s="166" t="inlineStr">
        <is>
          <t>ขายไม่ได้เพราะไม่ได้คำนึงถึงความปลอดภัยผู้มาซื้อ</t>
        </is>
      </c>
      <c r="H49" s="166" t="inlineStr">
        <is>
          <t>ขายไม่ได้เพราะไม่มีใบสั่งซื้อจากแพทย์์</t>
        </is>
      </c>
      <c r="I49" s="167" t="inlineStr">
        <is>
          <t>1</t>
        </is>
      </c>
      <c r="J49" s="166"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Allergic rhinitis</t>
        </is>
      </c>
      <c r="M49" s="166" t="inlineStr"/>
      <c r="N49" s="165" t="inlineStr">
        <is>
          <t>Clinic</t>
        </is>
      </c>
      <c r="O49" s="166" t="inlineStr">
        <is>
          <t>PLE_CC1_2567_Key ข้อ 11</t>
        </is>
      </c>
      <c r="P49" s="165" t="inlineStr">
        <is>
          <t>ข้อสอบเก่า</t>
        </is>
      </c>
      <c r="Q49" s="165" t="inlineStr">
        <is>
          <t>2567</t>
        </is>
      </c>
      <c r="R49" s="165" t="inlineStr"/>
    </row>
    <row r="50" ht="24" customHeight="1" s="49">
      <c r="A50" s="167" t="n">
        <v>48</v>
      </c>
      <c r="B50" s="166"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166" t="inlineStr"/>
      <c r="D50" s="166" t="inlineStr">
        <is>
          <t>[NEED_REVIEW]</t>
        </is>
      </c>
      <c r="E50" s="166" t="inlineStr">
        <is>
          <t>ขายได้เพราะเป็นยาอันตรายตามกฎหมาย</t>
        </is>
      </c>
      <c r="F50" s="166" t="inlineStr">
        <is>
          <t>ขายไม่ได้เพราะปริมาณเกินกฎหมายกำหนดไว้</t>
        </is>
      </c>
      <c r="G50" s="166" t="inlineStr">
        <is>
          <t>ขายไม่ได้เพราะไม่ได้คำนึงถึงความปลอดภัยผู้มาซื้อ</t>
        </is>
      </c>
      <c r="H50" s="166" t="inlineStr">
        <is>
          <t>ขายไม่ได้เพราะไม่มีใบสั่งซื้อจากแพทย์์</t>
        </is>
      </c>
      <c r="I50" s="167" t="inlineStr">
        <is>
          <t>1</t>
        </is>
      </c>
      <c r="J50" s="166"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166" t="inlineStr"/>
      <c r="L50" s="166" t="inlineStr">
        <is>
          <t>Allergic rhinitis</t>
        </is>
      </c>
      <c r="M50" s="166" t="inlineStr"/>
      <c r="N50" s="165" t="inlineStr">
        <is>
          <t>Clinic</t>
        </is>
      </c>
      <c r="O50" s="166" t="inlineStr">
        <is>
          <t>PLE_CC1_2567_Set1_Key ข้อ 11</t>
        </is>
      </c>
      <c r="P50" s="165" t="inlineStr">
        <is>
          <t>ข้อสอบเก่า</t>
        </is>
      </c>
      <c r="Q50" s="165" t="inlineStr">
        <is>
          <t>2567</t>
        </is>
      </c>
      <c r="R50" s="165" t="inlineStr"/>
    </row>
    <row r="51" ht="24" customHeight="1" s="49">
      <c r="A51" s="167" t="n">
        <v>49</v>
      </c>
      <c r="B51" s="166"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kดเป็นยาlนตรายmnบ 32</t>
        </is>
      </c>
      <c r="C51" s="166" t="inlineStr"/>
      <c r="D51" s="166" t="inlineStr">
        <is>
          <t>Fluticasone furoate nasal spray</t>
        </is>
      </c>
      <c r="E51" s="166" t="inlineStr">
        <is>
          <t>Budesonide nasal spray</t>
        </is>
      </c>
      <c r="F51" s="166" t="inlineStr">
        <is>
          <t>Epinephrine 0.3 mg IM stat</t>
        </is>
      </c>
      <c r="G51" s="166" t="inlineStr">
        <is>
          <t>Dexamethasone 4 mg IV</t>
        </is>
      </c>
      <c r="H51" s="166" t="inlineStr">
        <is>
          <t>Bromocriptine</t>
        </is>
      </c>
      <c r="I51" s="167" t="inlineStr">
        <is>
          <t>1</t>
        </is>
      </c>
      <c r="J51" s="166"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66" t="inlineStr"/>
      <c r="L51" s="166" t="inlineStr">
        <is>
          <t>Allergic rhinitis</t>
        </is>
      </c>
      <c r="M51" s="166" t="inlineStr"/>
      <c r="N51" s="165" t="inlineStr">
        <is>
          <t>Clinic</t>
        </is>
      </c>
      <c r="O51" s="166" t="inlineStr">
        <is>
          <t>PLE_CC1_2567_Set1_Key ข้อ 14</t>
        </is>
      </c>
      <c r="P51" s="165" t="inlineStr">
        <is>
          <t>ข้อสอบเก่า</t>
        </is>
      </c>
      <c r="Q51" s="165" t="inlineStr">
        <is>
          <t>2567</t>
        </is>
      </c>
      <c r="R51" s="165" t="inlineStr"/>
    </row>
    <row r="52" ht="24" customHeight="1" s="49">
      <c r="A52" s="167" t="n">
        <v>50</v>
      </c>
      <c r="B52" s="166" t="inlineStr">
        <is>
          <t>คุณครูมาขอซื้อ CPM 4 มก. 5 กระปุก กระปุกละ 100 เม็ด เนื่องจากกำลังจะเปิดเรียน เภสัชกรขายให้ เภสัช กรผิดหรือไม่</t>
        </is>
      </c>
      <c r="C52" s="166" t="inlineStr"/>
      <c r="D52" s="166" t="inlineStr">
        <is>
          <t>Allergic rhinitis</t>
        </is>
      </c>
      <c r="E52" s="166" t="inlineStr">
        <is>
          <t>Dexamethasone 4 mg IV</t>
        </is>
      </c>
      <c r="F52" s="166" t="inlineStr">
        <is>
          <t>Prednisolone 20 mg OD</t>
        </is>
      </c>
      <c r="G52" s="166" t="inlineStr">
        <is>
          <t>Montelukast 10 mg HS</t>
        </is>
      </c>
      <c r="H52" s="166" t="inlineStr">
        <is>
          <t>Hydroxyzine 25 mg HS</t>
        </is>
      </c>
      <c r="I52" s="167" t="inlineStr">
        <is>
          <t>1</t>
        </is>
      </c>
      <c r="J52"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Allergic rhinitis</t>
        </is>
      </c>
      <c r="M52" s="166" t="inlineStr"/>
      <c r="N52" s="165" t="inlineStr">
        <is>
          <t>Clinic</t>
        </is>
      </c>
      <c r="O52" s="166" t="inlineStr">
        <is>
          <t>PLE_CC1_2567_Set1_Key ข้อ 47</t>
        </is>
      </c>
      <c r="P52" s="165" t="inlineStr">
        <is>
          <t>ข้อสอบเก่า</t>
        </is>
      </c>
      <c r="Q52" s="165" t="inlineStr">
        <is>
          <t>2567</t>
        </is>
      </c>
      <c r="R52" s="165" t="inlineStr"/>
    </row>
    <row r="53" ht="24" customHeight="1" s="49">
      <c r="A53" s="167" t="n">
        <v>51</v>
      </c>
      <c r="B53" s="166" t="inlineStr">
        <is>
          <t>ข้อใดเป็นเกณฑ์ในการวินิจฉัยว่าผู้ป่วยคนนี้เป็นโรคไตเรื้อรัง CPM UACR = 282 ☆</t>
        </is>
      </c>
      <c r="C53" s="166" t="inlineStr"/>
      <c r="D53" s="166" t="inlineStr">
        <is>
          <t>Allergic rhinitis</t>
        </is>
      </c>
      <c r="E53" s="166" t="inlineStr">
        <is>
          <t>Hydroxyzine 25 mg HS</t>
        </is>
      </c>
      <c r="F53" s="166" t="inlineStr">
        <is>
          <t>Diphenhydramine 25 mg IV</t>
        </is>
      </c>
      <c r="G53" s="166" t="inlineStr">
        <is>
          <t>Cetirizine 10 mg OD</t>
        </is>
      </c>
      <c r="H53" s="166" t="inlineStr">
        <is>
          <t>Loratadine 10 mg OD</t>
        </is>
      </c>
      <c r="I53" s="167" t="inlineStr">
        <is>
          <t>1</t>
        </is>
      </c>
      <c r="J53"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166" t="inlineStr"/>
      <c r="L53" s="166" t="inlineStr">
        <is>
          <t>Allergic rhinitis</t>
        </is>
      </c>
      <c r="M53" s="166" t="inlineStr"/>
      <c r="N53" s="165" t="inlineStr">
        <is>
          <t>Clinic</t>
        </is>
      </c>
      <c r="O53" s="166" t="inlineStr">
        <is>
          <t>PLE_CC1_2567_Set1_Key ข้อ 50</t>
        </is>
      </c>
      <c r="P53" s="165" t="inlineStr">
        <is>
          <t>ข้อสอบเก่า</t>
        </is>
      </c>
      <c r="Q53" s="165" t="inlineStr">
        <is>
          <t>2567</t>
        </is>
      </c>
      <c r="R53" s="165" t="inlineStr"/>
    </row>
    <row r="54" ht="24" customHeight="1" s="49">
      <c r="A54" s="167" t="n">
        <v>52</v>
      </c>
      <c r="B54" s="166"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166" t="inlineStr"/>
      <c r="D54" s="166" t="inlineStr">
        <is>
          <t>Sildenafil</t>
        </is>
      </c>
      <c r="E54" s="166" t="inlineStr">
        <is>
          <t>Alprazolam</t>
        </is>
      </c>
      <c r="F54" s="166" t="inlineStr">
        <is>
          <t>Tramadol</t>
        </is>
      </c>
      <c r="G54" s="166" t="inlineStr">
        <is>
          <t>Dexamethasone</t>
        </is>
      </c>
      <c r="H54" s="166" t="inlineStr">
        <is>
          <t>Prednisolone eดfา combine 3นเอา synergistic effect เลยHกfา gก เหhผลjงkอ:lวยR Na mUงไnอยากเ^มขนาด HCTZ</t>
        </is>
      </c>
      <c r="I54" s="167" t="inlineStr">
        <is>
          <t>1</t>
        </is>
      </c>
      <c r="J54" s="166"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166" t="inlineStr"/>
      <c r="L54" s="166" t="inlineStr">
        <is>
          <t>Hypersensitivity</t>
        </is>
      </c>
      <c r="M54" s="166" t="inlineStr"/>
      <c r="N54" s="165" t="inlineStr">
        <is>
          <t>Clinic</t>
        </is>
      </c>
      <c r="O54" s="166" t="inlineStr">
        <is>
          <t>PLE_CC1_2567_Set1_Key ข้อ 81</t>
        </is>
      </c>
      <c r="P54" s="165" t="inlineStr">
        <is>
          <t>ข้อสอบเก่า</t>
        </is>
      </c>
      <c r="Q54" s="165" t="inlineStr">
        <is>
          <t>2567</t>
        </is>
      </c>
      <c r="R54" s="165" t="inlineStr"/>
    </row>
    <row r="55" ht="24" customHeight="1" s="49">
      <c r="A55" s="167" t="n">
        <v>53</v>
      </c>
      <c r="B55" s="166" t="inlineStr">
        <is>
          <t>เกี่ยวกับ CPM 10 เม็ด????? ข้อใดต่อไปนี้กล่าวถูกต้องตามหลักวิชาชีพเภสัชกรรม</t>
        </is>
      </c>
      <c r="C55" s="166" t="inlineStr"/>
      <c r="D55" s="166" t="inlineStr">
        <is>
          <t>Allergic rhinitis</t>
        </is>
      </c>
      <c r="E55" s="166" t="inlineStr">
        <is>
          <t>Fluticasone furoate nasal spray</t>
        </is>
      </c>
      <c r="F55" s="166" t="inlineStr">
        <is>
          <t>Budesonide nasal spray</t>
        </is>
      </c>
      <c r="G55" s="166" t="inlineStr">
        <is>
          <t>Epinephrine 0.3 mg IM stat</t>
        </is>
      </c>
      <c r="H55" s="166" t="inlineStr">
        <is>
          <t>Dexamethasone 4 mg IV</t>
        </is>
      </c>
      <c r="I55" s="167" t="inlineStr">
        <is>
          <t>1</t>
        </is>
      </c>
      <c r="J55"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Allergic rhinitis</t>
        </is>
      </c>
      <c r="M55" s="166" t="inlineStr"/>
      <c r="N55" s="165" t="inlineStr">
        <is>
          <t>Clinic</t>
        </is>
      </c>
      <c r="O55" s="166" t="inlineStr">
        <is>
          <t>PLE-CC1 ปี 2566 Day 2 ข้อ 2</t>
        </is>
      </c>
      <c r="P55" s="165" t="inlineStr">
        <is>
          <t>ข้อสอบเก่า</t>
        </is>
      </c>
      <c r="Q55" s="165" t="inlineStr">
        <is>
          <t>2566</t>
        </is>
      </c>
      <c r="R55" s="165" t="inlineStr"/>
    </row>
    <row r="56" ht="24" customHeight="1" s="49">
      <c r="A56" s="167" t="n">
        <v>54</v>
      </c>
      <c r="B56"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166" t="inlineStr"/>
      <c r="D56" s="166" t="inlineStr">
        <is>
          <t>Allergic rhinitis</t>
        </is>
      </c>
      <c r="E56" s="166" t="inlineStr">
        <is>
          <t>Dexamethasone 4 mg IV</t>
        </is>
      </c>
      <c r="F56" s="166" t="inlineStr">
        <is>
          <t>Prednisolone 20 mg OD</t>
        </is>
      </c>
      <c r="G56" s="166" t="inlineStr">
        <is>
          <t>Montelukast 10 mg HS</t>
        </is>
      </c>
      <c r="H56" s="166" t="inlineStr">
        <is>
          <t>Hydroxyzine 25 mg HS</t>
        </is>
      </c>
      <c r="I56" s="167" t="inlineStr">
        <is>
          <t>1</t>
        </is>
      </c>
      <c r="J56"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Allergic rhinitis</t>
        </is>
      </c>
      <c r="M56" s="166" t="inlineStr"/>
      <c r="N56" s="165" t="inlineStr">
        <is>
          <t>Clinic</t>
        </is>
      </c>
      <c r="O56" s="166" t="inlineStr">
        <is>
          <t>PLE-CC1 ปี 2566 Day 2 ข้อ 68</t>
        </is>
      </c>
      <c r="P56" s="165" t="inlineStr">
        <is>
          <t>ข้อสอบเก่า</t>
        </is>
      </c>
      <c r="Q56" s="165" t="inlineStr">
        <is>
          <t>2566</t>
        </is>
      </c>
      <c r="R56" s="165" t="inlineStr"/>
    </row>
    <row r="57" ht="24" customHeight="1" s="49">
      <c r="A57" s="167" t="n">
        <v>55</v>
      </c>
      <c r="B57" s="166" t="inlineStr">
        <is>
          <t>เกี่ยวกับ มารดาเป็นภูมิแพ้ ข้อใดต่อไปนี้กล่าวถูกต้องตามหลักวิชาชีพเภสัชกรรม</t>
        </is>
      </c>
      <c r="C57" s="166" t="inlineStr"/>
      <c r="D57" s="166" t="inlineStr">
        <is>
          <t>Allergic rhinitis</t>
        </is>
      </c>
      <c r="E57" s="166" t="inlineStr">
        <is>
          <t>Hydroxyzine 25 mg HS</t>
        </is>
      </c>
      <c r="F57" s="166" t="inlineStr">
        <is>
          <t>Diphenhydramine 25 mg IV</t>
        </is>
      </c>
      <c r="G57" s="166" t="inlineStr">
        <is>
          <t>Cetirizine 10 mg OD</t>
        </is>
      </c>
      <c r="H57" s="166" t="inlineStr">
        <is>
          <t>Loratadine 10 mg OD</t>
        </is>
      </c>
      <c r="I57" s="167" t="inlineStr">
        <is>
          <t>1</t>
        </is>
      </c>
      <c r="J57"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Allergic rhinitis</t>
        </is>
      </c>
      <c r="M57" s="166" t="inlineStr"/>
      <c r="N57" s="165" t="inlineStr">
        <is>
          <t>Clinic</t>
        </is>
      </c>
      <c r="O57" s="166" t="inlineStr">
        <is>
          <t>PLE-CC1 ปี 2566 Day 2 ข้อ 5</t>
        </is>
      </c>
      <c r="P57" s="165" t="inlineStr">
        <is>
          <t>ข้อสอบเก่า</t>
        </is>
      </c>
      <c r="Q57" s="165" t="inlineStr">
        <is>
          <t>2566</t>
        </is>
      </c>
      <c r="R57" s="165" t="inlineStr"/>
    </row>
    <row r="58" ht="24" customHeight="1" s="49">
      <c r="A58" s="167" t="n">
        <v>56</v>
      </c>
      <c r="B58" s="166" t="inlineStr">
        <is>
          <t>(ชื่อยาantihistamine) nasal spray</t>
        </is>
      </c>
      <c r="C58" s="166" t="inlineStr"/>
      <c r="D58" s="166" t="inlineStr">
        <is>
          <t>Allergic rhinitis</t>
        </is>
      </c>
      <c r="E58" s="166" t="inlineStr">
        <is>
          <t>Loratadine 10 mg OD</t>
        </is>
      </c>
      <c r="F58" s="166" t="inlineStr">
        <is>
          <t>Fexofenadine 180 mg OD</t>
        </is>
      </c>
      <c r="G58" s="166" t="inlineStr">
        <is>
          <t>Chlorpheniramine 4 mg TID</t>
        </is>
      </c>
      <c r="H58" s="166" t="inlineStr">
        <is>
          <t>Fluticasone furoate nasal spray</t>
        </is>
      </c>
      <c r="I58" s="167" t="inlineStr">
        <is>
          <t>1</t>
        </is>
      </c>
      <c r="J58"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Allergic rhinitis</t>
        </is>
      </c>
      <c r="M58" s="166" t="inlineStr"/>
      <c r="N58" s="165" t="inlineStr">
        <is>
          <t>Clinic</t>
        </is>
      </c>
      <c r="O58" s="166" t="inlineStr">
        <is>
          <t>PLE-CC1 ปี 2566 Day 2 ข้อ 2</t>
        </is>
      </c>
      <c r="P58" s="165" t="inlineStr">
        <is>
          <t>ข้อสอบเก่า</t>
        </is>
      </c>
      <c r="Q58" s="165" t="inlineStr">
        <is>
          <t>2566</t>
        </is>
      </c>
      <c r="R58" s="165" t="inlineStr"/>
    </row>
    <row r="59" ht="24" customHeight="1" s="49">
      <c r="A59" s="167" t="n">
        <v>57</v>
      </c>
      <c r="B59" s="166" t="inlineStr">
        <is>
          <t>จากอาการดังกล.าวผู(ปcวยเป5น allergic rhinitis แบบใดและมีความ รุนแรงระดับใด</t>
        </is>
      </c>
      <c r="C59" s="166" t="inlineStr"/>
      <c r="D59" s="166" t="inlineStr">
        <is>
          <t>Persistent, mild</t>
        </is>
      </c>
      <c r="E59" s="166" t="inlineStr">
        <is>
          <t>Intermittent, mild</t>
        </is>
      </c>
      <c r="F59" s="166" t="inlineStr">
        <is>
          <t>Intermittent, very severe</t>
        </is>
      </c>
      <c r="G59" s="166" t="inlineStr">
        <is>
          <t>Persistent, moderate-severe</t>
        </is>
      </c>
      <c r="H59" s="166" t="inlineStr">
        <is>
          <t>Intermittent, moderate-severe</t>
        </is>
      </c>
      <c r="I59" s="167" t="inlineStr">
        <is>
          <t>1</t>
        </is>
      </c>
      <c r="J59" s="166"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Allergic rhinitis</t>
        </is>
      </c>
      <c r="M59" s="166" t="inlineStr"/>
      <c r="N59" s="165" t="inlineStr">
        <is>
          <t>Clinic</t>
        </is>
      </c>
      <c r="O59" s="166" t="inlineStr">
        <is>
          <t>ข้อ 70 (PLE_CC1_2561_Key.md)</t>
        </is>
      </c>
      <c r="P59" s="165" t="inlineStr">
        <is>
          <t>ข้อสอบเก่า</t>
        </is>
      </c>
      <c r="Q59" s="165" t="inlineStr">
        <is>
          <t>2561</t>
        </is>
      </c>
      <c r="R59" s="165" t="inlineStr"/>
    </row>
    <row r="60" ht="24" customHeight="1" s="49">
      <c r="A60" s="167" t="n">
        <v>58</v>
      </c>
      <c r="B60" s="166" t="inlineStr">
        <is>
          <t>การใช(ยา pseudoephedrine nasal drop ติดต.อกันนานเกิน 10 วัน มีผลทำให(เกิดผลข(างเคียงใด</t>
        </is>
      </c>
      <c r="C60" s="166" t="inlineStr"/>
      <c r="D60" s="166" t="inlineStr">
        <is>
          <t>นอนไม.หลับ</t>
        </is>
      </c>
      <c r="E60" s="166" t="inlineStr">
        <is>
          <t>เกิดฝqาขาวที่ลิ้น</t>
        </is>
      </c>
      <c r="F60" s="166" t="inlineStr">
        <is>
          <t>เลือดกำเดาไหล</t>
        </is>
      </c>
      <c r="G60" s="166" t="inlineStr">
        <is>
          <t>คัดจมูกมาก หายใจไม.ออก</t>
        </is>
      </c>
      <c r="H60" s="166" t="inlineStr">
        <is>
          <t>เลือดออกในทางเดินอาหาร</t>
        </is>
      </c>
      <c r="I60" s="167" t="inlineStr">
        <is>
          <t>1</t>
        </is>
      </c>
      <c r="J60" s="166"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Allergic rhinitis</t>
        </is>
      </c>
      <c r="M60" s="166" t="inlineStr"/>
      <c r="N60" s="165" t="inlineStr">
        <is>
          <t>Clinic</t>
        </is>
      </c>
      <c r="O60" s="166" t="inlineStr">
        <is>
          <t>ข้อ 72 (PLE_CC1_2561_Key.md)</t>
        </is>
      </c>
      <c r="P60" s="165" t="inlineStr">
        <is>
          <t>ข้อสอบเก่า</t>
        </is>
      </c>
      <c r="Q60" s="165" t="inlineStr">
        <is>
          <t>2561</t>
        </is>
      </c>
      <c r="R60" s="165" t="inlineStr"/>
    </row>
    <row r="61" ht="24" customHeight="1" s="49">
      <c r="A61" s="167" t="n">
        <v>59</v>
      </c>
      <c r="B61" s="166" t="inlineStr">
        <is>
          <t>Allergic rhinitis with Asthma</t>
        </is>
      </c>
      <c r="C61" s="166" t="inlineStr"/>
      <c r="D61" s="166" t="inlineStr">
        <is>
          <t>Cetirizine 10 mg OD</t>
        </is>
      </c>
      <c r="E61" s="166" t="inlineStr">
        <is>
          <t>Loratadine 10 mg OD</t>
        </is>
      </c>
      <c r="F61" s="166" t="inlineStr">
        <is>
          <t>Fexofenadine 180 mg OD</t>
        </is>
      </c>
      <c r="G61" s="166" t="inlineStr">
        <is>
          <t>Chlorpheniramine 4 mg TID</t>
        </is>
      </c>
      <c r="H61" s="166" t="inlineStr">
        <is>
          <t>Fluticasone furoate nasal spray</t>
        </is>
      </c>
      <c r="I61" s="167" t="inlineStr">
        <is>
          <t>1</t>
        </is>
      </c>
      <c r="J61" s="166"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1" s="166" t="inlineStr"/>
      <c r="L61" s="166" t="inlineStr">
        <is>
          <t>Allergic rhinitis</t>
        </is>
      </c>
      <c r="M61" s="166" t="inlineStr"/>
      <c r="N61" s="165" t="inlineStr">
        <is>
          <t>Clinic</t>
        </is>
      </c>
      <c r="O61" s="166" t="inlineStr">
        <is>
          <t>ข้อ 1 (PLE_CC1_2560 22 April Set 1.md)</t>
        </is>
      </c>
      <c r="P61" s="165" t="inlineStr">
        <is>
          <t>ข้อสอบเก่า</t>
        </is>
      </c>
      <c r="Q61" s="165" t="inlineStr">
        <is>
          <t>2560</t>
        </is>
      </c>
      <c r="R61" s="165" t="inlineStr"/>
    </row>
    <row r="62" ht="24" customHeight="1" s="49">
      <c r="A62" s="167" t="n">
        <v>60</v>
      </c>
      <c r="B62"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2" s="166" t="inlineStr"/>
      <c r="D62" s="166" t="inlineStr">
        <is>
          <t>Chlorpheniramine 4 mg TID</t>
        </is>
      </c>
      <c r="E62" s="166" t="inlineStr">
        <is>
          <t>Fluticasone furoate nasal spray</t>
        </is>
      </c>
      <c r="F62" s="166" t="inlineStr">
        <is>
          <t>Budesonide nasal spray</t>
        </is>
      </c>
      <c r="G62" s="166" t="inlineStr">
        <is>
          <t>Epinephrine 0.3 mg IM stat</t>
        </is>
      </c>
      <c r="H62" s="166" t="inlineStr">
        <is>
          <t>Dexamethasone 4 mg IV</t>
        </is>
      </c>
      <c r="I62" s="167" t="inlineStr">
        <is>
          <t>1</t>
        </is>
      </c>
      <c r="J62" s="166"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2" s="166" t="inlineStr"/>
      <c r="L62" s="166" t="inlineStr">
        <is>
          <t>Allergic rhinitis</t>
        </is>
      </c>
      <c r="M62" s="166" t="inlineStr"/>
      <c r="N62" s="165" t="inlineStr">
        <is>
          <t>Clinic</t>
        </is>
      </c>
      <c r="O62" s="166" t="inlineStr">
        <is>
          <t>ข้อ 13 (PLE_CC1_2560 22 April Set 1.md)</t>
        </is>
      </c>
      <c r="P62" s="165" t="inlineStr">
        <is>
          <t>ข้อสอบเก่า</t>
        </is>
      </c>
      <c r="Q62" s="165" t="inlineStr">
        <is>
          <t>2560</t>
        </is>
      </c>
      <c r="R62" s="165" t="inlineStr"/>
    </row>
    <row r="63" ht="24" customHeight="1" s="49">
      <c r="A63" s="167" t="n">
        <v>61</v>
      </c>
      <c r="B63" s="166" t="inlineStr">
        <is>
          <t>เกี่ยวกับ Fexofenadine 60 mg bid ข้อใดต่อไปนี้กล่าวถูกต้องตามหลักวิชาชีพเภสัชกรรม</t>
        </is>
      </c>
      <c r="C63" s="166" t="inlineStr"/>
      <c r="D63" s="166" t="inlineStr">
        <is>
          <t>Epinephrine 0.3 mg IM stat</t>
        </is>
      </c>
      <c r="E63" s="166" t="inlineStr">
        <is>
          <t>Dexamethasone 4 mg IV</t>
        </is>
      </c>
      <c r="F63" s="166" t="inlineStr">
        <is>
          <t>Prednisolone 20 mg OD</t>
        </is>
      </c>
      <c r="G63" s="166" t="inlineStr">
        <is>
          <t>Montelukast 10 mg HS</t>
        </is>
      </c>
      <c r="H63" s="166" t="inlineStr">
        <is>
          <t>Hydroxyzine 25 mg HS</t>
        </is>
      </c>
      <c r="I63" s="167" t="inlineStr">
        <is>
          <t>1</t>
        </is>
      </c>
      <c r="J6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Allergic rhinitis</t>
        </is>
      </c>
      <c r="M63" s="166" t="inlineStr"/>
      <c r="N63" s="165" t="inlineStr">
        <is>
          <t>Clinic</t>
        </is>
      </c>
      <c r="O63" s="166" t="inlineStr">
        <is>
          <t>ข้อ 2 (PLE_CC1_2560 22 April Set 1.md)</t>
        </is>
      </c>
      <c r="P63" s="165" t="inlineStr">
        <is>
          <t>ข้อสอบเก่า</t>
        </is>
      </c>
      <c r="Q63" s="165" t="inlineStr">
        <is>
          <t>2560</t>
        </is>
      </c>
      <c r="R63" s="165" t="inlineStr"/>
    </row>
    <row r="64" ht="24" customHeight="1" s="49">
      <c r="A64" s="167" t="n">
        <v>62</v>
      </c>
      <c r="B64" s="166" t="inlineStr">
        <is>
          <t>Oxymetazoline intranasal prn (at night 1-2 times/week)</t>
        </is>
      </c>
      <c r="C64" s="166" t="inlineStr"/>
      <c r="D64" s="166" t="inlineStr">
        <is>
          <t>Montelukast 10 mg HS</t>
        </is>
      </c>
      <c r="E64" s="166" t="inlineStr">
        <is>
          <t>Hydroxyzine 25 mg HS</t>
        </is>
      </c>
      <c r="F64" s="166" t="inlineStr">
        <is>
          <t>Diphenhydramine 25 mg IV</t>
        </is>
      </c>
      <c r="G64" s="166" t="inlineStr">
        <is>
          <t>Cetirizine 10 mg OD</t>
        </is>
      </c>
      <c r="H64" s="166" t="inlineStr">
        <is>
          <t>Loratadine 10 mg OD</t>
        </is>
      </c>
      <c r="I64" s="167" t="inlineStr">
        <is>
          <t>1</t>
        </is>
      </c>
      <c r="J64"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Allergic rhinitis</t>
        </is>
      </c>
      <c r="M64" s="166" t="inlineStr"/>
      <c r="N64" s="165" t="inlineStr">
        <is>
          <t>Clinic</t>
        </is>
      </c>
      <c r="O64" s="166" t="inlineStr">
        <is>
          <t>ข้อ 3 (PLE_CC1_2560 22 April Set 1.md)</t>
        </is>
      </c>
      <c r="P64" s="165" t="inlineStr">
        <is>
          <t>ข้อสอบเก่า</t>
        </is>
      </c>
      <c r="Q64" s="165" t="inlineStr">
        <is>
          <t>2560</t>
        </is>
      </c>
      <c r="R64" s="165" t="inlineStr"/>
    </row>
    <row r="65" ht="24" customHeight="1" s="49">
      <c r="A65" s="167" t="n">
        <v>63</v>
      </c>
      <c r="B65" s="166" t="inlineStr">
        <is>
          <t>กลไกของการเกิด Allergic rhinitis เกี่ยวข้องกับ Antibody ตัวใด</t>
        </is>
      </c>
      <c r="C65" s="166" t="inlineStr"/>
      <c r="D65" s="166" t="inlineStr">
        <is>
          <t>IgA</t>
        </is>
      </c>
      <c r="E65" s="166" t="inlineStr">
        <is>
          <t>IgE</t>
        </is>
      </c>
      <c r="F65" s="166" t="inlineStr">
        <is>
          <t>IgD</t>
        </is>
      </c>
      <c r="G65" s="166" t="inlineStr">
        <is>
          <t>IgM</t>
        </is>
      </c>
      <c r="H65" s="166" t="inlineStr">
        <is>
          <t>IgG</t>
        </is>
      </c>
      <c r="I65" s="167" t="inlineStr">
        <is>
          <t>1</t>
        </is>
      </c>
      <c r="J65" s="166"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Allergic rhinitis</t>
        </is>
      </c>
      <c r="M65" s="166" t="inlineStr"/>
      <c r="N65" s="165" t="inlineStr">
        <is>
          <t>Clinic</t>
        </is>
      </c>
      <c r="O65" s="166" t="inlineStr">
        <is>
          <t>ข้อ 1 (PLE_CC1_2560 22 April Set 1.md)</t>
        </is>
      </c>
      <c r="P65" s="165" t="inlineStr">
        <is>
          <t>ข้อสอบเก่า</t>
        </is>
      </c>
      <c r="Q65" s="165" t="inlineStr">
        <is>
          <t>2560</t>
        </is>
      </c>
      <c r="R65" s="165" t="inlineStr"/>
    </row>
    <row r="66" ht="24" customHeight="1" s="49">
      <c r="A66" s="167" t="n">
        <v>64</v>
      </c>
      <c r="B66" s="166" t="inlineStr">
        <is>
          <t>Allergic rhinitis จัดเป็นแบบใด</t>
        </is>
      </c>
      <c r="C66" s="166" t="inlineStr"/>
      <c r="D66" s="166" t="inlineStr">
        <is>
          <t>Mild intermittent</t>
        </is>
      </c>
      <c r="E66" s="166" t="inlineStr">
        <is>
          <t>Mild persistent</t>
        </is>
      </c>
      <c r="F66" s="166" t="inlineStr">
        <is>
          <t>Mild-moderate intermittent</t>
        </is>
      </c>
      <c r="G66" s="166" t="inlineStr">
        <is>
          <t>Moderate persistent</t>
        </is>
      </c>
      <c r="H66" s="166" t="inlineStr">
        <is>
          <t>Moderate-severe intermittent</t>
        </is>
      </c>
      <c r="I66" s="167" t="inlineStr">
        <is>
          <t>1</t>
        </is>
      </c>
      <c r="J66"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 s="166" t="inlineStr"/>
      <c r="L66" s="166" t="inlineStr">
        <is>
          <t>Allergic rhinitis</t>
        </is>
      </c>
      <c r="M66" s="166" t="inlineStr"/>
      <c r="N66" s="165" t="inlineStr">
        <is>
          <t>Clinic</t>
        </is>
      </c>
      <c r="O66" s="166" t="inlineStr">
        <is>
          <t>ข้อ 2 (PLE_CC1_2560 22 April Set 1.md)</t>
        </is>
      </c>
      <c r="P66" s="165" t="inlineStr">
        <is>
          <t>ข้อสอบเก่า</t>
        </is>
      </c>
      <c r="Q66" s="165" t="inlineStr">
        <is>
          <t>2560</t>
        </is>
      </c>
      <c r="R66" s="165" t="inlineStr"/>
    </row>
    <row r="67" ht="24" customHeight="1" s="49">
      <c r="A67" s="167" t="n">
        <v>65</v>
      </c>
      <c r="B67" s="166" t="inlineStr">
        <is>
          <t>Oxymetazoline ออกฤทธิ์เหมือนกับยาใด</t>
        </is>
      </c>
      <c r="C67" s="166" t="inlineStr"/>
      <c r="D67" s="166" t="inlineStr">
        <is>
          <t>Phenylephrine</t>
        </is>
      </c>
      <c r="E67" s="166" t="inlineStr">
        <is>
          <t>Loratadine</t>
        </is>
      </c>
      <c r="F67" s="166" t="inlineStr">
        <is>
          <t>Ipratopium</t>
        </is>
      </c>
      <c r="G67" s="166" t="inlineStr">
        <is>
          <t>Cromolyn</t>
        </is>
      </c>
      <c r="H67" s="166" t="inlineStr">
        <is>
          <t>Theophylline</t>
        </is>
      </c>
      <c r="I67" s="167" t="inlineStr">
        <is>
          <t>1</t>
        </is>
      </c>
      <c r="J67" s="166"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 s="166" t="inlineStr"/>
      <c r="L67" s="166" t="inlineStr">
        <is>
          <t>Allergic rhinitis</t>
        </is>
      </c>
      <c r="M67" s="166" t="inlineStr"/>
      <c r="N67" s="165" t="inlineStr">
        <is>
          <t>Clinic</t>
        </is>
      </c>
      <c r="O67" s="166" t="inlineStr">
        <is>
          <t>ข้อ 3 (PLE_CC1_2560 22 April Set 1.md)</t>
        </is>
      </c>
      <c r="P67" s="165" t="inlineStr">
        <is>
          <t>ข้อสอบเก่า</t>
        </is>
      </c>
      <c r="Q67" s="165" t="inlineStr">
        <is>
          <t>2560</t>
        </is>
      </c>
      <c r="R67" s="165" t="inlineStr"/>
    </row>
    <row r="68" ht="24" customHeight="1" s="49">
      <c r="A68" s="167" t="n">
        <v>66</v>
      </c>
      <c r="B68" s="166" t="inlineStr">
        <is>
          <t>ยาใดสามารถรักษาได้ทั ง Allergic rhinitis และ Asthma</t>
        </is>
      </c>
      <c r="C68" s="166" t="inlineStr"/>
      <c r="D68" s="166" t="inlineStr">
        <is>
          <t>Budesonide</t>
        </is>
      </c>
      <c r="E68" s="166" t="inlineStr">
        <is>
          <t>Montelukast</t>
        </is>
      </c>
      <c r="F68" s="166" t="inlineStr">
        <is>
          <t>Ipratopium</t>
        </is>
      </c>
      <c r="G68" s="166" t="inlineStr">
        <is>
          <t>Loratadine</t>
        </is>
      </c>
      <c r="H68" s="166" t="inlineStr">
        <is>
          <t>Leukotriene</t>
        </is>
      </c>
      <c r="I68" s="167" t="inlineStr">
        <is>
          <t>1</t>
        </is>
      </c>
      <c r="J68" s="166"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8" s="166" t="inlineStr"/>
      <c r="L68" s="166" t="inlineStr">
        <is>
          <t>Allergic rhinitis</t>
        </is>
      </c>
      <c r="M68" s="166" t="inlineStr"/>
      <c r="N68" s="165" t="inlineStr">
        <is>
          <t>Clinic</t>
        </is>
      </c>
      <c r="O68" s="166" t="inlineStr">
        <is>
          <t>ข้อ 5 (PLE_CC1_2560 22 April Set 1.md)</t>
        </is>
      </c>
      <c r="P68" s="165" t="inlineStr">
        <is>
          <t>ข้อสอบเก่า</t>
        </is>
      </c>
      <c r="Q68" s="165" t="inlineStr">
        <is>
          <t>2560</t>
        </is>
      </c>
      <c r="R68" s="165" t="inlineStr"/>
    </row>
    <row r="69" ht="24" customHeight="1" s="49">
      <c r="A69" s="167" t="n">
        <v>67</v>
      </c>
      <c r="B69" s="166"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69" s="166" t="inlineStr"/>
      <c r="D69" s="166" t="inlineStr">
        <is>
          <t>Fluticasone MDI</t>
        </is>
      </c>
      <c r="E69" s="166" t="inlineStr">
        <is>
          <t>Salbutamol MDI</t>
        </is>
      </c>
      <c r="F69" s="166" t="inlineStr">
        <is>
          <t>Fluticasone + Salmeterol DPI</t>
        </is>
      </c>
      <c r="G69" s="166" t="inlineStr">
        <is>
          <t>Ipratropium + Fenoterol DPI</t>
        </is>
      </c>
      <c r="H69" s="166" t="inlineStr">
        <is>
          <t>Fluticasone + Formoterol DPI</t>
        </is>
      </c>
      <c r="I69" s="167" t="inlineStr">
        <is>
          <t>1</t>
        </is>
      </c>
      <c r="J69" s="166"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9" s="166" t="inlineStr"/>
      <c r="L69" s="166" t="inlineStr">
        <is>
          <t>Allergic rhinitis</t>
        </is>
      </c>
      <c r="M69" s="166" t="inlineStr"/>
      <c r="N69" s="165" t="inlineStr">
        <is>
          <t>Clinic</t>
        </is>
      </c>
      <c r="O69" s="166" t="inlineStr">
        <is>
          <t>ข้อ 62 (Pharmtutor_2024_Set2.md)</t>
        </is>
      </c>
      <c r="P69" s="165" t="inlineStr">
        <is>
          <t>ข้อสอบจำลอง</t>
        </is>
      </c>
      <c r="Q69" s="165" t="inlineStr">
        <is>
          <t>Mock Pharmtutor 2024</t>
        </is>
      </c>
      <c r="R69" s="165" t="inlineStr"/>
    </row>
    <row r="70" ht="24" customHeight="1" s="49">
      <c r="A70" s="167" t="n">
        <v>68</v>
      </c>
      <c r="B70" s="166"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0" s="166" t="inlineStr"/>
      <c r="D70" s="166" t="inlineStr">
        <is>
          <t>การก่อสร้าง</t>
        </is>
      </c>
      <c r="E70" s="166" t="inlineStr">
        <is>
          <t>ประวัติทางพันธุกรรม</t>
        </is>
      </c>
      <c r="F70" s="166" t="inlineStr">
        <is>
          <t>ขนแมว</t>
        </is>
      </c>
      <c r="G70" s="166" t="inlineStr">
        <is>
          <t>สภาพอากาศ</t>
        </is>
      </c>
      <c r="H70" s="166" t="inlineStr">
        <is>
          <t>ปัจจัยภายใน เช่น โรคประจำตัว</t>
        </is>
      </c>
      <c r="I70" s="167" t="inlineStr">
        <is>
          <t>1</t>
        </is>
      </c>
      <c r="J70" s="166"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66" t="inlineStr"/>
      <c r="L70" s="166" t="inlineStr">
        <is>
          <t>Allergic rhinitis</t>
        </is>
      </c>
      <c r="M70" s="166" t="inlineStr"/>
      <c r="N70" s="165" t="inlineStr">
        <is>
          <t>Clinic</t>
        </is>
      </c>
      <c r="O70" s="166" t="inlineStr">
        <is>
          <t>ข้อ 76 (Pharmtutor_2024_Set2.md)</t>
        </is>
      </c>
      <c r="P70" s="165" t="inlineStr">
        <is>
          <t>ข้อสอบจำลอง</t>
        </is>
      </c>
      <c r="Q70" s="165" t="inlineStr">
        <is>
          <t>Mock Pharmtutor 2024</t>
        </is>
      </c>
      <c r="R70" s="165" t="inlineStr"/>
    </row>
    <row r="71" ht="24" customHeight="1" s="49">
      <c r="A71" s="167" t="n">
        <v>69</v>
      </c>
      <c r="B71" s="166" t="inlineStr">
        <is>
          <t>ยาในข้อใดไม่เหมาะสมสำหรับผู้ป่วยรายนี%มากทีสุด (1) Loratadine (2) Amoxicillin (3) Ibuprofen (4) Phenylephrine (5) Chlorpheniramine maleate</t>
        </is>
      </c>
      <c r="C71" s="166" t="inlineStr"/>
      <c r="D71" s="166" t="inlineStr">
        <is>
          <t>Epinephrine 0.3 mg IM stat</t>
        </is>
      </c>
      <c r="E71" s="166" t="inlineStr">
        <is>
          <t>Dexamethasone 4 mg IV</t>
        </is>
      </c>
      <c r="F71" s="166" t="inlineStr">
        <is>
          <t>Prednisolone 20 mg OD</t>
        </is>
      </c>
      <c r="G71" s="166" t="inlineStr">
        <is>
          <t>Montelukast 10 mg HS</t>
        </is>
      </c>
      <c r="H71" s="166" t="inlineStr">
        <is>
          <t>Hydroxyzine 25 mg HS</t>
        </is>
      </c>
      <c r="I71" s="167" t="inlineStr">
        <is>
          <t>1</t>
        </is>
      </c>
      <c r="J7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1" s="166" t="inlineStr"/>
      <c r="L71" s="166" t="inlineStr">
        <is>
          <t>Allergic rhinitis</t>
        </is>
      </c>
      <c r="M71" s="166" t="inlineStr"/>
      <c r="N71" s="165" t="inlineStr">
        <is>
          <t>Clinic</t>
        </is>
      </c>
      <c r="O71" s="166" t="inlineStr">
        <is>
          <t>ข้อ 1 (PLE_CC1_2557.md)</t>
        </is>
      </c>
      <c r="P71" s="165" t="inlineStr">
        <is>
          <t>ข้อสอบเก่า</t>
        </is>
      </c>
      <c r="Q71" s="165" t="inlineStr">
        <is>
          <t>2557</t>
        </is>
      </c>
      <c r="R71" s="165" t="inlineStr"/>
    </row>
    <row r="72" ht="24" customHeight="1" s="49">
      <c r="A72" s="167" t="n">
        <v>70</v>
      </c>
      <c r="B72"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72" s="166" t="inlineStr"/>
      <c r="D72" s="166" t="inlineStr">
        <is>
          <t>Montelukast 10 mg HS</t>
        </is>
      </c>
      <c r="E72" s="166" t="inlineStr">
        <is>
          <t>Hydroxyzine 25 mg HS</t>
        </is>
      </c>
      <c r="F72" s="166" t="inlineStr">
        <is>
          <t>Diphenhydramine 25 mg IV</t>
        </is>
      </c>
      <c r="G72" s="166" t="inlineStr">
        <is>
          <t>Cetirizine 10 mg OD</t>
        </is>
      </c>
      <c r="H72" s="166" t="inlineStr">
        <is>
          <t>Loratadine 10 mg OD</t>
        </is>
      </c>
      <c r="I72" s="167" t="inlineStr">
        <is>
          <t>1</t>
        </is>
      </c>
      <c r="J72" s="166"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2" s="166" t="inlineStr"/>
      <c r="L72" s="166" t="inlineStr">
        <is>
          <t>Allergic rhinitis</t>
        </is>
      </c>
      <c r="M72" s="166" t="inlineStr"/>
      <c r="N72" s="165" t="inlineStr">
        <is>
          <t>Clinic</t>
        </is>
      </c>
      <c r="O72" s="166" t="inlineStr">
        <is>
          <t>ข้อ 16 (PLE_CC1_2557.md)</t>
        </is>
      </c>
      <c r="P72" s="165" t="inlineStr">
        <is>
          <t>ข้อสอบเก่า</t>
        </is>
      </c>
      <c r="Q72" s="165" t="inlineStr">
        <is>
          <t>2557</t>
        </is>
      </c>
      <c r="R72" s="165" t="inlineStr"/>
    </row>
    <row r="73" ht="24" customHeight="1" s="49">
      <c r="A73" s="167" t="n">
        <v>71</v>
      </c>
      <c r="B73"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73" s="166" t="inlineStr"/>
      <c r="D73" s="166" t="inlineStr">
        <is>
          <t>0.60 ml</t>
        </is>
      </c>
      <c r="E73" s="166" t="inlineStr">
        <is>
          <t>0.67 ml</t>
        </is>
      </c>
      <c r="F73" s="166" t="inlineStr">
        <is>
          <t>0.80 ml</t>
        </is>
      </c>
      <c r="G73" s="166" t="inlineStr">
        <is>
          <t>0.87 ml</t>
        </is>
      </c>
      <c r="H73" s="166" t="inlineStr">
        <is>
          <t>0.90 ml คณะเภสัชศาสตร์</t>
        </is>
      </c>
      <c r="I73" s="167" t="inlineStr">
        <is>
          <t>1</t>
        </is>
      </c>
      <c r="J73" s="166"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3" s="166" t="inlineStr"/>
      <c r="L73" s="166" t="inlineStr">
        <is>
          <t>Allergic rhinitis</t>
        </is>
      </c>
      <c r="M73" s="166" t="inlineStr"/>
      <c r="N73" s="165" t="inlineStr">
        <is>
          <t>Clinic</t>
        </is>
      </c>
      <c r="O73" s="166" t="inlineStr">
        <is>
          <t>ข้อ 49 (PLE_CC1_2555 Day 1.md)</t>
        </is>
      </c>
      <c r="P73" s="165" t="inlineStr">
        <is>
          <t>ข้อสอบเก่า</t>
        </is>
      </c>
      <c r="Q73" s="165" t="inlineStr">
        <is>
          <t>2555</t>
        </is>
      </c>
      <c r="R73" s="165" t="inlineStr"/>
    </row>
    <row r="74" ht="24" customHeight="1" s="49">
      <c r="A74" s="167" t="n">
        <v>72</v>
      </c>
      <c r="B74" s="166" t="inlineStr">
        <is>
          <t>Antihistamine ตัวไหนทำให้เกิดอาการง่วงที่สุด</t>
        </is>
      </c>
      <c r="C74" s="166" t="inlineStr"/>
      <c r="D74" s="166" t="inlineStr">
        <is>
          <t>Hydroxyzine</t>
        </is>
      </c>
      <c r="E74" s="166" t="inlineStr">
        <is>
          <t>Chlorphenhydramine</t>
        </is>
      </c>
      <c r="F74" s="166" t="inlineStr">
        <is>
          <t>Brompheniramine</t>
        </is>
      </c>
      <c r="G74" s="166" t="inlineStr">
        <is>
          <t>Triprolidine</t>
        </is>
      </c>
      <c r="H74" s="166" t="inlineStr">
        <is>
          <t>Cyproheptadine</t>
        </is>
      </c>
      <c r="I74" s="167" t="inlineStr">
        <is>
          <t>1</t>
        </is>
      </c>
      <c r="J74" s="166"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66" t="inlineStr"/>
      <c r="L74" s="166" t="inlineStr">
        <is>
          <t>Allergic rhinitis</t>
        </is>
      </c>
      <c r="M74" s="166" t="inlineStr"/>
      <c r="N74" s="165" t="inlineStr">
        <is>
          <t>Clinic</t>
        </is>
      </c>
      <c r="O74" s="166" t="inlineStr">
        <is>
          <t>ข้อ 67 (PLE_CC1_2555 Day 1.md)</t>
        </is>
      </c>
      <c r="P74" s="165" t="inlineStr">
        <is>
          <t>ข้อสอบเก่า</t>
        </is>
      </c>
      <c r="Q74" s="165" t="inlineStr">
        <is>
          <t>2555</t>
        </is>
      </c>
      <c r="R74" s="165" t="inlineStr"/>
    </row>
    <row r="75" ht="24" customHeight="1" s="49">
      <c r="A75" s="167" t="n">
        <v>73</v>
      </c>
      <c r="B75"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75" s="166" t="inlineStr"/>
      <c r="D75" s="166" t="inlineStr">
        <is>
          <t>Epinephrine 0.3 mg IM stat</t>
        </is>
      </c>
      <c r="E75" s="166" t="inlineStr">
        <is>
          <t>Dexamethasone 4 mg IV</t>
        </is>
      </c>
      <c r="F75" s="166" t="inlineStr">
        <is>
          <t>Prednisolone 20 mg OD</t>
        </is>
      </c>
      <c r="G75" s="166" t="inlineStr">
        <is>
          <t>Montelukast 10 mg HS</t>
        </is>
      </c>
      <c r="H75" s="166" t="inlineStr">
        <is>
          <t>Hydroxyzine 25 mg HS</t>
        </is>
      </c>
      <c r="I75" s="167" t="inlineStr">
        <is>
          <t>1</t>
        </is>
      </c>
      <c r="J75" s="166"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166" t="inlineStr"/>
      <c r="L75" s="166" t="inlineStr">
        <is>
          <t>Allergic rhinitis</t>
        </is>
      </c>
      <c r="M75" s="166" t="inlineStr"/>
      <c r="N75" s="165" t="inlineStr">
        <is>
          <t>Clinic</t>
        </is>
      </c>
      <c r="O75" s="166" t="inlineStr">
        <is>
          <t>ข้อ 5 (PLE_CC1_2555 Day 2.md)</t>
        </is>
      </c>
      <c r="P75" s="165" t="inlineStr">
        <is>
          <t>ข้อสอบเก่า</t>
        </is>
      </c>
      <c r="Q75" s="165" t="inlineStr">
        <is>
          <t>2555</t>
        </is>
      </c>
      <c r="R75" s="165" t="inlineStr"/>
    </row>
    <row r="76" ht="24" customHeight="1" s="49">
      <c r="A76" s="167" t="n">
        <v>74</v>
      </c>
      <c r="B76" s="166" t="inlineStr">
        <is>
          <t>เกี่ยวกับ Pseudoephedrine ข้อใดต่อไปนี้กล่าวถูกต้องตามหลักวิชาชีพเภสัชกรรม</t>
        </is>
      </c>
      <c r="C76" s="166" t="inlineStr"/>
      <c r="D76" s="166" t="inlineStr">
        <is>
          <t>Montelukast 10 mg HS</t>
        </is>
      </c>
      <c r="E76" s="166" t="inlineStr">
        <is>
          <t>Hydroxyzine 25 mg HS</t>
        </is>
      </c>
      <c r="F76" s="166" t="inlineStr">
        <is>
          <t>Diphenhydramine 25 mg IV</t>
        </is>
      </c>
      <c r="G76" s="166" t="inlineStr">
        <is>
          <t>Cetirizine 10 mg OD</t>
        </is>
      </c>
      <c r="H76" s="166" t="inlineStr">
        <is>
          <t>Loratadine 10 mg OD</t>
        </is>
      </c>
      <c r="I76" s="167" t="inlineStr">
        <is>
          <t>1</t>
        </is>
      </c>
      <c r="J76"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Allergic rhinitis</t>
        </is>
      </c>
      <c r="M76" s="166" t="inlineStr"/>
      <c r="N76" s="165" t="inlineStr">
        <is>
          <t>Clinic</t>
        </is>
      </c>
      <c r="O76" s="166" t="inlineStr">
        <is>
          <t>ข้อ 1 (PLE_CC1_2555 Day 2.md)</t>
        </is>
      </c>
      <c r="P76" s="165" t="inlineStr">
        <is>
          <t>ข้อสอบเก่า</t>
        </is>
      </c>
      <c r="Q76" s="165" t="inlineStr">
        <is>
          <t>2555</t>
        </is>
      </c>
      <c r="R76" s="165" t="inlineStr"/>
    </row>
    <row r="77" ht="24" customHeight="1" s="49">
      <c r="A77" s="167" t="n">
        <v>75</v>
      </c>
      <c r="B77" s="166" t="inlineStr">
        <is>
          <t>ชื่อผู้ผลิต และ จังหวัดที่ผลิต</t>
        </is>
      </c>
      <c r="C77" s="166" t="inlineStr"/>
      <c r="D77" s="166" t="inlineStr">
        <is>
          <t>Cetirizine 10 mg OD</t>
        </is>
      </c>
      <c r="E77" s="166" t="inlineStr">
        <is>
          <t>Loratadine 10 mg OD</t>
        </is>
      </c>
      <c r="F77" s="166" t="inlineStr">
        <is>
          <t>Fexofenadine 180 mg OD</t>
        </is>
      </c>
      <c r="G77" s="166" t="inlineStr">
        <is>
          <t>Chlorpheniramine 4 mg TID</t>
        </is>
      </c>
      <c r="H77" s="166" t="inlineStr">
        <is>
          <t>Fluticasone furoate nasal spray</t>
        </is>
      </c>
      <c r="I77" s="167" t="inlineStr">
        <is>
          <t>1</t>
        </is>
      </c>
      <c r="J77"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7" s="166" t="inlineStr"/>
      <c r="L77" s="166" t="inlineStr">
        <is>
          <t>Allergic rhinitis</t>
        </is>
      </c>
      <c r="M77" s="166" t="inlineStr"/>
      <c r="N77" s="165" t="inlineStr">
        <is>
          <t>Clinic</t>
        </is>
      </c>
      <c r="O77" s="166" t="inlineStr">
        <is>
          <t>ข้อ 1 (PLE_CC1_2555 Day 2.md)</t>
        </is>
      </c>
      <c r="P77" s="165" t="inlineStr">
        <is>
          <t>ข้อสอบเก่า</t>
        </is>
      </c>
      <c r="Q77" s="165" t="inlineStr">
        <is>
          <t>2555</t>
        </is>
      </c>
      <c r="R77" s="165" t="inlineStr"/>
    </row>
    <row r="78" ht="24" customHeight="1" s="49">
      <c r="A78" s="167" t="n">
        <v>76</v>
      </c>
      <c r="B78" s="166" t="inlineStr">
        <is>
          <t>ต่อมลูกหมากโต 8.ยา Antihistamine ตัวใดที่ทำให้ง่วงมากที่สุด</t>
        </is>
      </c>
      <c r="C78" s="166" t="inlineStr"/>
      <c r="D78" s="166" t="inlineStr">
        <is>
          <t>Chlorpheniramine 4 mg TID</t>
        </is>
      </c>
      <c r="E78" s="166" t="inlineStr">
        <is>
          <t>Fluticasone furoate nasal spray</t>
        </is>
      </c>
      <c r="F78" s="166" t="inlineStr">
        <is>
          <t>Budesonide nasal spray</t>
        </is>
      </c>
      <c r="G78" s="166" t="inlineStr">
        <is>
          <t>Epinephrine 0.3 mg IM stat</t>
        </is>
      </c>
      <c r="H78" s="166" t="inlineStr">
        <is>
          <t>Dexamethasone 4 mg IV</t>
        </is>
      </c>
      <c r="I78" s="167" t="inlineStr">
        <is>
          <t>1</t>
        </is>
      </c>
      <c r="J7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166" t="inlineStr"/>
      <c r="L78" s="166" t="inlineStr">
        <is>
          <t>Allergic rhinitis</t>
        </is>
      </c>
      <c r="M78" s="166" t="inlineStr"/>
      <c r="N78" s="165" t="inlineStr">
        <is>
          <t>Clinic</t>
        </is>
      </c>
      <c r="O78" s="166" t="inlineStr">
        <is>
          <t>ข้อ 3 (PLE_CC1_2555 Day 2.md)</t>
        </is>
      </c>
      <c r="P78" s="165" t="inlineStr">
        <is>
          <t>ข้อสอบเก่า</t>
        </is>
      </c>
      <c r="Q78" s="165" t="inlineStr">
        <is>
          <t>2555</t>
        </is>
      </c>
      <c r="R78" s="165" t="inlineStr"/>
    </row>
    <row r="79" ht="24" customHeight="1" s="49">
      <c r="A79" s="167" t="n">
        <v>77</v>
      </c>
      <c r="B79" s="166" t="inlineStr">
        <is>
          <t>ผู้ป่วยมีอาการเลือดออกตามไรฟัน เลือดกำเดาไหล เป็นหวัดง่าย สามารถช่วยได้โดยอาศัย</t>
        </is>
      </c>
      <c r="C79" s="166" t="inlineStr"/>
      <c r="D79" s="166" t="inlineStr">
        <is>
          <t>Vitamin C</t>
        </is>
      </c>
      <c r="E79" s="166" t="inlineStr">
        <is>
          <t>Vitamin E</t>
        </is>
      </c>
      <c r="F79" s="166" t="inlineStr">
        <is>
          <t>Vitamin K</t>
        </is>
      </c>
      <c r="G79" s="166" t="inlineStr">
        <is>
          <t>Folic acid</t>
        </is>
      </c>
      <c r="H79" s="166" t="inlineStr">
        <is>
          <t>Ferrus sulfate ตอบ a</t>
        </is>
      </c>
      <c r="I79" s="167" t="inlineStr">
        <is>
          <t>1</t>
        </is>
      </c>
      <c r="J79" s="166"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66" t="inlineStr"/>
      <c r="L79" s="166" t="inlineStr">
        <is>
          <t>Allergic rhinitis</t>
        </is>
      </c>
      <c r="M79" s="166" t="inlineStr"/>
      <c r="N79" s="165" t="inlineStr">
        <is>
          <t>Clinic</t>
        </is>
      </c>
      <c r="O79" s="166" t="inlineStr">
        <is>
          <t>ข้อ 4 (PLE_CC1_2533.md)</t>
        </is>
      </c>
      <c r="P79" s="165" t="inlineStr">
        <is>
          <t>ข้อสอบเก่า</t>
        </is>
      </c>
      <c r="Q79" s="165" t="inlineStr">
        <is>
          <t>2533</t>
        </is>
      </c>
      <c r="R79" s="165" t="inlineStr"/>
    </row>
    <row r="80" ht="24" customHeight="1" s="49">
      <c r="A80" s="167" t="n">
        <v>78</v>
      </c>
      <c r="B80" s="166"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0" s="166" t="inlineStr"/>
      <c r="D80" s="166" t="inlineStr">
        <is>
          <t>Montelukast 10 mg HS</t>
        </is>
      </c>
      <c r="E80" s="166" t="inlineStr">
        <is>
          <t>Hydroxyzine 25 mg HS</t>
        </is>
      </c>
      <c r="F80" s="166" t="inlineStr">
        <is>
          <t>Diphenhydramine 25 mg IV</t>
        </is>
      </c>
      <c r="G80" s="166" t="inlineStr">
        <is>
          <t>Cetirizine 10 mg OD</t>
        </is>
      </c>
      <c r="H80" s="166" t="inlineStr">
        <is>
          <t>Loratadine 10 mg OD</t>
        </is>
      </c>
      <c r="I80" s="167" t="inlineStr">
        <is>
          <t>1</t>
        </is>
      </c>
      <c r="J80"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 s="166" t="inlineStr"/>
      <c r="L80" s="166" t="inlineStr">
        <is>
          <t>Allergic rhinitis</t>
        </is>
      </c>
      <c r="M80" s="166" t="inlineStr"/>
      <c r="N80" s="165" t="inlineStr">
        <is>
          <t>Clinic</t>
        </is>
      </c>
      <c r="O80" s="166" t="inlineStr">
        <is>
          <t>ข้อ 2 (PLE_CC1_Practice_Exam.md)</t>
        </is>
      </c>
      <c r="P80" s="165" t="inlineStr">
        <is>
          <t>ข้อสอบจำลอง</t>
        </is>
      </c>
      <c r="Q80" s="165" t="inlineStr">
        <is>
          <t>Mock สภาเภสัชฯ Practice</t>
        </is>
      </c>
      <c r="R80" s="165" t="inlineStr"/>
    </row>
    <row r="81" ht="24" customHeight="1" s="49">
      <c r="A81" s="167" t="n">
        <v>79</v>
      </c>
      <c r="B81" s="166" t="inlineStr">
        <is>
          <t>ข้อใดผิดเกี่ยวกับยากลุ่ม anti-leukotrienes กับการรักษาโรค allergic rhinitis</t>
        </is>
      </c>
      <c r="C81" s="166" t="inlineStr"/>
      <c r="D81" s="166" t="inlineStr">
        <is>
          <t>เมื่อใช้เป็นยาเดี่ยวมีฤทธิ์เทียบเท่ากับ second generation antihistamines</t>
        </is>
      </c>
      <c r="E81" s="166" t="inlineStr">
        <is>
          <t>ใช้ได้ผลดีกับคนที่มีโรคหืดร่วมด้วย</t>
        </is>
      </c>
      <c r="F81" s="166" t="inlineStr">
        <is>
          <t>มีประสิทธิภาพด้อยกว่า INCS</t>
        </is>
      </c>
      <c r="G81" s="166" t="inlineStr">
        <is>
          <t>ถ้าใช้ anti-leukotrienes ร่วมกับ antihistamines จะมีประสิทธิภาพด้อยกว่ายาเดี่ยว</t>
        </is>
      </c>
      <c r="H81" s="166" t="inlineStr">
        <is>
          <t>สำหรับอาการคัดจมูกได้ผลดีเทียบเท่ากับ pseudoephrine 20 โรคระบบหายใจ นักศึกษาเภสัชศาสตร์ชั้นปีที่ 4 รุ่นที่ 28</t>
        </is>
      </c>
      <c r="I81" s="167" t="inlineStr">
        <is>
          <t>1</t>
        </is>
      </c>
      <c r="J81" s="166"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1" s="166" t="inlineStr"/>
      <c r="L81" s="166" t="inlineStr">
        <is>
          <t>Allergic rhinitis</t>
        </is>
      </c>
      <c r="M81" s="166" t="inlineStr"/>
      <c r="N81" s="165" t="inlineStr">
        <is>
          <t>Clinic</t>
        </is>
      </c>
      <c r="O81" s="166" t="inlineStr">
        <is>
          <t>ข้อ 7 (PLE_CC1_Practice_Exam.md)</t>
        </is>
      </c>
      <c r="P81" s="165" t="inlineStr">
        <is>
          <t>ข้อสอบจำลอง</t>
        </is>
      </c>
      <c r="Q81" s="165" t="inlineStr">
        <is>
          <t>Mock สภาเภสัชฯ Practice</t>
        </is>
      </c>
      <c r="R81" s="165" t="inlineStr"/>
    </row>
    <row r="82" ht="24" customHeight="1" s="49">
      <c r="A82" s="167" t="n">
        <v>80</v>
      </c>
      <c r="B82" s="166" t="inlineStr">
        <is>
          <t>การปฏิบัติตนในข้อใดสามารถลดอาการทางจมูกอักเสบภูมิแพ้ได้</t>
        </is>
      </c>
      <c r="C82" s="166" t="inlineStr"/>
      <c r="D82" s="166" t="inlineStr">
        <is>
          <t>การใช้ผ้าปูที่นอน ปลอกหมอนกันไรฝุ่น</t>
        </is>
      </c>
      <c r="E82" s="166" t="inlineStr">
        <is>
          <t>ซักผ้าในน้ำร้อน 55-60 องศาเซลเซียสเป็นประจำ</t>
        </is>
      </c>
      <c r="F82" s="166" t="inlineStr">
        <is>
          <t>กำจัด หรือหลีกเลี่ยงสารก่อภูมิแพ้ที่ตนเองแพ้</t>
        </is>
      </c>
      <c r="G82" s="166" t="inlineStr">
        <is>
          <t>อาบน้ำอุ่นเป็นประจำทุกวัน</t>
        </is>
      </c>
      <c r="H82" s="166" t="inlineStr">
        <is>
          <t>ถูกทั้งข้อ ก. ข. และ ค.</t>
        </is>
      </c>
      <c r="I82" s="167" t="inlineStr">
        <is>
          <t>1</t>
        </is>
      </c>
      <c r="J82" s="166"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Allergic rhinitis</t>
        </is>
      </c>
      <c r="M82" s="166" t="inlineStr"/>
      <c r="N82" s="165" t="inlineStr">
        <is>
          <t>Clinic</t>
        </is>
      </c>
      <c r="O82" s="166" t="inlineStr">
        <is>
          <t>ข้อ 10 (PLE_CC1_Practice_Exam.md)</t>
        </is>
      </c>
      <c r="P82" s="165" t="inlineStr">
        <is>
          <t>ข้อสอบจำลอง</t>
        </is>
      </c>
      <c r="Q82" s="165" t="inlineStr">
        <is>
          <t>Mock สภาเภสัชฯ Practice</t>
        </is>
      </c>
      <c r="R82" s="165" t="inlineStr"/>
    </row>
    <row r="83" ht="24" customHeight="1" s="49">
      <c r="A83" s="167" t="n">
        <v>81</v>
      </c>
      <c r="B83" s="166" t="inlineStr">
        <is>
          <t>อาการใดไม่เข้ากับโรคจมูกอักเสบภูมิแพ้</t>
        </is>
      </c>
      <c r="C83" s="166" t="inlineStr"/>
      <c r="D83" s="166" t="inlineStr">
        <is>
          <t>คันจมูก จามติดๆกัน</t>
        </is>
      </c>
      <c r="E83" s="166" t="inlineStr">
        <is>
          <t>น้ำมูกไหลลงคอ ไอเรื้อรัง</t>
        </is>
      </c>
      <c r="F83" s="166" t="inlineStr">
        <is>
          <t>น้ำมูกใส และคัดแน่นจมูก</t>
        </is>
      </c>
      <c r="G83" s="166" t="inlineStr">
        <is>
          <t>ไอเป็นเลือด</t>
        </is>
      </c>
      <c r="H83" s="166" t="inlineStr">
        <is>
          <t>การรับกลิ่นลดลง 21 โรคระบบหายใจ นักศึกษาเภสัชศาสตร์ชั้นปีที่ 4 รุ่นที่ 28</t>
        </is>
      </c>
      <c r="I83" s="167" t="inlineStr">
        <is>
          <t>1</t>
        </is>
      </c>
      <c r="J83" s="166"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3" s="166" t="inlineStr"/>
      <c r="L83" s="166" t="inlineStr">
        <is>
          <t>Allergic rhinitis</t>
        </is>
      </c>
      <c r="M83" s="166" t="inlineStr"/>
      <c r="N83" s="165" t="inlineStr">
        <is>
          <t>Clinic</t>
        </is>
      </c>
      <c r="O83" s="166" t="inlineStr">
        <is>
          <t>ข้อ 11 (PLE_CC1_Practice_Exam.md)</t>
        </is>
      </c>
      <c r="P83" s="165" t="inlineStr">
        <is>
          <t>ข้อสอบจำลอง</t>
        </is>
      </c>
      <c r="Q83" s="165" t="inlineStr">
        <is>
          <t>Mock สภาเภสัชฯ Practice</t>
        </is>
      </c>
      <c r="R83" s="165" t="inlineStr"/>
    </row>
    <row r="84" ht="24" customHeight="1" s="49">
      <c r="A84" s="167" t="n">
        <v>82</v>
      </c>
      <c r="B84" s="166" t="inlineStr">
        <is>
          <t>ลักษณะที่สามารถพบได้ในผู้ป่วยโรคจมูกอักเสบภูมิแพ้ ยกเว้นข้อใด</t>
        </is>
      </c>
      <c r="C84" s="166" t="inlineStr"/>
      <c r="D84" s="166" t="inlineStr">
        <is>
          <t>Long face syndrome</t>
        </is>
      </c>
      <c r="E84" s="166" t="inlineStr">
        <is>
          <t>Allergic shiner</t>
        </is>
      </c>
      <c r="F84" s="166" t="inlineStr">
        <is>
          <t>Allergic nasal crease/line</t>
        </is>
      </c>
      <c r="G84" s="166" t="inlineStr">
        <is>
          <t>Allergic salute</t>
        </is>
      </c>
      <c r="H84" s="166" t="inlineStr">
        <is>
          <t>Butterfly rash</t>
        </is>
      </c>
      <c r="I84" s="167" t="inlineStr">
        <is>
          <t>1</t>
        </is>
      </c>
      <c r="J84" s="166"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Allergic rhinitis</t>
        </is>
      </c>
      <c r="M84" s="166" t="inlineStr"/>
      <c r="N84" s="165" t="inlineStr">
        <is>
          <t>Clinic</t>
        </is>
      </c>
      <c r="O84" s="166" t="inlineStr">
        <is>
          <t>ข้อ 12 (PLE_CC1_Practice_Exam.md)</t>
        </is>
      </c>
      <c r="P84" s="165" t="inlineStr">
        <is>
          <t>ข้อสอบจำลอง</t>
        </is>
      </c>
      <c r="Q84" s="165" t="inlineStr">
        <is>
          <t>Mock สภาเภสัชฯ Practice</t>
        </is>
      </c>
      <c r="R84" s="165" t="inlineStr"/>
    </row>
    <row r="85" ht="24" customHeight="1" s="49">
      <c r="A85" s="167" t="n">
        <v>83</v>
      </c>
      <c r="B85" s="166" t="inlineStr">
        <is>
          <t>ยาในข้อใดที่ได้ผลดีกับผู้ป่วยที่เป็นโรคหืดร่วมกับโรคจมูกอักเสบภูมิแพ้</t>
        </is>
      </c>
      <c r="C85" s="166" t="inlineStr"/>
      <c r="D85" s="166" t="inlineStr">
        <is>
          <t>Cromolyn sodium</t>
        </is>
      </c>
      <c r="E85" s="166" t="inlineStr">
        <is>
          <t>Montelukast</t>
        </is>
      </c>
      <c r="F85" s="166" t="inlineStr">
        <is>
          <t>Phenylephrine</t>
        </is>
      </c>
      <c r="G85" s="166" t="inlineStr">
        <is>
          <t>Oxymetazoline</t>
        </is>
      </c>
      <c r="H85" s="166" t="inlineStr">
        <is>
          <t>Levocetirizine</t>
        </is>
      </c>
      <c r="I85" s="167" t="inlineStr">
        <is>
          <t>1</t>
        </is>
      </c>
      <c r="J85" s="166"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Allergic rhinitis</t>
        </is>
      </c>
      <c r="M85" s="166" t="inlineStr"/>
      <c r="N85" s="165" t="inlineStr">
        <is>
          <t>Clinic</t>
        </is>
      </c>
      <c r="O85" s="166" t="inlineStr">
        <is>
          <t>ข้อ 13 (PLE_CC1_Practice_Exam.md)</t>
        </is>
      </c>
      <c r="P85" s="165" t="inlineStr">
        <is>
          <t>ข้อสอบจำลอง</t>
        </is>
      </c>
      <c r="Q85" s="165" t="inlineStr">
        <is>
          <t>Mock สภาเภสัชฯ Practice</t>
        </is>
      </c>
      <c r="R85" s="165" t="inlineStr"/>
    </row>
    <row r="86" ht="24" customHeight="1" s="49">
      <c r="A86" s="167" t="n">
        <v>84</v>
      </c>
      <c r="B86" s="166" t="inlineStr">
        <is>
          <t>ก่อนหน้านี้ผู้ป่วยหญิงรายนี้ได้รับประทานยา oral antihistamine มาก่อน จากโครงสร้าง Oral antihistamine ตัวใด ออกฤทธิ์ได้ยาวนานที่สุด</t>
        </is>
      </c>
      <c r="C86" s="166" t="inlineStr"/>
      <c r="D86" s="166" t="inlineStr">
        <is>
          <t>Chlorpheniramine 4 mg TID</t>
        </is>
      </c>
      <c r="E86" s="166" t="inlineStr">
        <is>
          <t>Fluticasone furoate nasal spray</t>
        </is>
      </c>
      <c r="F86" s="166" t="inlineStr">
        <is>
          <t>Budesonide nasal spray</t>
        </is>
      </c>
      <c r="G86" s="166" t="inlineStr">
        <is>
          <t>Epinephrine 0.3 mg IM stat</t>
        </is>
      </c>
      <c r="H86" s="166" t="inlineStr">
        <is>
          <t>132 โรคผิวหนัง ฝ่ายวิชาการ</t>
        </is>
      </c>
      <c r="I86" s="167" t="inlineStr">
        <is>
          <t>1</t>
        </is>
      </c>
      <c r="J86"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86" s="166" t="inlineStr"/>
      <c r="L86" s="166" t="inlineStr">
        <is>
          <t>Allergic rhinitis</t>
        </is>
      </c>
      <c r="M86" s="166" t="inlineStr"/>
      <c r="N86" s="165" t="inlineStr">
        <is>
          <t>Clinic</t>
        </is>
      </c>
      <c r="O86" s="166" t="inlineStr">
        <is>
          <t>ข้อ 17 (PLE_CC1_Practice_Exam.md)</t>
        </is>
      </c>
      <c r="P86" s="165" t="inlineStr">
        <is>
          <t>ข้อสอบจำลอง</t>
        </is>
      </c>
      <c r="Q86" s="165" t="inlineStr">
        <is>
          <t>Mock สภาเภสัชฯ Practice</t>
        </is>
      </c>
      <c r="R86" s="165" t="inlineStr"/>
    </row>
    <row r="87" ht="24" customHeight="1" s="49">
      <c r="A87" s="167" t="n">
        <v>85</v>
      </c>
      <c r="B87" s="166"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87" s="166" t="inlineStr"/>
      <c r="D87" s="166" t="inlineStr">
        <is>
          <t>แนะนำให้ผู้ป่วยเปลี่ยนไปใช้ยาพ่นยี่ห่ออื่น</t>
        </is>
      </c>
      <c r="E87" s="166" t="inlineStr">
        <is>
          <t>แนะนำให้ผู้ป่วยใช้ยาพ่นจมูกที่มีตัวยา ephedrine ร่วมด้วย</t>
        </is>
      </c>
      <c r="F87" s="166" t="inlineStr">
        <is>
          <t>แนะนำให้ผู้ป่วยเพิ่มขนาดยาพ่นจมูกเป็น 2 spray วันละ 3 ครั้ง</t>
        </is>
      </c>
      <c r="G87" s="166" t="inlineStr">
        <is>
          <t>แนะนำให้ผู้ป่วยรับประทานยาที่บรรเทาอาการคัดจมูกร่วมด้วย</t>
        </is>
      </c>
      <c r="H87" s="166" t="inlineStr">
        <is>
          <t>แนะนำให้ผู้ป่วยหยุดใช้ยาพ่นชั่วคราว</t>
        </is>
      </c>
      <c r="I87" s="167" t="inlineStr">
        <is>
          <t>1</t>
        </is>
      </c>
      <c r="J87" s="166"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Allergic rhinitis</t>
        </is>
      </c>
      <c r="M87" s="166" t="inlineStr"/>
      <c r="N87" s="165" t="inlineStr">
        <is>
          <t>Clinic</t>
        </is>
      </c>
      <c r="O87" s="166" t="inlineStr">
        <is>
          <t>ข้อ 31 (PLE_CC1_Practice_Exam.md)</t>
        </is>
      </c>
      <c r="P87" s="165" t="inlineStr">
        <is>
          <t>ข้อสอบจำลอง</t>
        </is>
      </c>
      <c r="Q87" s="165" t="inlineStr">
        <is>
          <t>Mock สภาเภสัชฯ Practice</t>
        </is>
      </c>
      <c r="R87" s="165" t="inlineStr"/>
    </row>
    <row r="88" ht="24" customHeight="1" s="49">
      <c r="A88" s="167" t="n">
        <v>86</v>
      </c>
      <c r="B88" s="166"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88" s="166" t="inlineStr"/>
      <c r="D88" s="166"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88" s="166" t="inlineStr">
        <is>
          <t>ควรได้รับ เนื่องจากโรคที่ผู้ป่วยเป็นคือ Acute pharyngitis จึงควรได้รับยาปฏิชีวนะคือ Amoxicillin dry syrup (125 mg/5 ml) ปริมาณ 30 ml/day นาน 10 วัน</t>
        </is>
      </c>
      <c r="F88" s="166" t="inlineStr">
        <is>
          <t>ควรได้รับ เนื่องจากโรคที่ผู้ป่วยเป็นคือ Acute bacterial rhinosinusitis จึงควรได้รับยาปฏิชีวนะ คือ Amoxicillin dry syrup (125 mg/5 ml) ปริมาณ 48 ml/day นาน 10 วัน</t>
        </is>
      </c>
      <c r="G88" s="166" t="inlineStr">
        <is>
          <t>ควรได้รับ เนื่องจากโรคที่ผู้ป่วยเป็นคือ common cold จึงควรได้รับยา Carbocysteine (100 mg/5 ml) ปริมาณ 15 ml/day</t>
        </is>
      </c>
      <c r="H88" s="166" t="inlineStr">
        <is>
          <t>ควรได้รับ เนื่องจากโรคที่ผู้ป่วยเป็นคือ common cold จึงควรได้รับยา Carbocysteine (100 mg/5 ml) ปริมาณ 15 ml/day และยา Cetirizine (1 mg/ml) ปริมาณ 4 ml/day</t>
        </is>
      </c>
      <c r="I88" s="167" t="inlineStr">
        <is>
          <t>1</t>
        </is>
      </c>
      <c r="J88" s="166"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88" s="166" t="inlineStr"/>
      <c r="L88" s="166" t="inlineStr">
        <is>
          <t>Allergic rhinitis</t>
        </is>
      </c>
      <c r="M88" s="166" t="inlineStr"/>
      <c r="N88" s="165" t="inlineStr">
        <is>
          <t>Clinic</t>
        </is>
      </c>
      <c r="O88" s="166" t="inlineStr">
        <is>
          <t>ข้อ 32 (PLE_CC1_Practice_Exam.md)</t>
        </is>
      </c>
      <c r="P88" s="165" t="inlineStr">
        <is>
          <t>ข้อสอบจำลอง</t>
        </is>
      </c>
      <c r="Q88" s="165" t="inlineStr">
        <is>
          <t>Mock สภาเภสัชฯ Practice</t>
        </is>
      </c>
      <c r="R88" s="165" t="inlineStr"/>
    </row>
    <row r="89" ht="24" customHeight="1" s="49">
      <c r="A89" s="167" t="n">
        <v>87</v>
      </c>
      <c r="B89" s="166" t="inlineStr">
        <is>
          <t>ทุกโครงสร้างยาออกฤทธิ์แบบ non-sedative antihistamine ข้อใดต่อไปนี้ถูกต้อง</t>
        </is>
      </c>
      <c r="C89" s="166" t="inlineStr"/>
      <c r="D89" s="166" t="inlineStr">
        <is>
          <t>เฉพาะ ข้อความ 1</t>
        </is>
      </c>
      <c r="E89" s="166" t="inlineStr">
        <is>
          <t>เฉพาะข้อความ 2</t>
        </is>
      </c>
      <c r="F89" s="166" t="inlineStr">
        <is>
          <t>ข้อความ 1 และ 2</t>
        </is>
      </c>
      <c r="G89" s="166" t="inlineStr">
        <is>
          <t>ข้อความ 1 และ 3</t>
        </is>
      </c>
      <c r="H89" s="166" t="inlineStr">
        <is>
          <t>ถูกทั้ง 1 2 และ 3</t>
        </is>
      </c>
      <c r="I89" s="167" t="inlineStr">
        <is>
          <t>1</t>
        </is>
      </c>
      <c r="J89" s="166"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Allergic rhinitis</t>
        </is>
      </c>
      <c r="M89" s="166" t="inlineStr"/>
      <c r="N89" s="165" t="inlineStr">
        <is>
          <t>Clinic</t>
        </is>
      </c>
      <c r="O89" s="166" t="inlineStr">
        <is>
          <t>ข้อ 3 (PLE_CC1_Practice_Exam.md)</t>
        </is>
      </c>
      <c r="P89" s="165" t="inlineStr">
        <is>
          <t>ข้อสอบจำลอง</t>
        </is>
      </c>
      <c r="Q89" s="165" t="inlineStr">
        <is>
          <t>Mock สภาเภสัชฯ Practice</t>
        </is>
      </c>
      <c r="R89" s="165" t="inlineStr"/>
    </row>
    <row r="90" ht="24" customHeight="1" s="49">
      <c r="A90" s="167" t="n">
        <v>88</v>
      </c>
      <c r="B90" s="166"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0" s="166" t="inlineStr"/>
      <c r="D90" s="166" t="inlineStr">
        <is>
          <t>Fluticasone furoate</t>
        </is>
      </c>
      <c r="E90" s="166" t="inlineStr">
        <is>
          <t>Loratadine</t>
        </is>
      </c>
      <c r="F90" s="166" t="inlineStr">
        <is>
          <t>montelukast</t>
        </is>
      </c>
      <c r="G90" s="166" t="inlineStr">
        <is>
          <t>Phenylephrine</t>
        </is>
      </c>
      <c r="H90" s="166" t="inlineStr">
        <is>
          <t>0.025% oxymetazoline</t>
        </is>
      </c>
      <c r="I90" s="167" t="inlineStr">
        <is>
          <t>1</t>
        </is>
      </c>
      <c r="J90" s="166"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66" t="inlineStr"/>
      <c r="L90" s="166" t="inlineStr">
        <is>
          <t>Allergic rhinitis</t>
        </is>
      </c>
      <c r="M90" s="166" t="inlineStr"/>
      <c r="N90" s="165" t="inlineStr">
        <is>
          <t>Clinic</t>
        </is>
      </c>
      <c r="O90" s="166" t="inlineStr">
        <is>
          <t>ข้อ 30 (PLE_CC1_Practice_Exam.md)</t>
        </is>
      </c>
      <c r="P90" s="165" t="inlineStr">
        <is>
          <t>ข้อสอบจำลอง</t>
        </is>
      </c>
      <c r="Q90" s="165" t="inlineStr">
        <is>
          <t>Mock สภาเภสัชฯ Practice</t>
        </is>
      </c>
      <c r="R90" s="165" t="inlineStr"/>
    </row>
    <row r="91" ht="24" customHeight="1" s="49">
      <c r="A91" s="167" t="n">
        <v>89</v>
      </c>
      <c r="B91" s="166"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1" s="166" t="inlineStr"/>
      <c r="D91" s="166" t="inlineStr">
        <is>
          <t>Epinephrine 0.3 mg IM stat</t>
        </is>
      </c>
      <c r="E91" s="166" t="inlineStr">
        <is>
          <t>Dexamethasone 4 mg IV</t>
        </is>
      </c>
      <c r="F91" s="166" t="inlineStr">
        <is>
          <t>Prednisolone 20 mg OD</t>
        </is>
      </c>
      <c r="G91" s="166" t="inlineStr">
        <is>
          <t>Montelukast 10 mg HS</t>
        </is>
      </c>
      <c r="H91" s="166" t="inlineStr">
        <is>
          <t>Hydroxyzine 25 mg HS</t>
        </is>
      </c>
      <c r="I91" s="167" t="inlineStr">
        <is>
          <t>2</t>
        </is>
      </c>
      <c r="J91" s="166"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1" s="166" t="inlineStr"/>
      <c r="L91" s="166" t="inlineStr">
        <is>
          <t>Allergic rhinitis</t>
        </is>
      </c>
      <c r="M91" s="166" t="inlineStr"/>
      <c r="N91" s="165" t="inlineStr">
        <is>
          <t>Clinic</t>
        </is>
      </c>
      <c r="O91" s="166" t="inlineStr">
        <is>
          <t>ข้อ 22 (PLE_CC1_Practice_Exam.md)</t>
        </is>
      </c>
      <c r="P91" s="165" t="inlineStr">
        <is>
          <t>ข้อสอบจำลอง</t>
        </is>
      </c>
      <c r="Q91" s="165" t="inlineStr">
        <is>
          <t>Mock สภาเภสัชฯ Practice</t>
        </is>
      </c>
      <c r="R91" s="165" t="inlineStr"/>
    </row>
    <row r="92" ht="24" customHeight="1" s="49">
      <c r="A92" s="167" t="n">
        <v>90</v>
      </c>
      <c r="B92" s="166"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2" s="166" t="inlineStr"/>
      <c r="D92" s="166" t="inlineStr">
        <is>
          <t>Montelukast 10 mg HS</t>
        </is>
      </c>
      <c r="E92" s="166" t="inlineStr">
        <is>
          <t>Hydroxyzine 25 mg HS</t>
        </is>
      </c>
      <c r="F92" s="166" t="inlineStr">
        <is>
          <t>Diphenhydramine 25 mg IV</t>
        </is>
      </c>
      <c r="G92" s="166" t="inlineStr">
        <is>
          <t>Cetirizine 10 mg OD</t>
        </is>
      </c>
      <c r="H92" s="166" t="inlineStr">
        <is>
          <t>Loratadine 10 mg OD</t>
        </is>
      </c>
      <c r="I92" s="167" t="inlineStr">
        <is>
          <t>2</t>
        </is>
      </c>
      <c r="J92"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2" s="166" t="inlineStr"/>
      <c r="L92" s="166" t="inlineStr">
        <is>
          <t>Allergic rhinitis</t>
        </is>
      </c>
      <c r="M92" s="166" t="inlineStr"/>
      <c r="N92" s="165" t="inlineStr">
        <is>
          <t>Clinic</t>
        </is>
      </c>
      <c r="O92" s="166" t="inlineStr">
        <is>
          <t>ข้อ 2 (PLE_CC1_Practice_Exam.md)</t>
        </is>
      </c>
      <c r="P92" s="165" t="inlineStr">
        <is>
          <t>ข้อสอบจำลอง</t>
        </is>
      </c>
      <c r="Q92" s="165" t="inlineStr">
        <is>
          <t>Mock สภาเภสัชฯ Practice</t>
        </is>
      </c>
      <c r="R92" s="165" t="inlineStr"/>
    </row>
    <row r="93" ht="24" customHeight="1" s="49">
      <c r="A93" s="167" t="n">
        <v>91</v>
      </c>
      <c r="B93" s="166"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3" s="166" t="inlineStr"/>
      <c r="D93" s="166" t="inlineStr">
        <is>
          <t>Dimenhydrinateเป็นanti histamineมีข้อบ่งใช้ใน motion sickness</t>
        </is>
      </c>
      <c r="E93" s="166"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3" s="166" t="inlineStr">
        <is>
          <t>Intranasal Budesonide จะใช้ในรายที่มีอาการคัดจมูกมาก ซึ่งผู้ป่วยรายนี้ไม่มีอาการรุนแรงมาก และ อาการไม่ได้รบกวนคุณภาพชีวิต</t>
        </is>
      </c>
      <c r="G93" s="166"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3" s="166" t="inlineStr">
        <is>
          <t>Fluticasone furoate nasal spray</t>
        </is>
      </c>
      <c r="I93" s="167" t="inlineStr">
        <is>
          <t>5</t>
        </is>
      </c>
      <c r="J93" s="166"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3" s="166" t="inlineStr"/>
      <c r="L93" s="166" t="inlineStr">
        <is>
          <t>Allergic rhinitis</t>
        </is>
      </c>
      <c r="M93" s="166" t="inlineStr"/>
      <c r="N93" s="165" t="inlineStr">
        <is>
          <t>Clinic</t>
        </is>
      </c>
      <c r="O93" s="166" t="inlineStr">
        <is>
          <t>ข้อ 26 (PLE_CC1_Practice_Exam.md)</t>
        </is>
      </c>
      <c r="P93" s="165" t="inlineStr">
        <is>
          <t>ข้อสอบจำลอง</t>
        </is>
      </c>
      <c r="Q93" s="165" t="inlineStr">
        <is>
          <t>Mock สภาเภสัชฯ Practice</t>
        </is>
      </c>
      <c r="R93" s="165" t="inlineStr"/>
    </row>
    <row r="94" ht="24" customHeight="1" s="49">
      <c r="A94" s="167" t="n">
        <v>92</v>
      </c>
      <c r="B94" s="166"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4" s="166" t="inlineStr"/>
      <c r="D94" s="166" t="inlineStr">
        <is>
          <t>Chlorpheniramine 4 mg TID</t>
        </is>
      </c>
      <c r="E94" s="166" t="inlineStr">
        <is>
          <t>Fluticasone furoate nasal spray</t>
        </is>
      </c>
      <c r="F94" s="166" t="inlineStr">
        <is>
          <t>Budesonide nasal spray</t>
        </is>
      </c>
      <c r="G94" s="166" t="inlineStr">
        <is>
          <t>Epinephrine 0.3 mg IM stat</t>
        </is>
      </c>
      <c r="H94" s="166" t="inlineStr">
        <is>
          <t>Dexamethasone 4 mg IV</t>
        </is>
      </c>
      <c r="I94" s="167" t="inlineStr">
        <is>
          <t>2</t>
        </is>
      </c>
      <c r="J94" s="166"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66" t="inlineStr"/>
      <c r="L94" s="166" t="inlineStr">
        <is>
          <t>Allergic rhinitis</t>
        </is>
      </c>
      <c r="M94" s="166" t="inlineStr"/>
      <c r="N94" s="165" t="inlineStr">
        <is>
          <t>Clinic</t>
        </is>
      </c>
      <c r="O94" s="166" t="inlineStr">
        <is>
          <t>ข้อ 27 (PLE_CC1_Practice_Exam.md)</t>
        </is>
      </c>
      <c r="P94" s="165" t="inlineStr">
        <is>
          <t>ข้อสอบจำลอง</t>
        </is>
      </c>
      <c r="Q94" s="165" t="inlineStr">
        <is>
          <t>Mock สภาเภสัชฯ Practice</t>
        </is>
      </c>
      <c r="R94" s="165" t="inlineStr"/>
    </row>
    <row r="95" ht="24" customHeight="1" s="49">
      <c r="A95" s="167" t="n">
        <v>93</v>
      </c>
      <c r="B95" s="166"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95" s="166" t="inlineStr"/>
      <c r="D95" s="166" t="inlineStr">
        <is>
          <t>Epinephrine 0.3 mg IM stat</t>
        </is>
      </c>
      <c r="E95" s="166" t="inlineStr">
        <is>
          <t>Dexamethasone 4 mg IV</t>
        </is>
      </c>
      <c r="F95" s="166" t="inlineStr">
        <is>
          <t>Prednisolone 20 mg OD</t>
        </is>
      </c>
      <c r="G95" s="166" t="inlineStr">
        <is>
          <t>Montelukast 10 mg HS</t>
        </is>
      </c>
      <c r="H95" s="166" t="inlineStr">
        <is>
          <t>Hydroxyzine 25 mg HS</t>
        </is>
      </c>
      <c r="I95" s="167" t="inlineStr">
        <is>
          <t>2</t>
        </is>
      </c>
      <c r="J95" s="166"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166" t="inlineStr"/>
      <c r="L95" s="166" t="inlineStr">
        <is>
          <t>Allergic rhinitis</t>
        </is>
      </c>
      <c r="M95" s="166" t="inlineStr"/>
      <c r="N95" s="165" t="inlineStr">
        <is>
          <t>Clinic</t>
        </is>
      </c>
      <c r="O95" s="166" t="inlineStr">
        <is>
          <t>ข้อ 28 (PLE_CC1_Practice_Exam.md)</t>
        </is>
      </c>
      <c r="P95" s="165" t="inlineStr">
        <is>
          <t>ข้อสอบจำลอง</t>
        </is>
      </c>
      <c r="Q95" s="165" t="inlineStr">
        <is>
          <t>Mock สภาเภสัชฯ Practice</t>
        </is>
      </c>
      <c r="R95" s="165" t="inlineStr"/>
    </row>
    <row r="96" ht="24" customHeight="1" s="49">
      <c r="A96" s="167" t="n">
        <v>94</v>
      </c>
      <c r="B96" s="166"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96" s="166" t="inlineStr"/>
      <c r="D96" s="166" t="inlineStr">
        <is>
          <t>Montelukast 10 mg HS</t>
        </is>
      </c>
      <c r="E96" s="166" t="inlineStr">
        <is>
          <t>Hydroxyzine 25 mg HS</t>
        </is>
      </c>
      <c r="F96" s="166" t="inlineStr">
        <is>
          <t>Diphenhydramine 25 mg IV</t>
        </is>
      </c>
      <c r="G96" s="166" t="inlineStr">
        <is>
          <t>Cetirizine 10 mg OD</t>
        </is>
      </c>
      <c r="H96" s="166" t="inlineStr">
        <is>
          <t>Loratadine 10 mg OD</t>
        </is>
      </c>
      <c r="I96" s="167" t="inlineStr">
        <is>
          <t>2</t>
        </is>
      </c>
      <c r="J96"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66" t="inlineStr"/>
      <c r="L96" s="166" t="inlineStr">
        <is>
          <t>Allergic rhinitis</t>
        </is>
      </c>
      <c r="M96" s="166" t="inlineStr"/>
      <c r="N96" s="165" t="inlineStr">
        <is>
          <t>Clinic</t>
        </is>
      </c>
      <c r="O96" s="166" t="inlineStr">
        <is>
          <t>ข้อ 30 (PLE_CC1_Practice_Exam.md)</t>
        </is>
      </c>
      <c r="P96" s="165" t="inlineStr">
        <is>
          <t>ข้อสอบจำลอง</t>
        </is>
      </c>
      <c r="Q96" s="165" t="inlineStr">
        <is>
          <t>Mock สภาเภสัชฯ Practice</t>
        </is>
      </c>
      <c r="R96" s="165" t="inlineStr"/>
    </row>
    <row r="97" ht="24" customHeight="1" s="49">
      <c r="A97" s="167" t="n">
        <v>95</v>
      </c>
      <c r="B97" s="166"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97" s="166" t="inlineStr"/>
      <c r="D97" s="166" t="inlineStr">
        <is>
          <t>ถูกต้อง เพราะเลขาธิการสำนักงานคณะกรรมการอาหาร และยาเป็นผู้อนุญาตสำหรับการออกทุก ชนิดทั่วราชอาณาจักร</t>
        </is>
      </c>
      <c r="E97" s="166" t="inlineStr">
        <is>
          <t>ถูกต้อง เพราะการอนุญาตสำหรับการขายยาผู้อนุญาตอาจเป็นเลขาธิการ หรือผู้ว่าราชการจังหวัดก็ ได้</t>
        </is>
      </c>
      <c r="F97" s="166" t="inlineStr">
        <is>
          <t>ไม่ถูกต้อง เพราะผู้อนุญาตสำหรับการขายยาในต่างจังหวัดต้องเป็นผู้ว่าราชการจังหวัดที่อยู่ในเขต จังหวัดนั้น</t>
        </is>
      </c>
      <c r="G97" s="166"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97" s="166" t="inlineStr">
        <is>
          <t>ไม่สามารถตัดสินใจได้จากข้อมูลที่ให้มา</t>
        </is>
      </c>
      <c r="I97" s="167" t="inlineStr">
        <is>
          <t>1</t>
        </is>
      </c>
      <c r="J97" s="166"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7" s="166" t="inlineStr"/>
      <c r="L97" s="166" t="inlineStr">
        <is>
          <t>Allergic rhinitis</t>
        </is>
      </c>
      <c r="M97" s="166" t="inlineStr"/>
      <c r="N97" s="165" t="inlineStr">
        <is>
          <t>Clinic</t>
        </is>
      </c>
      <c r="O97" s="166" t="inlineStr">
        <is>
          <t>ข้อ 11 (PLE_CC1_Practice_Exam.md)</t>
        </is>
      </c>
      <c r="P97" s="165" t="inlineStr">
        <is>
          <t>ข้อสอบจำลอง</t>
        </is>
      </c>
      <c r="Q97" s="165" t="inlineStr">
        <is>
          <t>Mock สภาเภสัชฯ Practice</t>
        </is>
      </c>
      <c r="R97" s="165" t="inlineStr"/>
    </row>
    <row r="98" ht="24" customHeight="1" s="49">
      <c r="A98" s="167" t="n">
        <v>96</v>
      </c>
      <c r="B98" s="166"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98" s="166" t="inlineStr"/>
      <c r="D98" s="166" t="inlineStr">
        <is>
          <t>เนื่องจากเป็นยาอันตราย</t>
        </is>
      </c>
      <c r="E98" s="166" t="inlineStr">
        <is>
          <t>เนื่องจากเป็นยาควบคุมพิเศษ</t>
        </is>
      </c>
      <c r="F98" s="166" t="inlineStr">
        <is>
          <t>เนื่องจากเป็นยาเสพติดให้โทษ ประเภทที่ 2</t>
        </is>
      </c>
      <c r="G98" s="166" t="inlineStr">
        <is>
          <t>เนื่องจากเป็นวัตถุออกฤทธิ์ต่อจิตและประสาท ประเภทที่ 2</t>
        </is>
      </c>
      <c r="H98" s="166" t="inlineStr">
        <is>
          <t>เนื่องจากไม่มียานี้จำหน่ายในประเทศไทย</t>
        </is>
      </c>
      <c r="I98" s="167" t="inlineStr">
        <is>
          <t>1</t>
        </is>
      </c>
      <c r="J98" s="166"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66" t="inlineStr"/>
      <c r="L98" s="166" t="inlineStr">
        <is>
          <t>Allergic rhinitis</t>
        </is>
      </c>
      <c r="M98" s="166" t="inlineStr"/>
      <c r="N98" s="165" t="inlineStr">
        <is>
          <t>Clinic</t>
        </is>
      </c>
      <c r="O98" s="166" t="inlineStr">
        <is>
          <t>ข้อ 27 (PLE_CC1_Practice_Exam.md)</t>
        </is>
      </c>
      <c r="P98" s="165" t="inlineStr">
        <is>
          <t>ข้อสอบจำลอง</t>
        </is>
      </c>
      <c r="Q98" s="165" t="inlineStr">
        <is>
          <t>Mock สภาเภสัชฯ Practice</t>
        </is>
      </c>
      <c r="R98" s="165" t="inlineStr"/>
    </row>
    <row r="99" ht="24" customHeight="1" s="49">
      <c r="A99" s="167" t="n">
        <v>97</v>
      </c>
      <c r="B99" s="166" t="inlineStr">
        <is>
          <t>Oral antihistamine ลดน้ำมูก + คัดจมูก</t>
        </is>
      </c>
      <c r="C99" s="166" t="inlineStr"/>
      <c r="D99" s="166" t="inlineStr">
        <is>
          <t>Epinephrine 0.3 mg IM stat</t>
        </is>
      </c>
      <c r="E99" s="166" t="inlineStr">
        <is>
          <t>Dexamethasone 4 mg IV</t>
        </is>
      </c>
      <c r="F99" s="166" t="inlineStr">
        <is>
          <t>Prednisolone 20 mg OD</t>
        </is>
      </c>
      <c r="G99" s="166" t="inlineStr">
        <is>
          <t>Montelukast 10 mg HS</t>
        </is>
      </c>
      <c r="H99" s="166" t="inlineStr">
        <is>
          <t>Hydroxyzine 25 mg HS</t>
        </is>
      </c>
      <c r="I99" s="167" t="inlineStr">
        <is>
          <t>1</t>
        </is>
      </c>
      <c r="J99"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Allergic rhinitis</t>
        </is>
      </c>
      <c r="M99" s="166" t="inlineStr"/>
      <c r="N99" s="165" t="inlineStr">
        <is>
          <t>Clinic</t>
        </is>
      </c>
      <c r="O99" s="166" t="inlineStr">
        <is>
          <t>ข้อ 2 (PLE_CC1_Key_Rx20_UBU.md)</t>
        </is>
      </c>
      <c r="P99" s="165" t="inlineStr">
        <is>
          <t>ข้อสอบจำลอง</t>
        </is>
      </c>
      <c r="Q99" s="165" t="inlineStr">
        <is>
          <t>Mock Rx20 UBU</t>
        </is>
      </c>
      <c r="R99" s="165" t="inlineStr"/>
    </row>
    <row r="100" ht="24" customHeight="1" s="49">
      <c r="A100" s="167" t="n">
        <v>98</v>
      </c>
      <c r="B100" s="166"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0" s="166" t="inlineStr"/>
      <c r="D100" s="166" t="inlineStr">
        <is>
          <t>Montelukast 10 mg HS</t>
        </is>
      </c>
      <c r="E100" s="166" t="inlineStr">
        <is>
          <t>Hydroxyzine 25 mg HS</t>
        </is>
      </c>
      <c r="F100" s="166" t="inlineStr">
        <is>
          <t>Diphenhydramine 25 mg IV</t>
        </is>
      </c>
      <c r="G100" s="166" t="inlineStr">
        <is>
          <t>Cetirizine 10 mg OD</t>
        </is>
      </c>
      <c r="H100" s="166" t="inlineStr">
        <is>
          <t>Loratadine 10 mg OD</t>
        </is>
      </c>
      <c r="I100" s="167" t="inlineStr">
        <is>
          <t>4</t>
        </is>
      </c>
      <c r="J100" s="166"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166" t="inlineStr"/>
      <c r="L100" s="166" t="inlineStr">
        <is>
          <t>Allergic rhinitis</t>
        </is>
      </c>
      <c r="M100" s="166" t="inlineStr"/>
      <c r="N100" s="165" t="inlineStr">
        <is>
          <t>Clinic</t>
        </is>
      </c>
      <c r="O100" s="166" t="inlineStr">
        <is>
          <t>ข้อ 5 (PLE_CC1_Key_Rx20_UBU.md)</t>
        </is>
      </c>
      <c r="P100" s="165" t="inlineStr">
        <is>
          <t>ข้อสอบจำลอง</t>
        </is>
      </c>
      <c r="Q100" s="165" t="inlineStr">
        <is>
          <t>Mock Rx20 UBU</t>
        </is>
      </c>
      <c r="R100" s="165" t="inlineStr"/>
    </row>
    <row r="101" ht="24" customHeight="1" s="49">
      <c r="A101" s="167" t="n">
        <v>99</v>
      </c>
      <c r="B101" s="166"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1" s="166" t="inlineStr"/>
      <c r="D101" s="166" t="inlineStr">
        <is>
          <t>Cetirizine 10 mg OD</t>
        </is>
      </c>
      <c r="E101" s="166" t="inlineStr">
        <is>
          <t>Loratadine 10 mg OD</t>
        </is>
      </c>
      <c r="F101" s="166" t="inlineStr">
        <is>
          <t>Fexofenadine 180 mg OD</t>
        </is>
      </c>
      <c r="G101" s="166" t="inlineStr">
        <is>
          <t>Chlorpheniramine 4 mg TID</t>
        </is>
      </c>
      <c r="H101" s="166" t="inlineStr">
        <is>
          <t>Fluticasone furoate nasal spray</t>
        </is>
      </c>
      <c r="I101" s="167" t="inlineStr">
        <is>
          <t>3</t>
        </is>
      </c>
      <c r="J101" s="166"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66" t="inlineStr"/>
      <c r="L101" s="166" t="inlineStr">
        <is>
          <t>Allergic rhinitis</t>
        </is>
      </c>
      <c r="M101" s="166" t="inlineStr"/>
      <c r="N101" s="165" t="inlineStr">
        <is>
          <t>Clinic</t>
        </is>
      </c>
      <c r="O101" s="166" t="inlineStr">
        <is>
          <t>ข้อ 5 (PLE_CC1_Key_Rx20_UBU.md)</t>
        </is>
      </c>
      <c r="P101" s="165" t="inlineStr">
        <is>
          <t>ข้อสอบจำลอง</t>
        </is>
      </c>
      <c r="Q101" s="165" t="inlineStr">
        <is>
          <t>Mock Rx20 UBU</t>
        </is>
      </c>
      <c r="R101" s="165" t="inlineStr"/>
    </row>
    <row r="102" ht="24" customHeight="1" s="49">
      <c r="A102" s="167" t="n">
        <v>100</v>
      </c>
      <c r="B102" s="166" t="inlineStr">
        <is>
          <t>ยา Antihistamine ตัวใดที่ทำให้ง่วงมากที่สุด</t>
        </is>
      </c>
      <c r="C102" s="166" t="inlineStr"/>
      <c r="D102" s="166" t="inlineStr">
        <is>
          <t>Chlorpheniramine 4 mg TID</t>
        </is>
      </c>
      <c r="E102" s="166" t="inlineStr">
        <is>
          <t>Fluticasone furoate nasal spray</t>
        </is>
      </c>
      <c r="F102" s="166" t="inlineStr">
        <is>
          <t>Budesonide nasal spray</t>
        </is>
      </c>
      <c r="G102" s="166" t="inlineStr">
        <is>
          <t>Epinephrine 0.3 mg IM stat</t>
        </is>
      </c>
      <c r="H102" s="166" t="inlineStr">
        <is>
          <t>Dexamethasone 4 mg IV</t>
        </is>
      </c>
      <c r="I102" s="167" t="inlineStr">
        <is>
          <t>1</t>
        </is>
      </c>
      <c r="J102"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66" t="inlineStr"/>
      <c r="L102" s="166" t="inlineStr">
        <is>
          <t>Allergic rhinitis</t>
        </is>
      </c>
      <c r="M102" s="166" t="inlineStr"/>
      <c r="N102" s="165" t="inlineStr">
        <is>
          <t>Clinic</t>
        </is>
      </c>
      <c r="O102" s="166" t="inlineStr">
        <is>
          <t>ข้อ 8 (PLE_CC1_Key_Rx20_UBU.md)</t>
        </is>
      </c>
      <c r="P102" s="165" t="inlineStr">
        <is>
          <t>ข้อสอบจำลอง</t>
        </is>
      </c>
      <c r="Q102" s="165" t="inlineStr">
        <is>
          <t>Mock Rx20 UBU</t>
        </is>
      </c>
      <c r="R102" s="165" t="inlineStr"/>
    </row>
    <row r="103" ht="24" customHeight="1" s="49">
      <c r="A103" s="167" t="n">
        <v>101</v>
      </c>
      <c r="B103" s="166" t="inlineStr">
        <is>
          <t>ใช้ยาเดิมต่อไป แต่ให้ antihistamine และ paracetamol</t>
        </is>
      </c>
      <c r="C103" s="166" t="inlineStr"/>
      <c r="D103" s="166" t="inlineStr">
        <is>
          <t>Epinephrine 0.3 mg IM stat</t>
        </is>
      </c>
      <c r="E103" s="166" t="inlineStr">
        <is>
          <t>Dexamethasone 4 mg IV</t>
        </is>
      </c>
      <c r="F103" s="166" t="inlineStr">
        <is>
          <t>Prednisolone 20 mg OD</t>
        </is>
      </c>
      <c r="G103" s="166" t="inlineStr">
        <is>
          <t>Montelukast 10 mg HS</t>
        </is>
      </c>
      <c r="H103" s="166" t="inlineStr">
        <is>
          <t>Hydroxyzine 25 mg HS</t>
        </is>
      </c>
      <c r="I103" s="167" t="inlineStr">
        <is>
          <t>1</t>
        </is>
      </c>
      <c r="J10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66" t="inlineStr"/>
      <c r="L103" s="166" t="inlineStr">
        <is>
          <t>Allergic rhinitis</t>
        </is>
      </c>
      <c r="M103" s="166" t="inlineStr"/>
      <c r="N103" s="165" t="inlineStr">
        <is>
          <t>Clinic</t>
        </is>
      </c>
      <c r="O103" s="166" t="inlineStr">
        <is>
          <t>ข้อ 1 (PLE_CC1_Key_Rx20_UBU.md)</t>
        </is>
      </c>
      <c r="P103" s="165" t="inlineStr">
        <is>
          <t>ข้อสอบจำลอง</t>
        </is>
      </c>
      <c r="Q103" s="165" t="inlineStr">
        <is>
          <t>Mock Rx20 UBU</t>
        </is>
      </c>
      <c r="R103" s="165" t="inlineStr"/>
    </row>
    <row r="104" ht="24" customHeight="1" s="49">
      <c r="A104" s="167" t="n">
        <v>102</v>
      </c>
      <c r="B104" s="166" t="inlineStr">
        <is>
          <t>Loratadine (minor) ระดับ lora ลดลง</t>
        </is>
      </c>
      <c r="C104" s="166" t="inlineStr"/>
      <c r="D104" s="166" t="inlineStr">
        <is>
          <t>Montelukast 10 mg HS</t>
        </is>
      </c>
      <c r="E104" s="166" t="inlineStr">
        <is>
          <t>Hydroxyzine 25 mg HS</t>
        </is>
      </c>
      <c r="F104" s="166" t="inlineStr">
        <is>
          <t>Diphenhydramine 25 mg IV</t>
        </is>
      </c>
      <c r="G104" s="166" t="inlineStr">
        <is>
          <t>Cetirizine 10 mg OD</t>
        </is>
      </c>
      <c r="H104" s="166" t="inlineStr">
        <is>
          <t>Loratadine 10 mg OD</t>
        </is>
      </c>
      <c r="I104" s="167" t="inlineStr">
        <is>
          <t>1</t>
        </is>
      </c>
      <c r="J104"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Allergic rhinitis</t>
        </is>
      </c>
      <c r="M104" s="166" t="inlineStr"/>
      <c r="N104" s="165" t="inlineStr">
        <is>
          <t>Clinic</t>
        </is>
      </c>
      <c r="O104" s="166" t="inlineStr">
        <is>
          <t>ข้อ 3 (PLE_CC1_Key_Rx20_UBU.md)</t>
        </is>
      </c>
      <c r="P104" s="165" t="inlineStr">
        <is>
          <t>ข้อสอบจำลอง</t>
        </is>
      </c>
      <c r="Q104" s="165" t="inlineStr">
        <is>
          <t>Mock Rx20 UBU</t>
        </is>
      </c>
      <c r="R104" s="165" t="inlineStr"/>
    </row>
    <row r="105" ht="24" customHeight="1" s="49">
      <c r="A105" s="167" t="n">
        <v>103</v>
      </c>
      <c r="B105" s="166" t="inlineStr">
        <is>
          <t>ไม่เหมาะสม เพราะ ควรใช้ยา Loratadine จะได้ผลดีกว่า</t>
        </is>
      </c>
      <c r="C105" s="166" t="inlineStr"/>
      <c r="D105" s="166" t="inlineStr">
        <is>
          <t>Cetirizine 10 mg OD</t>
        </is>
      </c>
      <c r="E105" s="166" t="inlineStr">
        <is>
          <t>Loratadine 10 mg OD</t>
        </is>
      </c>
      <c r="F105" s="166" t="inlineStr">
        <is>
          <t>Fexofenadine 180 mg OD</t>
        </is>
      </c>
      <c r="G105" s="166" t="inlineStr">
        <is>
          <t>Chlorpheniramine 4 mg TID</t>
        </is>
      </c>
      <c r="H105" s="166" t="inlineStr">
        <is>
          <t>Fluticasone furoate nasal spray</t>
        </is>
      </c>
      <c r="I105" s="167" t="inlineStr">
        <is>
          <t>1</t>
        </is>
      </c>
      <c r="J105"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66" t="inlineStr"/>
      <c r="L105" s="166" t="inlineStr">
        <is>
          <t>Allergic rhinitis</t>
        </is>
      </c>
      <c r="M105" s="166" t="inlineStr"/>
      <c r="N105" s="165" t="inlineStr">
        <is>
          <t>Clinic</t>
        </is>
      </c>
      <c r="O105" s="166" t="inlineStr">
        <is>
          <t>ข้อ 4 (PLE_CC1_Key_Rx20_UBU.md)</t>
        </is>
      </c>
      <c r="P105" s="165" t="inlineStr">
        <is>
          <t>ข้อสอบจำลอง</t>
        </is>
      </c>
      <c r="Q105" s="165" t="inlineStr">
        <is>
          <t>Mock Rx20 UBU</t>
        </is>
      </c>
      <c r="R105" s="165" t="inlineStr"/>
    </row>
    <row r="106" ht="24" customHeight="1" s="49">
      <c r="A106" s="167" t="n">
        <v>104</v>
      </c>
      <c r="B106" s="166" t="inlineStr">
        <is>
          <t>ไม่เหมาะสม เพราะ ไม่ควรใช้ First generation antihistamine และ Decongestant ในผู้สูงอายุ</t>
        </is>
      </c>
      <c r="C106" s="166" t="inlineStr"/>
      <c r="D106" s="166" t="inlineStr">
        <is>
          <t>Chlorpheniramine 4 mg TID</t>
        </is>
      </c>
      <c r="E106" s="166" t="inlineStr">
        <is>
          <t>Fluticasone furoate nasal spray</t>
        </is>
      </c>
      <c r="F106" s="166" t="inlineStr">
        <is>
          <t>Budesonide nasal spray</t>
        </is>
      </c>
      <c r="G106" s="166" t="inlineStr">
        <is>
          <t>Epinephrine 0.3 mg IM stat</t>
        </is>
      </c>
      <c r="H106" s="166" t="inlineStr">
        <is>
          <t>Dexamethasone 4 mg IV</t>
        </is>
      </c>
      <c r="I106" s="167" t="inlineStr">
        <is>
          <t>1</t>
        </is>
      </c>
      <c r="J106"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66" t="inlineStr"/>
      <c r="L106" s="166" t="inlineStr">
        <is>
          <t>Allergic rhinitis</t>
        </is>
      </c>
      <c r="M106" s="166" t="inlineStr"/>
      <c r="N106" s="165" t="inlineStr">
        <is>
          <t>Clinic</t>
        </is>
      </c>
      <c r="O106" s="166" t="inlineStr">
        <is>
          <t>ข้อ 5 (PLE_CC1_Key_Rx20_UBU.md)</t>
        </is>
      </c>
      <c r="P106" s="165" t="inlineStr">
        <is>
          <t>ข้อสอบจำลอง</t>
        </is>
      </c>
      <c r="Q106" s="165" t="inlineStr">
        <is>
          <t>Mock Rx20 UBU</t>
        </is>
      </c>
      <c r="R106" s="165" t="inlineStr"/>
    </row>
    <row r="107" ht="24" customHeight="1" s="49">
      <c r="A107" s="167" t="n">
        <v>105</v>
      </c>
      <c r="B107" s="166"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07" s="166" t="inlineStr"/>
      <c r="D107" s="166" t="inlineStr">
        <is>
          <t>Epinephrine 0.3 mg IM stat</t>
        </is>
      </c>
      <c r="E107" s="166" t="inlineStr">
        <is>
          <t>Dexamethasone 4 mg IV</t>
        </is>
      </c>
      <c r="F107" s="166" t="inlineStr">
        <is>
          <t>Prednisolone 20 mg OD</t>
        </is>
      </c>
      <c r="G107" s="166" t="inlineStr">
        <is>
          <t>Montelukast 10 mg HS</t>
        </is>
      </c>
      <c r="H107" s="166" t="inlineStr">
        <is>
          <t>Hydroxyzine 25 mg HS</t>
        </is>
      </c>
      <c r="I107" s="167" t="inlineStr">
        <is>
          <t>1</t>
        </is>
      </c>
      <c r="J107" s="166"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7" s="166" t="inlineStr"/>
      <c r="L107" s="166" t="inlineStr">
        <is>
          <t>Allergic rhinitis</t>
        </is>
      </c>
      <c r="M107" s="166" t="inlineStr"/>
      <c r="N107" s="165" t="inlineStr">
        <is>
          <t>Clinic</t>
        </is>
      </c>
      <c r="O107" s="166" t="inlineStr">
        <is>
          <t>ข้อ 60 (PLE_CC1_Key_Rx20_UBU.md)</t>
        </is>
      </c>
      <c r="P107" s="165" t="inlineStr">
        <is>
          <t>ข้อสอบจำลอง</t>
        </is>
      </c>
      <c r="Q107" s="165" t="inlineStr">
        <is>
          <t>Mock Rx20 UBU</t>
        </is>
      </c>
      <c r="R107" s="165" t="inlineStr"/>
    </row>
    <row r="108" ht="24" customHeight="1" s="49">
      <c r="A108" s="167" t="n">
        <v>106</v>
      </c>
      <c r="B108" s="166" t="inlineStr">
        <is>
          <t>เกี่ยวกับ Antihistamine eye drops ข้อใดต่อไปนี้กล่าวถูกต้องตามหลักวิชาชีพเภสัชกรรม</t>
        </is>
      </c>
      <c r="C108" s="166" t="inlineStr"/>
      <c r="D108" s="166" t="inlineStr">
        <is>
          <t>Montelukast 10 mg HS</t>
        </is>
      </c>
      <c r="E108" s="166" t="inlineStr">
        <is>
          <t>Hydroxyzine 25 mg HS</t>
        </is>
      </c>
      <c r="F108" s="166" t="inlineStr">
        <is>
          <t>Diphenhydramine 25 mg IV</t>
        </is>
      </c>
      <c r="G108" s="166" t="inlineStr">
        <is>
          <t>Cetirizine 10 mg OD</t>
        </is>
      </c>
      <c r="H108" s="166" t="inlineStr">
        <is>
          <t>Loratadine 10 mg OD</t>
        </is>
      </c>
      <c r="I108" s="167" t="inlineStr">
        <is>
          <t>1</t>
        </is>
      </c>
      <c r="J10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66" t="inlineStr"/>
      <c r="L108" s="166" t="inlineStr">
        <is>
          <t>Allergic rhinitis</t>
        </is>
      </c>
      <c r="M108" s="166" t="inlineStr"/>
      <c r="N108" s="165" t="inlineStr">
        <is>
          <t>Clinic</t>
        </is>
      </c>
      <c r="O108" s="166" t="inlineStr">
        <is>
          <t>ข้อ 3 (PLE_CC1_Key_Rx20_UBU.md)</t>
        </is>
      </c>
      <c r="P108" s="165" t="inlineStr">
        <is>
          <t>ข้อสอบจำลอง</t>
        </is>
      </c>
      <c r="Q108" s="165" t="inlineStr">
        <is>
          <t>Mock Rx20 UBU</t>
        </is>
      </c>
      <c r="R108" s="165" t="inlineStr"/>
    </row>
    <row r="109" ht="24" customHeight="1" s="49">
      <c r="A109" s="167" t="n">
        <v>107</v>
      </c>
      <c r="B109" s="166" t="inlineStr">
        <is>
          <t>Fexofenadine 60 mg 1 tab bid</t>
        </is>
      </c>
      <c r="C109" s="166" t="inlineStr"/>
      <c r="D109" s="166" t="inlineStr">
        <is>
          <t>Cetirizine 10 mg OD</t>
        </is>
      </c>
      <c r="E109" s="166" t="inlineStr">
        <is>
          <t>Loratadine 10 mg OD</t>
        </is>
      </c>
      <c r="F109" s="166" t="inlineStr">
        <is>
          <t>Fexofenadine 180 mg OD</t>
        </is>
      </c>
      <c r="G109" s="166" t="inlineStr">
        <is>
          <t>Chlorpheniramine 4 mg TID</t>
        </is>
      </c>
      <c r="H109" s="166" t="inlineStr">
        <is>
          <t>Fluticasone furoate nasal spray</t>
        </is>
      </c>
      <c r="I109" s="167" t="inlineStr">
        <is>
          <t>1</t>
        </is>
      </c>
      <c r="J109"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66" t="inlineStr"/>
      <c r="L109" s="166" t="inlineStr">
        <is>
          <t>Allergic rhinitis</t>
        </is>
      </c>
      <c r="M109" s="166" t="inlineStr"/>
      <c r="N109" s="165" t="inlineStr">
        <is>
          <t>Clinic</t>
        </is>
      </c>
      <c r="O109" s="166" t="inlineStr">
        <is>
          <t>ข้อ 2 (PLE_CC1_Key_Rx20_UBU.md)</t>
        </is>
      </c>
      <c r="P109" s="165" t="inlineStr">
        <is>
          <t>ข้อสอบจำลอง</t>
        </is>
      </c>
      <c r="Q109" s="165" t="inlineStr">
        <is>
          <t>Mock Rx20 UBU</t>
        </is>
      </c>
      <c r="R109" s="165" t="inlineStr"/>
    </row>
    <row r="110" ht="24" customHeight="1" s="49">
      <c r="A110" s="167" t="n">
        <v>108</v>
      </c>
      <c r="B110" s="166" t="inlineStr">
        <is>
          <t>Oxymetazoline intranasal 0.5 mg/ml 1 puff prn (at night 1-2 times/week)</t>
        </is>
      </c>
      <c r="C110" s="166" t="inlineStr"/>
      <c r="D110" s="166" t="inlineStr">
        <is>
          <t>Chlorpheniramine 4 mg TID</t>
        </is>
      </c>
      <c r="E110" s="166" t="inlineStr">
        <is>
          <t>Fluticasone furoate nasal spray</t>
        </is>
      </c>
      <c r="F110" s="166" t="inlineStr">
        <is>
          <t>Budesonide nasal spray</t>
        </is>
      </c>
      <c r="G110" s="166" t="inlineStr">
        <is>
          <t>Epinephrine 0.3 mg IM stat</t>
        </is>
      </c>
      <c r="H110" s="166" t="inlineStr">
        <is>
          <t>Dexamethasone 4 mg IV</t>
        </is>
      </c>
      <c r="I110" s="167" t="inlineStr">
        <is>
          <t>1</t>
        </is>
      </c>
      <c r="J110"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66" t="inlineStr"/>
      <c r="L110" s="166" t="inlineStr">
        <is>
          <t>Allergic rhinitis</t>
        </is>
      </c>
      <c r="M110" s="166" t="inlineStr"/>
      <c r="N110" s="165" t="inlineStr">
        <is>
          <t>Clinic</t>
        </is>
      </c>
      <c r="O110" s="166" t="inlineStr">
        <is>
          <t>ข้อ 3 (PLE_CC1_Key_Rx20_UBU.md)</t>
        </is>
      </c>
      <c r="P110" s="165" t="inlineStr">
        <is>
          <t>ข้อสอบจำลอง</t>
        </is>
      </c>
      <c r="Q110" s="165" t="inlineStr">
        <is>
          <t>Mock Rx20 UBU</t>
        </is>
      </c>
      <c r="R110" s="165" t="inlineStr"/>
    </row>
    <row r="111" ht="24" customHeight="1" s="49">
      <c r="A111" s="167" t="n">
        <v>109</v>
      </c>
      <c r="B111" s="166" t="inlineStr">
        <is>
          <t>Pseudoephedrine 60 mg/triprolidine 2.5 mg 1 tab bid pc</t>
        </is>
      </c>
      <c r="C111" s="166" t="inlineStr"/>
      <c r="D111" s="166" t="inlineStr">
        <is>
          <t>Epinephrine 0.3 mg IM stat</t>
        </is>
      </c>
      <c r="E111" s="166" t="inlineStr">
        <is>
          <t>Dexamethasone 4 mg IV</t>
        </is>
      </c>
      <c r="F111" s="166" t="inlineStr">
        <is>
          <t>Prednisolone 20 mg OD</t>
        </is>
      </c>
      <c r="G111" s="166" t="inlineStr">
        <is>
          <t>Montelukast 10 mg HS</t>
        </is>
      </c>
      <c r="H111" s="166" t="inlineStr">
        <is>
          <t>Hydroxyzine 25 mg HS</t>
        </is>
      </c>
      <c r="I111" s="167" t="inlineStr">
        <is>
          <t>1</t>
        </is>
      </c>
      <c r="J11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166" t="inlineStr"/>
      <c r="L111" s="166" t="inlineStr">
        <is>
          <t>Allergic rhinitis</t>
        </is>
      </c>
      <c r="M111" s="166" t="inlineStr"/>
      <c r="N111" s="165" t="inlineStr">
        <is>
          <t>Clinic</t>
        </is>
      </c>
      <c r="O111" s="166" t="inlineStr">
        <is>
          <t>ข้อ 4 (PLE_CC1_Key_Rx20_UBU.md)</t>
        </is>
      </c>
      <c r="P111" s="165" t="inlineStr">
        <is>
          <t>ข้อสอบจำลอง</t>
        </is>
      </c>
      <c r="Q111" s="165" t="inlineStr">
        <is>
          <t>Mock Rx20 UBU</t>
        </is>
      </c>
      <c r="R111" s="165" t="inlineStr"/>
    </row>
    <row r="112" ht="24" customHeight="1" s="49">
      <c r="A112" s="167" t="n">
        <v>110</v>
      </c>
      <c r="B112" s="166" t="inlineStr">
        <is>
          <t>Allergic rhinitis ของผู้ป่วยรายนี้มีความรุนแรงระดับใด</t>
        </is>
      </c>
      <c r="C112" s="166" t="inlineStr"/>
      <c r="D112" s="166" t="inlineStr">
        <is>
          <t>Mild intermittent</t>
        </is>
      </c>
      <c r="E112" s="166" t="inlineStr">
        <is>
          <t>Mild persistent</t>
        </is>
      </c>
      <c r="F112" s="166" t="inlineStr">
        <is>
          <t>Mild-moderate persistent</t>
        </is>
      </c>
      <c r="G112" s="166" t="inlineStr">
        <is>
          <t>Moderate-severe persistent</t>
        </is>
      </c>
      <c r="H112" s="166" t="inlineStr">
        <is>
          <t>Moderate-severe intermittent และผู้ป่วยเพิ่งมีอาการมา 2 สัปดาห์ ดังแสดงในแผนภูมิด้านล่างนี้</t>
        </is>
      </c>
      <c r="I112" s="167" t="inlineStr">
        <is>
          <t>1</t>
        </is>
      </c>
      <c r="J112"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66" t="inlineStr"/>
      <c r="L112" s="166" t="inlineStr">
        <is>
          <t>Allergic rhinitis</t>
        </is>
      </c>
      <c r="M112" s="166" t="inlineStr"/>
      <c r="N112" s="165" t="inlineStr">
        <is>
          <t>Clinic</t>
        </is>
      </c>
      <c r="O112" s="166" t="inlineStr">
        <is>
          <t>ข้อ 2 (PLE_CC1_Key_Rx20_UBU.md)</t>
        </is>
      </c>
      <c r="P112" s="165" t="inlineStr">
        <is>
          <t>ข้อสอบจำลอง</t>
        </is>
      </c>
      <c r="Q112" s="165" t="inlineStr">
        <is>
          <t>Mock Rx20 UBU</t>
        </is>
      </c>
      <c r="R112" s="165" t="inlineStr"/>
    </row>
    <row r="113" ht="24" customHeight="1" s="49">
      <c r="A113" s="167" t="n">
        <v>111</v>
      </c>
      <c r="B113" s="166" t="inlineStr">
        <is>
          <t>Fexofenadine มีการ metabolism ได้ metabolite ดังภาพ ซึ่งเกิดขึ้นจากปฏิกิริยาใด</t>
        </is>
      </c>
      <c r="C113" s="166" t="inlineStr"/>
      <c r="D113" s="166" t="inlineStr">
        <is>
          <t>Deamination</t>
        </is>
      </c>
      <c r="E113" s="166" t="inlineStr">
        <is>
          <t>Dealkylation</t>
        </is>
      </c>
      <c r="F113" s="166" t="inlineStr">
        <is>
          <t>Deacetylation</t>
        </is>
      </c>
      <c r="G113" s="166" t="inlineStr">
        <is>
          <t>Decarboxylation</t>
        </is>
      </c>
      <c r="H113" s="166" t="inlineStr">
        <is>
          <t>Dehydrogenation</t>
        </is>
      </c>
      <c r="I113" s="167" t="inlineStr">
        <is>
          <t>2</t>
        </is>
      </c>
      <c r="J113" s="166"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Allergic rhinitis</t>
        </is>
      </c>
      <c r="M113" s="166" t="inlineStr"/>
      <c r="N113" s="165" t="inlineStr">
        <is>
          <t>Clinic</t>
        </is>
      </c>
      <c r="O113" s="166" t="inlineStr">
        <is>
          <t>ข้อ 7 (PLE_CC1_Key_Rx20_UBU.md)</t>
        </is>
      </c>
      <c r="P113" s="165" t="inlineStr">
        <is>
          <t>ข้อสอบจำลอง</t>
        </is>
      </c>
      <c r="Q113" s="165" t="inlineStr">
        <is>
          <t>Mock Rx20 UBU</t>
        </is>
      </c>
      <c r="R113" s="165" t="inlineStr"/>
    </row>
    <row r="114" ht="24" customHeight="1" s="49">
      <c r="A114" s="167" t="n">
        <v>112</v>
      </c>
      <c r="B114" s="166" t="inlineStr">
        <is>
          <t>ข้อใดมีผลต่อความสม่ำเสมอของยา fexofenadine</t>
        </is>
      </c>
      <c r="C114" s="166" t="inlineStr"/>
      <c r="D114" s="166" t="inlineStr">
        <is>
          <t>มุมทรงตัว</t>
        </is>
      </c>
      <c r="E114" s="166" t="inlineStr">
        <is>
          <t>ความพรุนของผงยา</t>
        </is>
      </c>
      <c r="F114" s="166" t="inlineStr">
        <is>
          <t>การทำเป็นแกรนูล</t>
        </is>
      </c>
      <c r="G114" s="166" t="inlineStr">
        <is>
          <t>ความสามารถในการตอกอัด</t>
        </is>
      </c>
      <c r="H114" s="166" t="inlineStr">
        <is>
          <t>การใส่สาร glidant ลงไปในตำรับ</t>
        </is>
      </c>
      <c r="I114" s="167" t="inlineStr">
        <is>
          <t>1</t>
        </is>
      </c>
      <c r="J114" s="166"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Allergic rhinitis</t>
        </is>
      </c>
      <c r="M114" s="166" t="inlineStr"/>
      <c r="N114" s="165" t="inlineStr">
        <is>
          <t>Clinic</t>
        </is>
      </c>
      <c r="O114" s="166" t="inlineStr">
        <is>
          <t>ข้อ 8 (PLE_CC1_Key_Rx20_UBU.md)</t>
        </is>
      </c>
      <c r="P114" s="165" t="inlineStr">
        <is>
          <t>ข้อสอบจำลอง</t>
        </is>
      </c>
      <c r="Q114" s="165" t="inlineStr">
        <is>
          <t>Mock Rx20 UBU</t>
        </is>
      </c>
      <c r="R114" s="165" t="inlineStr"/>
    </row>
    <row r="115" ht="24" customHeight="1" s="49">
      <c r="A115" s="167" t="n">
        <v>113</v>
      </c>
      <c r="B115" s="166" t="inlineStr">
        <is>
          <t>จากรูป โครงสร้างหรือคุณสมบัติใดของ cetirizine ที่ทำให้กินยานี้แล้วไม่ง่วง</t>
        </is>
      </c>
      <c r="C115" s="166" t="inlineStr"/>
      <c r="D115" s="166" t="inlineStr">
        <is>
          <t>Acid property</t>
        </is>
      </c>
      <c r="E115" s="166" t="inlineStr">
        <is>
          <t>Basic property</t>
        </is>
      </c>
      <c r="F115" s="166" t="inlineStr">
        <is>
          <t>Amphoteric property</t>
        </is>
      </c>
      <c r="G115" s="166" t="inlineStr">
        <is>
          <t>Aromatic ring</t>
        </is>
      </c>
      <c r="H115" s="166" t="inlineStr">
        <is>
          <t>Electron withdrawing และทำให้ผ่าน BBB น้อยจึงทำให้ส่งผลต่อ CNS side น้อย</t>
        </is>
      </c>
      <c r="I115" s="167" t="inlineStr">
        <is>
          <t>1</t>
        </is>
      </c>
      <c r="J115" s="166"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66" t="inlineStr"/>
      <c r="L115" s="166" t="inlineStr">
        <is>
          <t>Allergic rhinitis</t>
        </is>
      </c>
      <c r="M115" s="166" t="inlineStr"/>
      <c r="N115" s="165" t="inlineStr">
        <is>
          <t>Clinic</t>
        </is>
      </c>
      <c r="O115" s="166" t="inlineStr">
        <is>
          <t>ข้อ 106 (PLE_CC1_Key_Rx20_UBU.md)</t>
        </is>
      </c>
      <c r="P115" s="165" t="inlineStr">
        <is>
          <t>ข้อสอบจำลอง</t>
        </is>
      </c>
      <c r="Q115" s="165" t="inlineStr">
        <is>
          <t>Mock Rx20 UBU</t>
        </is>
      </c>
      <c r="R115" s="165" t="inlineStr"/>
    </row>
    <row r="116" ht="24" customHeight="1" s="49">
      <c r="A116" s="165" t="n">
        <v>114</v>
      </c>
      <c r="B116" s="166" t="inlineStr">
        <is>
          <t>ค่าผลปฏิบัติการใด มี Specificity สูงที่สุดสำหรับโรค Systemic lupus erythematosus</t>
        </is>
      </c>
      <c r="C116" s="166" t="inlineStr"/>
      <c r="D116" s="166" t="inlineStr">
        <is>
          <t>ANA</t>
        </is>
      </c>
      <c r="E116" s="166" t="inlineStr">
        <is>
          <t>Anti-dsDNA</t>
        </is>
      </c>
      <c r="F116" s="166" t="inlineStr">
        <is>
          <t>Lupus anticoagulant</t>
        </is>
      </c>
      <c r="G116" s="166" t="inlineStr">
        <is>
          <t>ES</t>
        </is>
      </c>
      <c r="H116" s="166" t="inlineStr">
        <is>
          <t>Proteinuria คำอธิบาย</t>
        </is>
      </c>
      <c r="I116" s="165" t="inlineStr">
        <is>
          <t>2</t>
        </is>
      </c>
      <c r="J116" s="166"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6" s="166" t="inlineStr"/>
      <c r="L116" s="166" t="inlineStr">
        <is>
          <t>Hypertension</t>
        </is>
      </c>
      <c r="M116" s="166" t="inlineStr"/>
      <c r="N116" s="165" t="inlineStr">
        <is>
          <t>Clinic</t>
        </is>
      </c>
      <c r="O116" s="166" t="inlineStr">
        <is>
          <t>ข้อ 92 (PLE_CC1_Key_Rx20_UBU.md)</t>
        </is>
      </c>
      <c r="P116" s="165" t="inlineStr">
        <is>
          <t>ข้อสอบจำลอง</t>
        </is>
      </c>
      <c r="Q116" s="165" t="inlineStr">
        <is>
          <t>Mock Rx20 UBU</t>
        </is>
      </c>
      <c r="R116" s="165" t="inlineStr"/>
    </row>
    <row r="117" ht="24" customHeight="1" s="49">
      <c r="A117" s="165" t="n">
        <v>115</v>
      </c>
      <c r="B117"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117" s="166" t="inlineStr"/>
      <c r="D117" s="166" t="inlineStr">
        <is>
          <t>type I</t>
        </is>
      </c>
      <c r="E117" s="166" t="inlineStr">
        <is>
          <t>type II</t>
        </is>
      </c>
      <c r="F117" s="166" t="inlineStr">
        <is>
          <t>type III</t>
        </is>
      </c>
      <c r="G117" s="166" t="inlineStr">
        <is>
          <t>type IV</t>
        </is>
      </c>
      <c r="H117" s="166" t="inlineStr">
        <is>
          <t>mixed type</t>
        </is>
      </c>
      <c r="I117" s="165" t="inlineStr">
        <is>
          <t>4</t>
        </is>
      </c>
      <c r="J117" s="166" t="inlineStr">
        <is>
          <t xml:space="preserve">✅ คำตอบที่ถูกต้อง: ข้อ ง. type IV
🎯 ทำไมข้อนี้ถึงถูก:
🔍 ข้ออื่นผิดเพราะอะไร:
</t>
        </is>
      </c>
      <c r="K117" s="166" t="inlineStr"/>
      <c r="L117" s="166" t="inlineStr">
        <is>
          <t>Severe Cutaneous Adverse Reactions (SCARs)</t>
        </is>
      </c>
      <c r="M117" s="166" t="inlineStr"/>
      <c r="N117" s="165" t="inlineStr">
        <is>
          <t>Clinic</t>
        </is>
      </c>
      <c r="O117" s="166" t="inlineStr">
        <is>
          <t>[SOURCE: Pharma Plus เล่มม่วง 2 - ข้อสอบย้อนหลังปี 2558 วันที่ 2 ข้อ 25]</t>
        </is>
      </c>
      <c r="P117" s="165" t="inlineStr">
        <is>
          <t>ข้อสอบเก่า</t>
        </is>
      </c>
      <c r="Q117" s="165" t="inlineStr">
        <is>
          <t>2558</t>
        </is>
      </c>
      <c r="R117" s="165" t="inlineStr"/>
    </row>
    <row r="118" ht="24" customHeight="1" s="49">
      <c r="A118" s="165" t="n">
        <v>116</v>
      </c>
      <c r="B118"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118" s="166" t="inlineStr"/>
      <c r="D118" s="166" t="inlineStr">
        <is>
          <t>โรคเรื้อรัง</t>
        </is>
      </c>
      <c r="E118" s="166" t="inlineStr">
        <is>
          <t>กิน paracetamol</t>
        </is>
      </c>
      <c r="F118" s="166" t="inlineStr">
        <is>
          <t>กิน allopurinol</t>
        </is>
      </c>
      <c r="G118" s="166" t="inlineStr">
        <is>
          <t>กรรมพันธุ์</t>
        </is>
      </c>
      <c r="H118" s="166" t="inlineStr">
        <is>
          <t>เพศหญิง</t>
        </is>
      </c>
      <c r="I118" s="165" t="inlineStr">
        <is>
          <t>3</t>
        </is>
      </c>
      <c r="J118" s="166" t="inlineStr">
        <is>
          <t xml:space="preserve">✅ คำตอบที่ถูกต้อง: ข้อ ค. กิน allopurinol
🎯 ทำไมข้อนี้ถึงถูก:
🔍 ข้ออื่นผิดเพราะอะไร:
</t>
        </is>
      </c>
      <c r="K118" s="166" t="inlineStr"/>
      <c r="L118" s="166" t="inlineStr">
        <is>
          <t>Severe Cutaneous Adverse Reactions (SCARs)</t>
        </is>
      </c>
      <c r="M118" s="166" t="inlineStr"/>
      <c r="N118" s="165" t="inlineStr">
        <is>
          <t>Clinic</t>
        </is>
      </c>
      <c r="O118" s="166" t="inlineStr">
        <is>
          <t>[SOURCE: Pharma Plus เล่มม่วง 2 - ข้อสอบย้อนหลังปี 2558 วันที่ 2 ข้อ 26]</t>
        </is>
      </c>
      <c r="P118" s="165" t="inlineStr">
        <is>
          <t>ข้อสอบเก่า</t>
        </is>
      </c>
      <c r="Q118" s="165" t="inlineStr">
        <is>
          <t>2558</t>
        </is>
      </c>
      <c r="R118" s="165" t="inlineStr"/>
    </row>
    <row r="119" ht="24" customHeight="1" s="49">
      <c r="A119" s="165" t="n">
        <v>117</v>
      </c>
      <c r="B119"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119" s="166" t="inlineStr"/>
      <c r="D119" s="166" t="inlineStr">
        <is>
          <t>มีผื่นผิวหนังลอกมากกว่า 30%</t>
        </is>
      </c>
      <c r="E119" s="166" t="inlineStr">
        <is>
          <t>มีไข้ เจ็บคอ เริ่มมีผื่นแดงขึ้น</t>
        </is>
      </c>
      <c r="F119" s="166" t="inlineStr">
        <is>
          <t>ได้รับยาที่มี incidence สูงในการเกิด TEN</t>
        </is>
      </c>
      <c r="G119" s="166" t="inlineStr">
        <is>
          <t>มีแผลที่อวัยวะต่าง ๆ</t>
        </is>
      </c>
      <c r="H119" s="166" t="inlineStr">
        <is>
          <t>โรคประจำตัวมาก</t>
        </is>
      </c>
      <c r="I119" s="165" t="inlineStr">
        <is>
          <t>5</t>
        </is>
      </c>
      <c r="J119" s="166" t="inlineStr">
        <is>
          <t xml:space="preserve">✅ คำตอบที่ถูกต้อง: ข้อ จ. โรคประจำตัวมาก
🎯 ทำไมข้อนี้ถึงถูก:
🔍 ข้ออื่นผิดเพราะอะไร:
</t>
        </is>
      </c>
      <c r="K119" s="166" t="inlineStr"/>
      <c r="L119" s="166" t="inlineStr">
        <is>
          <t>Severe Cutaneous Adverse Reactions (SCARs)</t>
        </is>
      </c>
      <c r="M119" s="166" t="inlineStr"/>
      <c r="N119" s="165" t="inlineStr">
        <is>
          <t>Clinic</t>
        </is>
      </c>
      <c r="O119" s="166" t="inlineStr">
        <is>
          <t>[SOURCE: Pharma Plus เล่มม่วง 2 - ข้อสอบย้อนหลังปี 2558 วันที่ 2 ข้อ 27]</t>
        </is>
      </c>
      <c r="P119" s="165" t="inlineStr">
        <is>
          <t>ข้อสอบเก่า</t>
        </is>
      </c>
      <c r="Q119" s="165" t="inlineStr">
        <is>
          <t>2558</t>
        </is>
      </c>
      <c r="R119" s="165" t="inlineStr"/>
    </row>
    <row r="120" ht="24" customHeight="1" s="49">
      <c r="A120" s="165" t="n">
        <v>118</v>
      </c>
      <c r="B120"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120" s="166" t="inlineStr"/>
      <c r="D120" s="166" t="inlineStr">
        <is>
          <t>A</t>
        </is>
      </c>
      <c r="E120" s="166" t="inlineStr">
        <is>
          <t>B</t>
        </is>
      </c>
      <c r="F120" s="166" t="inlineStr">
        <is>
          <t>C</t>
        </is>
      </c>
      <c r="G120" s="166" t="inlineStr">
        <is>
          <t>F</t>
        </is>
      </c>
      <c r="H120" s="166" t="inlineStr">
        <is>
          <t>I</t>
        </is>
      </c>
      <c r="I120" s="165" t="inlineStr">
        <is>
          <t>4</t>
        </is>
      </c>
      <c r="J120" s="166" t="inlineStr">
        <is>
          <t xml:space="preserve">✅ คำตอบที่ถูกต้อง: ข้อ ง. F
🎯 ทำไมข้อนี้ถึงถูก:
🔍 ข้ออื่นผิดเพราะอะไร:
</t>
        </is>
      </c>
      <c r="K120" s="166" t="inlineStr"/>
      <c r="L120" s="166" t="inlineStr">
        <is>
          <t>Pharmacovigilance &amp; Drug Safety</t>
        </is>
      </c>
      <c r="M120" s="166" t="inlineStr"/>
      <c r="N120" s="165" t="inlineStr">
        <is>
          <t>Clinic</t>
        </is>
      </c>
      <c r="O120" s="166" t="inlineStr">
        <is>
          <t>[SOURCE: Pharma Plus เล่มม่วง 2 - ข้อสอบย้อนหลังปี 2558 วันที่ 2 ข้อ 28]</t>
        </is>
      </c>
      <c r="P120" s="165" t="inlineStr">
        <is>
          <t>ข้อสอบเก่า</t>
        </is>
      </c>
      <c r="Q120" s="165" t="inlineStr">
        <is>
          <t>2558</t>
        </is>
      </c>
      <c r="R120" s="165" t="inlineStr"/>
    </row>
    <row r="121" ht="24" customHeight="1" s="49">
      <c r="A121" s="165" t="n">
        <v>119</v>
      </c>
      <c r="B121" s="166" t="inlineStr">
        <is>
          <t>ข้อใดสัมพันธ์กันถูกต้อง</t>
        </is>
      </c>
      <c r="C121" s="166" t="inlineStr"/>
      <c r="D121" s="166" t="inlineStr">
        <is>
          <t>Rabies vaccine - toxoid</t>
        </is>
      </c>
      <c r="E121" s="166" t="inlineStr">
        <is>
          <t>MMR vaccine - killed vaccine</t>
        </is>
      </c>
      <c r="F121" s="166" t="inlineStr">
        <is>
          <t>Tetanus vaccine - killed vaccine</t>
        </is>
      </c>
      <c r="G121" s="166" t="inlineStr">
        <is>
          <t>Hepatitis B vaccine - live vaccine</t>
        </is>
      </c>
      <c r="H121" s="166" t="inlineStr">
        <is>
          <t>Influenza vaccine - killed vaccine</t>
        </is>
      </c>
      <c r="I121" s="165" t="inlineStr">
        <is>
          <t>5</t>
        </is>
      </c>
      <c r="J121"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121" s="166" t="inlineStr">
        <is>
          <t>Vaccines</t>
        </is>
      </c>
      <c r="L121" s="166" t="inlineStr">
        <is>
          <t>Vaccine classification and types</t>
        </is>
      </c>
      <c r="M121" s="166" t="inlineStr"/>
      <c r="N121" s="165" t="inlineStr">
        <is>
          <t>ปานกลาง</t>
        </is>
      </c>
      <c r="O121" s="166" t="inlineStr">
        <is>
          <t>ข้อสอบเก่า</t>
        </is>
      </c>
      <c r="P121" s="165" t="inlineStr">
        <is>
          <t>ข้อสอบเก่า</t>
        </is>
      </c>
      <c r="Q121" s="165" t="inlineStr">
        <is>
          <t>2565</t>
        </is>
      </c>
      <c r="R121" s="165" t="inlineStr"/>
    </row>
    <row r="122" ht="24" customHeight="1" s="49"/>
    <row r="123" ht="24" customHeight="1" s="49"/>
    <row r="124" ht="24" customHeight="1" s="49"/>
    <row r="125" ht="24" customHeight="1" s="49"/>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R350"/>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ยาปฏิชีวนะกลุ่มใดต่อไปนี้ มีกลไกการออกฤทธิ์โดยการยับยั้งเอนไซม์ DNA gyrase และ Topoisomerase IV ของแบคทีเรีย?</t>
        </is>
      </c>
      <c r="C3" s="166" t="inlineStr"/>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66" t="inlineStr"/>
      <c r="L3" s="166" t="inlineStr">
        <is>
          <t>Antimicrobial Pharmacology</t>
        </is>
      </c>
      <c r="M3" s="166" t="inlineStr"/>
      <c r="N3" s="165" t="inlineStr">
        <is>
          <t>Clinic</t>
        </is>
      </c>
      <c r="O3" s="166" t="inlineStr">
        <is>
          <t>Pharmacology</t>
        </is>
      </c>
      <c r="P3" s="167" t="inlineStr">
        <is>
          <t>แบบฝึกหัด</t>
        </is>
      </c>
      <c r="Q3" s="165" t="inlineStr">
        <is>
          <t>เล่มม่วง</t>
        </is>
      </c>
      <c r="R3" s="165" t="inlineStr"/>
    </row>
    <row r="4" ht="24" customHeight="1" s="49">
      <c r="A4" s="167" t="n">
        <v>2</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inlineStr"/>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66" t="inlineStr"/>
      <c r="L4" s="166" t="inlineStr">
        <is>
          <t>Pneumonia</t>
        </is>
      </c>
      <c r="M4" s="166" t="inlineStr"/>
      <c r="N4" s="165" t="inlineStr">
        <is>
          <t>Clinic</t>
        </is>
      </c>
      <c r="O4" s="166" t="inlineStr">
        <is>
          <t>ข้อ 1.1 Mock Infectious RxCU84</t>
        </is>
      </c>
      <c r="P4" s="165" t="inlineStr">
        <is>
          <t>ข้อสอบจำลอง</t>
        </is>
      </c>
      <c r="Q4" s="165" t="inlineStr">
        <is>
          <t>Mock RxCU84</t>
        </is>
      </c>
      <c r="R4" s="165" t="inlineStr"/>
    </row>
    <row r="5" ht="24" customHeight="1" s="49">
      <c r="A5" s="167" t="n">
        <v>3</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inlineStr"/>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Pneumonia</t>
        </is>
      </c>
      <c r="M5" s="166" t="inlineStr"/>
      <c r="N5" s="165" t="inlineStr">
        <is>
          <t>Clinic</t>
        </is>
      </c>
      <c r="O5" s="166" t="inlineStr">
        <is>
          <t>ข้อ 1.2 Mock Infectious RxCU84</t>
        </is>
      </c>
      <c r="P5" s="165" t="inlineStr">
        <is>
          <t>ข้อสอบจำลอง</t>
        </is>
      </c>
      <c r="Q5" s="165" t="inlineStr">
        <is>
          <t>Mock RxCU84</t>
        </is>
      </c>
      <c r="R5" s="165" t="inlineStr"/>
    </row>
    <row r="6" ht="24" customHeight="1" s="49">
      <c r="A6" s="167" t="n">
        <v>4</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inlineStr"/>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66" t="inlineStr"/>
      <c r="L6" s="166" t="inlineStr">
        <is>
          <t>Pneumonia</t>
        </is>
      </c>
      <c r="M6" s="166" t="inlineStr"/>
      <c r="N6" s="165" t="inlineStr">
        <is>
          <t>Clinic</t>
        </is>
      </c>
      <c r="O6" s="166" t="inlineStr">
        <is>
          <t>ข้อ 1.3 Mock Infectious RxCU84</t>
        </is>
      </c>
      <c r="P6" s="165" t="inlineStr">
        <is>
          <t>ข้อสอบจำลอง</t>
        </is>
      </c>
      <c r="Q6" s="165" t="inlineStr">
        <is>
          <t>Mock RxCU84</t>
        </is>
      </c>
      <c r="R6" s="165" t="inlineStr"/>
    </row>
    <row r="7" ht="24" customHeight="1" s="49">
      <c r="A7" s="167" t="n">
        <v>5</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inlineStr"/>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Pneumonia</t>
        </is>
      </c>
      <c r="M7" s="166" t="inlineStr"/>
      <c r="N7" s="165" t="inlineStr">
        <is>
          <t>Clinic</t>
        </is>
      </c>
      <c r="O7" s="166" t="inlineStr">
        <is>
          <t>ข้อ 1.4 Mock Infectious RxCU84</t>
        </is>
      </c>
      <c r="P7" s="165" t="inlineStr">
        <is>
          <t>ข้อสอบจำลอง</t>
        </is>
      </c>
      <c r="Q7" s="165" t="inlineStr">
        <is>
          <t>Mock RxCU84</t>
        </is>
      </c>
      <c r="R7" s="165" t="inlineStr"/>
    </row>
    <row r="8" ht="24" customHeight="1" s="49">
      <c r="A8" s="167" t="n">
        <v>6</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inlineStr"/>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Pneumonia</t>
        </is>
      </c>
      <c r="M8" s="166" t="inlineStr"/>
      <c r="N8" s="165" t="inlineStr">
        <is>
          <t>Clinic</t>
        </is>
      </c>
      <c r="O8" s="166" t="inlineStr">
        <is>
          <t>ข้อ 1.5 Mock Infectious RxCU84</t>
        </is>
      </c>
      <c r="P8" s="165" t="inlineStr">
        <is>
          <t>ข้อสอบจำลอง</t>
        </is>
      </c>
      <c r="Q8" s="165" t="inlineStr">
        <is>
          <t>Mock RxCU84</t>
        </is>
      </c>
      <c r="R8" s="165" t="inlineStr"/>
    </row>
    <row r="9" ht="24" customHeight="1" s="49">
      <c r="A9" s="167" t="n">
        <v>7</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inlineStr"/>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URTI</t>
        </is>
      </c>
      <c r="M9" s="166" t="inlineStr"/>
      <c r="N9" s="165" t="inlineStr">
        <is>
          <t>Clinic</t>
        </is>
      </c>
      <c r="O9" s="166" t="inlineStr">
        <is>
          <t>ข้อ 2.1 Mock Infectious RxCU84</t>
        </is>
      </c>
      <c r="P9" s="165" t="inlineStr">
        <is>
          <t>ข้อสอบจำลอง</t>
        </is>
      </c>
      <c r="Q9" s="165" t="inlineStr">
        <is>
          <t>Mock RxCU84</t>
        </is>
      </c>
      <c r="R9" s="165" t="inlineStr"/>
    </row>
    <row r="10" ht="24" customHeight="1" s="49">
      <c r="A10" s="167" t="n">
        <v>8</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inlineStr"/>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URTI</t>
        </is>
      </c>
      <c r="M10" s="166" t="inlineStr"/>
      <c r="N10" s="165" t="inlineStr">
        <is>
          <t>Clinic</t>
        </is>
      </c>
      <c r="O10" s="166" t="inlineStr">
        <is>
          <t>ข้อ 2.2 Mock Infectious RxCU84</t>
        </is>
      </c>
      <c r="P10" s="165" t="inlineStr">
        <is>
          <t>ข้อสอบจำลอง</t>
        </is>
      </c>
      <c r="Q10" s="165" t="inlineStr">
        <is>
          <t>Mock RxCU84</t>
        </is>
      </c>
      <c r="R10" s="165" t="inlineStr"/>
    </row>
    <row r="11" ht="24" customHeight="1" s="49">
      <c r="A11" s="167" t="n">
        <v>9</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inlineStr"/>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66" t="inlineStr"/>
      <c r="L11" s="166" t="inlineStr">
        <is>
          <t>Antimicrobial Pharmacology</t>
        </is>
      </c>
      <c r="M11" s="166" t="inlineStr"/>
      <c r="N11" s="165" t="inlineStr">
        <is>
          <t>Clinic</t>
        </is>
      </c>
      <c r="O11" s="166" t="inlineStr">
        <is>
          <t>ข้อ 2.3 Mock Infectious RxCU84</t>
        </is>
      </c>
      <c r="P11" s="165" t="inlineStr">
        <is>
          <t>ข้อสอบจำลอง</t>
        </is>
      </c>
      <c r="Q11" s="165" t="inlineStr">
        <is>
          <t>Mock RxCU84</t>
        </is>
      </c>
      <c r="R11" s="165" t="inlineStr"/>
    </row>
    <row r="12" ht="24" customHeight="1" s="49">
      <c r="A12" s="167" t="n">
        <v>10</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inlineStr"/>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URTI</t>
        </is>
      </c>
      <c r="M12" s="166" t="inlineStr"/>
      <c r="N12" s="165" t="inlineStr">
        <is>
          <t>Clinic</t>
        </is>
      </c>
      <c r="O12" s="166" t="inlineStr">
        <is>
          <t>ข้อ 2.4 Mock Infectious RxCU84</t>
        </is>
      </c>
      <c r="P12" s="165" t="inlineStr">
        <is>
          <t>ข้อสอบจำลอง</t>
        </is>
      </c>
      <c r="Q12" s="165" t="inlineStr">
        <is>
          <t>Mock RxCU84</t>
        </is>
      </c>
      <c r="R12" s="165" t="inlineStr"/>
    </row>
    <row r="13" ht="24" customHeight="1" s="49">
      <c r="A13" s="167" t="n">
        <v>11</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inlineStr"/>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66" t="inlineStr"/>
      <c r="L13" s="166" t="inlineStr">
        <is>
          <t>Antimicrobial Pharmacology</t>
        </is>
      </c>
      <c r="M13" s="166" t="inlineStr"/>
      <c r="N13" s="165" t="inlineStr">
        <is>
          <t>Clinic</t>
        </is>
      </c>
      <c r="O13" s="166" t="inlineStr">
        <is>
          <t>ข้อ 3.1 Mock Infectious RxCU84</t>
        </is>
      </c>
      <c r="P13" s="165" t="inlineStr">
        <is>
          <t>ข้อสอบจำลอง</t>
        </is>
      </c>
      <c r="Q13" s="165" t="inlineStr">
        <is>
          <t>Mock RxCU84</t>
        </is>
      </c>
      <c r="R13" s="165" t="inlineStr"/>
    </row>
    <row r="14" ht="24" customHeight="1" s="49">
      <c r="A14" s="167" t="n">
        <v>12</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inlineStr"/>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URTI</t>
        </is>
      </c>
      <c r="M14" s="166" t="inlineStr"/>
      <c r="N14" s="165" t="inlineStr">
        <is>
          <t>Clinic</t>
        </is>
      </c>
      <c r="O14" s="166" t="inlineStr">
        <is>
          <t>ข้อ 3.2 Mock Infectious RxCU84</t>
        </is>
      </c>
      <c r="P14" s="165" t="inlineStr">
        <is>
          <t>ข้อสอบจำลอง</t>
        </is>
      </c>
      <c r="Q14" s="165" t="inlineStr">
        <is>
          <t>Mock RxCU84</t>
        </is>
      </c>
      <c r="R14" s="165" t="inlineStr"/>
    </row>
    <row r="15" ht="24" customHeight="1" s="49">
      <c r="A15" s="167" t="n">
        <v>13</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inlineStr"/>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Cystitis</t>
        </is>
      </c>
      <c r="M15" s="166" t="inlineStr"/>
      <c r="N15" s="165" t="inlineStr">
        <is>
          <t>Clinic</t>
        </is>
      </c>
      <c r="O15" s="166" t="inlineStr">
        <is>
          <t>ข้อ 4.1 Mock Infectious RxCU84</t>
        </is>
      </c>
      <c r="P15" s="165" t="inlineStr">
        <is>
          <t>ข้อสอบจำลอง</t>
        </is>
      </c>
      <c r="Q15" s="165" t="inlineStr">
        <is>
          <t>Mock RxCU84</t>
        </is>
      </c>
      <c r="R15" s="165" t="inlineStr"/>
    </row>
    <row r="16" ht="24" customHeight="1" s="49">
      <c r="A16" s="167" t="n">
        <v>14</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inlineStr"/>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Cystitis</t>
        </is>
      </c>
      <c r="M16" s="166" t="inlineStr"/>
      <c r="N16" s="165" t="inlineStr">
        <is>
          <t>Clinic</t>
        </is>
      </c>
      <c r="O16" s="166" t="inlineStr">
        <is>
          <t>ข้อ 4.2 Mock Infectious RxCU84</t>
        </is>
      </c>
      <c r="P16" s="165" t="inlineStr">
        <is>
          <t>ข้อสอบจำลอง</t>
        </is>
      </c>
      <c r="Q16" s="165" t="inlineStr">
        <is>
          <t>Mock RxCU84</t>
        </is>
      </c>
      <c r="R16" s="165" t="inlineStr"/>
    </row>
    <row r="17" ht="24" customHeight="1" s="49">
      <c r="A17" s="167" t="n">
        <v>15</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inlineStr"/>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Cystitis</t>
        </is>
      </c>
      <c r="M17" s="166" t="inlineStr"/>
      <c r="N17" s="165" t="inlineStr">
        <is>
          <t>Clinic</t>
        </is>
      </c>
      <c r="O17" s="166" t="inlineStr">
        <is>
          <t>ข้อ 4.3 Mock Infectious RxCU84</t>
        </is>
      </c>
      <c r="P17" s="165" t="inlineStr">
        <is>
          <t>ข้อสอบจำลอง</t>
        </is>
      </c>
      <c r="Q17" s="165" t="inlineStr">
        <is>
          <t>Mock RxCU84</t>
        </is>
      </c>
      <c r="R17" s="165" t="inlineStr"/>
    </row>
    <row r="18" ht="24" customHeight="1" s="49">
      <c r="A18" s="167" t="n">
        <v>16</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inlineStr"/>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Cystitis</t>
        </is>
      </c>
      <c r="M18" s="166" t="inlineStr"/>
      <c r="N18" s="165" t="inlineStr">
        <is>
          <t>Clinic</t>
        </is>
      </c>
      <c r="O18" s="166" t="inlineStr">
        <is>
          <t>ข้อ 4.4 Mock Infectious RxCU84</t>
        </is>
      </c>
      <c r="P18" s="165" t="inlineStr">
        <is>
          <t>ข้อสอบจำลอง</t>
        </is>
      </c>
      <c r="Q18" s="165" t="inlineStr">
        <is>
          <t>Mock RxCU84</t>
        </is>
      </c>
      <c r="R18" s="165" t="inlineStr"/>
    </row>
    <row r="19" ht="24" customHeight="1" s="49">
      <c r="A19" s="167" t="n">
        <v>17</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inlineStr"/>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Cystitis</t>
        </is>
      </c>
      <c r="M19" s="166" t="inlineStr"/>
      <c r="N19" s="165" t="inlineStr">
        <is>
          <t>Clinic</t>
        </is>
      </c>
      <c r="O19" s="166" t="inlineStr">
        <is>
          <t>ข้อ 4.5 Mock Infectious RxCU84</t>
        </is>
      </c>
      <c r="P19" s="165" t="inlineStr">
        <is>
          <t>ข้อสอบจำลอง</t>
        </is>
      </c>
      <c r="Q19" s="165" t="inlineStr">
        <is>
          <t>Mock RxCU84</t>
        </is>
      </c>
      <c r="R19" s="165" t="inlineStr"/>
    </row>
    <row r="20" ht="24" customHeight="1" s="49">
      <c r="A20" s="167" t="n">
        <v>18</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inlineStr"/>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Cystitis</t>
        </is>
      </c>
      <c r="M20" s="166" t="inlineStr"/>
      <c r="N20" s="165" t="inlineStr">
        <is>
          <t>Clinic</t>
        </is>
      </c>
      <c r="O20" s="166" t="inlineStr">
        <is>
          <t>ข้อ 4.6 Mock Infectious RxCU84</t>
        </is>
      </c>
      <c r="P20" s="165" t="inlineStr">
        <is>
          <t>ข้อสอบจำลอง</t>
        </is>
      </c>
      <c r="Q20" s="165" t="inlineStr">
        <is>
          <t>Mock RxCU84</t>
        </is>
      </c>
      <c r="R20" s="165" t="inlineStr"/>
    </row>
    <row r="21" ht="24" customHeight="1" s="49">
      <c r="A21" s="167" t="n">
        <v>19</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inlineStr"/>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66" t="inlineStr"/>
      <c r="L21" s="166" t="inlineStr">
        <is>
          <t>Acute Otitis Media &amp; Upper Respiratory Infections</t>
        </is>
      </c>
      <c r="M21" s="166" t="inlineStr"/>
      <c r="N21" s="165" t="inlineStr">
        <is>
          <t>Clinic</t>
        </is>
      </c>
      <c r="O21" s="166" t="inlineStr">
        <is>
          <t>ข้อ 5.1 Mock Infectious RxCU84</t>
        </is>
      </c>
      <c r="P21" s="165" t="inlineStr">
        <is>
          <t>ข้อสอบจำลอง</t>
        </is>
      </c>
      <c r="Q21" s="165" t="inlineStr">
        <is>
          <t>Mock RxCU84</t>
        </is>
      </c>
      <c r="R21" s="165" t="inlineStr"/>
    </row>
    <row r="22" ht="24" customHeight="1" s="49">
      <c r="A22" s="167" t="n">
        <v>20</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inlineStr"/>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66" t="inlineStr"/>
      <c r="L22" s="166" t="inlineStr">
        <is>
          <t>Acute Otitis Media &amp; Upper Respiratory Infections</t>
        </is>
      </c>
      <c r="M22" s="166" t="inlineStr"/>
      <c r="N22" s="165" t="inlineStr">
        <is>
          <t>Clinic</t>
        </is>
      </c>
      <c r="O22" s="166" t="inlineStr">
        <is>
          <t>ข้อ 5.2 Mock Infectious RxCU84</t>
        </is>
      </c>
      <c r="P22" s="165" t="inlineStr">
        <is>
          <t>ข้อสอบจำลอง</t>
        </is>
      </c>
      <c r="Q22" s="165" t="inlineStr">
        <is>
          <t>Mock RxCU84</t>
        </is>
      </c>
      <c r="R22" s="165" t="inlineStr"/>
    </row>
    <row r="23" ht="24" customHeight="1" s="49">
      <c r="A23" s="167" t="n">
        <v>21</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inlineStr"/>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66" t="inlineStr"/>
      <c r="L23" s="166" t="inlineStr">
        <is>
          <t>Antimicrobial Pharmacology</t>
        </is>
      </c>
      <c r="M23" s="166" t="inlineStr"/>
      <c r="N23" s="165" t="inlineStr">
        <is>
          <t>Clinic</t>
        </is>
      </c>
      <c r="O23" s="166" t="inlineStr">
        <is>
          <t>ข้อ 5.3 Mock Infectious RxCU84</t>
        </is>
      </c>
      <c r="P23" s="165" t="inlineStr">
        <is>
          <t>ข้อสอบจำลอง</t>
        </is>
      </c>
      <c r="Q23" s="165" t="inlineStr">
        <is>
          <t>Mock RxCU84</t>
        </is>
      </c>
      <c r="R23" s="165" t="inlineStr"/>
    </row>
    <row r="24" ht="24" customHeight="1" s="49">
      <c r="A24" s="167" t="n">
        <v>22</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inlineStr"/>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Cystitis</t>
        </is>
      </c>
      <c r="M24" s="166" t="inlineStr"/>
      <c r="N24" s="165" t="inlineStr">
        <is>
          <t>Clinic</t>
        </is>
      </c>
      <c r="O24" s="166" t="inlineStr">
        <is>
          <t>ข้อ 5.4 Mock Infectious RxCU84</t>
        </is>
      </c>
      <c r="P24" s="165" t="inlineStr">
        <is>
          <t>ข้อสอบจำลอง</t>
        </is>
      </c>
      <c r="Q24" s="165" t="inlineStr">
        <is>
          <t>Mock RxCU84</t>
        </is>
      </c>
      <c r="R24" s="165" t="inlineStr"/>
    </row>
    <row r="25" ht="24" customHeight="1" s="49">
      <c r="A25" s="167" t="n">
        <v>23</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inlineStr"/>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66" t="inlineStr"/>
      <c r="L25" s="166" t="inlineStr">
        <is>
          <t>Acute Otitis Media &amp; Upper Respiratory Infections</t>
        </is>
      </c>
      <c r="M25" s="166" t="inlineStr"/>
      <c r="N25" s="165" t="inlineStr">
        <is>
          <t>Clinic</t>
        </is>
      </c>
      <c r="O25" s="166" t="inlineStr">
        <is>
          <t>ข้อ 5.5 Mock Infectious RxCU84</t>
        </is>
      </c>
      <c r="P25" s="165" t="inlineStr">
        <is>
          <t>ข้อสอบจำลอง</t>
        </is>
      </c>
      <c r="Q25" s="165" t="inlineStr">
        <is>
          <t>Mock RxCU84</t>
        </is>
      </c>
      <c r="R25" s="165" t="inlineStr"/>
    </row>
    <row r="26" ht="24" customHeight="1" s="49">
      <c r="A26" s="167" t="n">
        <v>24</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inlineStr"/>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66" t="inlineStr"/>
      <c r="L26" s="166" t="inlineStr">
        <is>
          <t>Antimicrobial Pharmacology</t>
        </is>
      </c>
      <c r="M26" s="166" t="inlineStr"/>
      <c r="N26" s="165" t="inlineStr">
        <is>
          <t>Clinic</t>
        </is>
      </c>
      <c r="O26" s="166" t="inlineStr">
        <is>
          <t>ข้อ 5.6 Mock Infectious RxCU84</t>
        </is>
      </c>
      <c r="P26" s="165" t="inlineStr">
        <is>
          <t>ข้อสอบจำลอง</t>
        </is>
      </c>
      <c r="Q26" s="165" t="inlineStr">
        <is>
          <t>Mock RxCU84</t>
        </is>
      </c>
      <c r="R26" s="165" t="inlineStr"/>
    </row>
    <row r="27" ht="24" customHeight="1" s="49">
      <c r="A27" s="167" t="n">
        <v>25</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inlineStr"/>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66" t="inlineStr"/>
      <c r="L27" s="166" t="inlineStr">
        <is>
          <t>HIV infection</t>
        </is>
      </c>
      <c r="M27" s="166" t="inlineStr"/>
      <c r="N27" s="165" t="inlineStr">
        <is>
          <t>Clinic</t>
        </is>
      </c>
      <c r="O27" s="166" t="inlineStr">
        <is>
          <t>ข้อ 8.1 Mock Infectious RxCU84</t>
        </is>
      </c>
      <c r="P27" s="165" t="inlineStr">
        <is>
          <t>ข้อสอบจำลอง</t>
        </is>
      </c>
      <c r="Q27" s="165" t="inlineStr">
        <is>
          <t>Mock RxCU84</t>
        </is>
      </c>
      <c r="R27" s="165" t="inlineStr"/>
    </row>
    <row r="28" ht="24" customHeight="1" s="49">
      <c r="A28" s="167" t="n">
        <v>26</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inlineStr"/>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66" t="inlineStr"/>
      <c r="L28" s="166" t="inlineStr">
        <is>
          <t>Viral Hepatitis</t>
        </is>
      </c>
      <c r="M28" s="166" t="inlineStr"/>
      <c r="N28" s="165" t="inlineStr">
        <is>
          <t>Clinic</t>
        </is>
      </c>
      <c r="O28" s="166" t="inlineStr">
        <is>
          <t>ข้อ 8.2 Mock Infectious RxCU84</t>
        </is>
      </c>
      <c r="P28" s="165" t="inlineStr">
        <is>
          <t>ข้อสอบจำลอง</t>
        </is>
      </c>
      <c r="Q28" s="165" t="inlineStr">
        <is>
          <t>Mock RxCU84</t>
        </is>
      </c>
      <c r="R28" s="165" t="inlineStr"/>
    </row>
    <row r="29" ht="24" customHeight="1" s="49">
      <c r="A29" s="167" t="n">
        <v>27</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inlineStr"/>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66" t="inlineStr"/>
      <c r="L29" s="166" t="inlineStr">
        <is>
          <t>HIV infection</t>
        </is>
      </c>
      <c r="M29" s="166" t="inlineStr"/>
      <c r="N29" s="165" t="inlineStr">
        <is>
          <t>Clinic</t>
        </is>
      </c>
      <c r="O29" s="166" t="inlineStr">
        <is>
          <t>ข้อ 8.3 Mock Infectious RxCU84</t>
        </is>
      </c>
      <c r="P29" s="165" t="inlineStr">
        <is>
          <t>ข้อสอบจำลอง</t>
        </is>
      </c>
      <c r="Q29" s="165" t="inlineStr">
        <is>
          <t>Mock RxCU84</t>
        </is>
      </c>
      <c r="R29" s="165" t="inlineStr"/>
    </row>
    <row r="30" ht="24" customHeight="1" s="49">
      <c r="A30" s="167" t="n">
        <v>28</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inlineStr"/>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66" t="inlineStr"/>
      <c r="L30" s="166" t="inlineStr">
        <is>
          <t>Viral Hepatitis</t>
        </is>
      </c>
      <c r="M30" s="166" t="inlineStr"/>
      <c r="N30" s="165" t="inlineStr">
        <is>
          <t>Clinic</t>
        </is>
      </c>
      <c r="O30" s="166" t="inlineStr">
        <is>
          <t>ข้อ 8.4 Mock Infectious RxCU84</t>
        </is>
      </c>
      <c r="P30" s="165" t="inlineStr">
        <is>
          <t>ข้อสอบจำลอง</t>
        </is>
      </c>
      <c r="Q30" s="165" t="inlineStr">
        <is>
          <t>Mock RxCU84</t>
        </is>
      </c>
      <c r="R30" s="165" t="inlineStr"/>
    </row>
    <row r="31" ht="24" customHeight="1" s="49">
      <c r="A31" s="167" t="n">
        <v>29</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inlineStr"/>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66" t="inlineStr"/>
      <c r="L31" s="166" t="inlineStr">
        <is>
          <t>Viral Hepatitis</t>
        </is>
      </c>
      <c r="M31" s="166" t="inlineStr"/>
      <c r="N31" s="165" t="inlineStr">
        <is>
          <t>Clinic</t>
        </is>
      </c>
      <c r="O31" s="166" t="inlineStr">
        <is>
          <t>ข้อ 8.5 Mock Infectious RxCU84</t>
        </is>
      </c>
      <c r="P31" s="165" t="inlineStr">
        <is>
          <t>ข้อสอบจำลอง</t>
        </is>
      </c>
      <c r="Q31" s="165" t="inlineStr">
        <is>
          <t>Mock RxCU84</t>
        </is>
      </c>
      <c r="R31" s="165" t="inlineStr"/>
    </row>
    <row r="32" ht="24" customHeight="1" s="49">
      <c r="A32" s="167" t="n">
        <v>30</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inlineStr"/>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66" t="inlineStr"/>
      <c r="L32" s="166" t="inlineStr">
        <is>
          <t>Tuberculosis</t>
        </is>
      </c>
      <c r="M32" s="166" t="inlineStr"/>
      <c r="N32" s="165" t="inlineStr">
        <is>
          <t>Clinic</t>
        </is>
      </c>
      <c r="O32" s="166" t="inlineStr">
        <is>
          <t>ข้อ 9.1 Mock Infectious RxCU84</t>
        </is>
      </c>
      <c r="P32" s="165" t="inlineStr">
        <is>
          <t>ข้อสอบจำลอง</t>
        </is>
      </c>
      <c r="Q32" s="165" t="inlineStr">
        <is>
          <t>Mock RxCU84</t>
        </is>
      </c>
      <c r="R32" s="165" t="inlineStr"/>
    </row>
    <row r="33" ht="24" customHeight="1" s="49">
      <c r="A33" s="167" t="n">
        <v>31</v>
      </c>
      <c r="B33" s="166" t="inlineStr">
        <is>
          <t>ผู้ป่วยหญิงอายุ 29 ปี ผลตรวจเสมหะพบ AFB sputum smear 3+
คำถาม: ผล AFB sputum smear 3+ ในผู้ป่วยรายนี้มีความหมายมากที่สุดข้อใด?</t>
        </is>
      </c>
      <c r="C33" s="166" t="inlineStr"/>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66" t="inlineStr"/>
      <c r="L33" s="166" t="inlineStr">
        <is>
          <t>Tuberculosis</t>
        </is>
      </c>
      <c r="M33" s="166" t="inlineStr"/>
      <c r="N33" s="165" t="inlineStr">
        <is>
          <t>Clinic</t>
        </is>
      </c>
      <c r="O33" s="166" t="inlineStr">
        <is>
          <t>ข้อ 9.2 Mock Infectious RxCU84</t>
        </is>
      </c>
      <c r="P33" s="165" t="inlineStr">
        <is>
          <t>ข้อสอบจำลอง</t>
        </is>
      </c>
      <c r="Q33" s="165" t="inlineStr">
        <is>
          <t>Mock RxCU84</t>
        </is>
      </c>
      <c r="R33" s="165" t="inlineStr"/>
    </row>
    <row r="34" ht="24" customHeight="1" s="49">
      <c r="A34" s="167" t="n">
        <v>32</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inlineStr"/>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66" t="inlineStr"/>
      <c r="L34" s="166" t="inlineStr">
        <is>
          <t>Tuberculosis</t>
        </is>
      </c>
      <c r="M34" s="166" t="inlineStr"/>
      <c r="N34" s="165" t="inlineStr">
        <is>
          <t>Clinic</t>
        </is>
      </c>
      <c r="O34" s="166" t="inlineStr">
        <is>
          <t>ข้อ 9.3 Mock Infectious RxCU84</t>
        </is>
      </c>
      <c r="P34" s="165" t="inlineStr">
        <is>
          <t>ข้อสอบจำลอง</t>
        </is>
      </c>
      <c r="Q34" s="165" t="inlineStr">
        <is>
          <t>Mock RxCU84</t>
        </is>
      </c>
      <c r="R34" s="165" t="inlineStr"/>
    </row>
    <row r="35" ht="24" customHeight="1" s="49">
      <c r="A35" s="167" t="n">
        <v>33</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inlineStr"/>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66" t="inlineStr"/>
      <c r="L35" s="166" t="inlineStr">
        <is>
          <t>Tuberculosis</t>
        </is>
      </c>
      <c r="M35" s="166" t="inlineStr"/>
      <c r="N35" s="165" t="inlineStr">
        <is>
          <t>Clinic</t>
        </is>
      </c>
      <c r="O35" s="166" t="inlineStr">
        <is>
          <t>ข้อ 9.4 Mock Infectious RxCU84</t>
        </is>
      </c>
      <c r="P35" s="165" t="inlineStr">
        <is>
          <t>ข้อสอบจำลอง</t>
        </is>
      </c>
      <c r="Q35" s="165" t="inlineStr">
        <is>
          <t>Mock RxCU84</t>
        </is>
      </c>
      <c r="R35" s="165" t="inlineStr"/>
    </row>
    <row r="36" ht="24" customHeight="1" s="49">
      <c r="A36" s="167" t="n">
        <v>34</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inlineStr"/>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66" t="inlineStr"/>
      <c r="L36" s="166" t="inlineStr">
        <is>
          <t>Tuberculosis</t>
        </is>
      </c>
      <c r="M36" s="166" t="inlineStr"/>
      <c r="N36" s="165" t="inlineStr">
        <is>
          <t>Clinic</t>
        </is>
      </c>
      <c r="O36" s="166" t="inlineStr">
        <is>
          <t>ข้อ 9.5 Mock Infectious RxCU84</t>
        </is>
      </c>
      <c r="P36" s="165" t="inlineStr">
        <is>
          <t>ข้อสอบจำลอง</t>
        </is>
      </c>
      <c r="Q36" s="165" t="inlineStr">
        <is>
          <t>Mock RxCU84</t>
        </is>
      </c>
      <c r="R36" s="165" t="inlineStr"/>
    </row>
    <row r="37" ht="24" customHeight="1" s="49">
      <c r="A37" s="167" t="n">
        <v>35</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inlineStr"/>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66" t="inlineStr"/>
      <c r="L37" s="166" t="inlineStr">
        <is>
          <t>Dermatologic Infections &amp; Acne</t>
        </is>
      </c>
      <c r="M37" s="166" t="inlineStr"/>
      <c r="N37" s="165" t="inlineStr">
        <is>
          <t>Clinic</t>
        </is>
      </c>
      <c r="O37" s="166" t="inlineStr">
        <is>
          <t>ข้อ 10.1 Mock Infectious RxCU84</t>
        </is>
      </c>
      <c r="P37" s="165" t="inlineStr">
        <is>
          <t>ข้อสอบจำลอง</t>
        </is>
      </c>
      <c r="Q37" s="165" t="inlineStr">
        <is>
          <t>Mock RxCU84</t>
        </is>
      </c>
      <c r="R37" s="165" t="inlineStr"/>
    </row>
    <row r="38" ht="24" customHeight="1" s="49">
      <c r="A38" s="167" t="n">
        <v>36</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inlineStr"/>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66" t="inlineStr"/>
      <c r="L38" s="166" t="inlineStr">
        <is>
          <t>Dermatologic Infections &amp; Acne</t>
        </is>
      </c>
      <c r="M38" s="166" t="inlineStr"/>
      <c r="N38" s="165" t="inlineStr">
        <is>
          <t>Clinic</t>
        </is>
      </c>
      <c r="O38" s="166" t="inlineStr">
        <is>
          <t>ข้อ 10.2 Mock Infectious RxCU84</t>
        </is>
      </c>
      <c r="P38" s="165" t="inlineStr">
        <is>
          <t>ข้อสอบจำลอง</t>
        </is>
      </c>
      <c r="Q38" s="165" t="inlineStr">
        <is>
          <t>Mock RxCU84</t>
        </is>
      </c>
      <c r="R38" s="165" t="inlineStr"/>
    </row>
    <row r="39" ht="24" customHeight="1" s="49">
      <c r="A39" s="167" t="n">
        <v>37</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inlineStr"/>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66" t="inlineStr"/>
      <c r="L39" s="166" t="inlineStr">
        <is>
          <t>Dermatologic Infections &amp; Acne</t>
        </is>
      </c>
      <c r="M39" s="166" t="inlineStr"/>
      <c r="N39" s="165" t="inlineStr">
        <is>
          <t>Clinic</t>
        </is>
      </c>
      <c r="O39" s="166" t="inlineStr">
        <is>
          <t>ข้อ 10.3 Mock Infectious RxCU84</t>
        </is>
      </c>
      <c r="P39" s="165" t="inlineStr">
        <is>
          <t>ข้อสอบจำลอง</t>
        </is>
      </c>
      <c r="Q39" s="165" t="inlineStr">
        <is>
          <t>Mock RxCU84</t>
        </is>
      </c>
      <c r="R39" s="165" t="inlineStr"/>
    </row>
    <row r="40" ht="24" customHeight="1" s="49">
      <c r="A40" s="167" t="n">
        <v>38</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inlineStr"/>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66" t="inlineStr"/>
      <c r="L40" s="166" t="inlineStr">
        <is>
          <t>Dermatologic Infections &amp; Acne</t>
        </is>
      </c>
      <c r="M40" s="166" t="inlineStr"/>
      <c r="N40" s="165" t="inlineStr">
        <is>
          <t>Clinic</t>
        </is>
      </c>
      <c r="O40" s="166" t="inlineStr">
        <is>
          <t>ข้อ 10.4 Mock Infectious RxCU84</t>
        </is>
      </c>
      <c r="P40" s="165" t="inlineStr">
        <is>
          <t>ข้อสอบจำลอง</t>
        </is>
      </c>
      <c r="Q40" s="165" t="inlineStr">
        <is>
          <t>Mock RxCU84</t>
        </is>
      </c>
      <c r="R40" s="165" t="inlineStr"/>
    </row>
    <row r="41" ht="24" customHeight="1" s="49">
      <c r="A41" s="167" t="n">
        <v>39</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inlineStr"/>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66" t="inlineStr"/>
      <c r="L41" s="166" t="inlineStr">
        <is>
          <t>Dermatologic Infections &amp; Acne</t>
        </is>
      </c>
      <c r="M41" s="166" t="inlineStr"/>
      <c r="N41" s="165" t="inlineStr">
        <is>
          <t>Clinic</t>
        </is>
      </c>
      <c r="O41" s="166" t="inlineStr">
        <is>
          <t>ข้อ 10.5 Mock Infectious RxCU84</t>
        </is>
      </c>
      <c r="P41" s="165" t="inlineStr">
        <is>
          <t>ข้อสอบจำลอง</t>
        </is>
      </c>
      <c r="Q41" s="165" t="inlineStr">
        <is>
          <t>Mock RxCU84</t>
        </is>
      </c>
      <c r="R41" s="165" t="inlineStr"/>
    </row>
    <row r="42" ht="24" customHeight="1" s="49">
      <c r="A42" s="167" t="n">
        <v>40</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inlineStr"/>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66" t="inlineStr"/>
      <c r="L42" s="166" t="inlineStr">
        <is>
          <t>Antimicrobial Pharmacology</t>
        </is>
      </c>
      <c r="M42" s="166" t="inlineStr"/>
      <c r="N42" s="165" t="inlineStr">
        <is>
          <t>Clinic</t>
        </is>
      </c>
      <c r="O42" s="166" t="inlineStr">
        <is>
          <t>ข้อ 11.1 Mock Infectious RxCU84</t>
        </is>
      </c>
      <c r="P42" s="165" t="inlineStr">
        <is>
          <t>ข้อสอบจำลอง</t>
        </is>
      </c>
      <c r="Q42" s="165" t="inlineStr">
        <is>
          <t>Mock RxCU84</t>
        </is>
      </c>
      <c r="R42" s="165" t="inlineStr"/>
    </row>
    <row r="43" ht="24" customHeight="1" s="49">
      <c r="A43" s="167" t="n">
        <v>41</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inlineStr"/>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66" t="inlineStr"/>
      <c r="L43" s="166" t="inlineStr">
        <is>
          <t>Sexually Transmitted Infections</t>
        </is>
      </c>
      <c r="M43" s="166" t="inlineStr"/>
      <c r="N43" s="165" t="inlineStr">
        <is>
          <t>Clinic</t>
        </is>
      </c>
      <c r="O43" s="166" t="inlineStr">
        <is>
          <t>ข้อ 11.2 Mock Infectious RxCU84</t>
        </is>
      </c>
      <c r="P43" s="165" t="inlineStr">
        <is>
          <t>ข้อสอบจำลอง</t>
        </is>
      </c>
      <c r="Q43" s="165" t="inlineStr">
        <is>
          <t>Mock RxCU84</t>
        </is>
      </c>
      <c r="R43" s="165" t="inlineStr"/>
    </row>
    <row r="44" ht="24" customHeight="1" s="49">
      <c r="A44" s="167" t="n">
        <v>42</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inlineStr"/>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66" t="inlineStr"/>
      <c r="L44" s="166" t="inlineStr">
        <is>
          <t>Sexually Transmitted Infections</t>
        </is>
      </c>
      <c r="M44" s="166" t="inlineStr"/>
      <c r="N44" s="165" t="inlineStr">
        <is>
          <t>Clinic</t>
        </is>
      </c>
      <c r="O44" s="166" t="inlineStr">
        <is>
          <t>ข้อ 11.3 Mock Infectious RxCU84</t>
        </is>
      </c>
      <c r="P44" s="165" t="inlineStr">
        <is>
          <t>ข้อสอบจำลอง</t>
        </is>
      </c>
      <c r="Q44" s="165" t="inlineStr">
        <is>
          <t>Mock RxCU84</t>
        </is>
      </c>
      <c r="R44" s="165" t="inlineStr"/>
    </row>
    <row r="45" ht="24" customHeight="1" s="49">
      <c r="A45" s="167" t="n">
        <v>43</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inlineStr"/>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66" t="inlineStr"/>
      <c r="L45" s="166" t="inlineStr">
        <is>
          <t>Antimicrobial Pharmacology</t>
        </is>
      </c>
      <c r="M45" s="166" t="inlineStr"/>
      <c r="N45" s="165" t="inlineStr">
        <is>
          <t>Clinic</t>
        </is>
      </c>
      <c r="O45" s="166" t="inlineStr">
        <is>
          <t>ข้อ 12.1 Mock Infectious RxCU84</t>
        </is>
      </c>
      <c r="P45" s="165" t="inlineStr">
        <is>
          <t>ข้อสอบจำลอง</t>
        </is>
      </c>
      <c r="Q45" s="165" t="inlineStr">
        <is>
          <t>Mock RxCU84</t>
        </is>
      </c>
      <c r="R45" s="165" t="inlineStr"/>
    </row>
    <row r="46" ht="24" customHeight="1" s="49">
      <c r="A46" s="167" t="n">
        <v>44</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inlineStr"/>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66" t="inlineStr"/>
      <c r="L46" s="166" t="inlineStr">
        <is>
          <t>Sexually Transmitted Infections</t>
        </is>
      </c>
      <c r="M46" s="166" t="inlineStr"/>
      <c r="N46" s="165" t="inlineStr">
        <is>
          <t>Clinic</t>
        </is>
      </c>
      <c r="O46" s="166" t="inlineStr">
        <is>
          <t>ข้อ 12.2 Mock Infectious RxCU84</t>
        </is>
      </c>
      <c r="P46" s="165" t="inlineStr">
        <is>
          <t>ข้อสอบจำลอง</t>
        </is>
      </c>
      <c r="Q46" s="165" t="inlineStr">
        <is>
          <t>Mock RxCU84</t>
        </is>
      </c>
      <c r="R46" s="165" t="inlineStr"/>
    </row>
    <row r="47" ht="24" customHeight="1" s="49">
      <c r="A47" s="167" t="n">
        <v>45</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inlineStr"/>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66" t="inlineStr"/>
      <c r="L47" s="166" t="inlineStr">
        <is>
          <t>Parasitic infections</t>
        </is>
      </c>
      <c r="M47" s="166" t="inlineStr"/>
      <c r="N47" s="165" t="inlineStr">
        <is>
          <t>Clinic</t>
        </is>
      </c>
      <c r="O47" s="166" t="inlineStr">
        <is>
          <t>ข้อ 13.1 Mock Infectious RxCU84</t>
        </is>
      </c>
      <c r="P47" s="165" t="inlineStr">
        <is>
          <t>ข้อสอบจำลอง</t>
        </is>
      </c>
      <c r="Q47" s="165" t="inlineStr">
        <is>
          <t>Mock RxCU84</t>
        </is>
      </c>
      <c r="R47" s="165" t="inlineStr"/>
    </row>
    <row r="48" ht="24" customHeight="1" s="49">
      <c r="A48" s="167" t="n">
        <v>46</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inlineStr"/>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66" t="inlineStr"/>
      <c r="L48" s="166" t="inlineStr">
        <is>
          <t>Parasitic &amp; Helminthic Infections</t>
        </is>
      </c>
      <c r="M48" s="166" t="inlineStr"/>
      <c r="N48" s="165" t="inlineStr">
        <is>
          <t>Clinic</t>
        </is>
      </c>
      <c r="O48" s="166" t="inlineStr">
        <is>
          <t>ข้อ 13.2 Mock Infectious RxCU84</t>
        </is>
      </c>
      <c r="P48" s="165" t="inlineStr">
        <is>
          <t>ข้อสอบจำลอง</t>
        </is>
      </c>
      <c r="Q48" s="165" t="inlineStr">
        <is>
          <t>Mock RxCU84</t>
        </is>
      </c>
      <c r="R48" s="165" t="inlineStr"/>
    </row>
    <row r="49" ht="24" customHeight="1" s="49">
      <c r="A49" s="167" t="n">
        <v>47</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inlineStr"/>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66" t="inlineStr"/>
      <c r="L49" s="166" t="inlineStr">
        <is>
          <t>Parasitic infections</t>
        </is>
      </c>
      <c r="M49" s="166" t="inlineStr"/>
      <c r="N49" s="165" t="inlineStr">
        <is>
          <t>Clinic</t>
        </is>
      </c>
      <c r="O49" s="166" t="inlineStr">
        <is>
          <t>ข้อ 13.3 Mock Infectious RxCU84</t>
        </is>
      </c>
      <c r="P49" s="165" t="inlineStr">
        <is>
          <t>ข้อสอบจำลอง</t>
        </is>
      </c>
      <c r="Q49" s="165" t="inlineStr">
        <is>
          <t>Mock RxCU84</t>
        </is>
      </c>
      <c r="R49" s="165" t="inlineStr"/>
    </row>
    <row r="50" ht="24" customHeight="1" s="49">
      <c r="A50" s="167" t="n">
        <v>48</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inlineStr"/>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Parasitic infections</t>
        </is>
      </c>
      <c r="M50" s="166" t="inlineStr"/>
      <c r="N50" s="165" t="inlineStr">
        <is>
          <t>Clinic</t>
        </is>
      </c>
      <c r="O50" s="166" t="inlineStr">
        <is>
          <t>ข้อ 13.4 Mock Infectious RxCU84</t>
        </is>
      </c>
      <c r="P50" s="165" t="inlineStr">
        <is>
          <t>ข้อสอบจำลอง</t>
        </is>
      </c>
      <c r="Q50" s="165" t="inlineStr">
        <is>
          <t>Mock RxCU84</t>
        </is>
      </c>
      <c r="R50" s="165" t="inlineStr"/>
    </row>
    <row r="51" ht="24" customHeight="1" s="49">
      <c r="A51" s="167" t="n">
        <v>49</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inlineStr"/>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Parasitic infections</t>
        </is>
      </c>
      <c r="M51" s="166" t="inlineStr"/>
      <c r="N51" s="165" t="inlineStr">
        <is>
          <t>Clinic</t>
        </is>
      </c>
      <c r="O51" s="166" t="inlineStr">
        <is>
          <t>ข้อ 13.5 Mock Infectious RxCU84</t>
        </is>
      </c>
      <c r="P51" s="165" t="inlineStr">
        <is>
          <t>ข้อสอบจำลอง</t>
        </is>
      </c>
      <c r="Q51" s="165" t="inlineStr">
        <is>
          <t>Mock RxCU84</t>
        </is>
      </c>
      <c r="R51" s="165" t="inlineStr"/>
    </row>
    <row r="52" ht="24" customHeight="1" s="49">
      <c r="A52" s="167" t="n">
        <v>50</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inlineStr"/>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66" t="inlineStr"/>
      <c r="L52" s="166" t="inlineStr">
        <is>
          <t>HIV infection</t>
        </is>
      </c>
      <c r="M52" s="166" t="inlineStr"/>
      <c r="N52" s="165" t="inlineStr">
        <is>
          <t>Clinic</t>
        </is>
      </c>
      <c r="O52" s="166" t="inlineStr">
        <is>
          <t>ข้อ 15.1 Mock Infectious RxCU84</t>
        </is>
      </c>
      <c r="P52" s="165" t="inlineStr">
        <is>
          <t>ข้อสอบจำลอง</t>
        </is>
      </c>
      <c r="Q52" s="165" t="inlineStr">
        <is>
          <t>Mock RxCU84</t>
        </is>
      </c>
      <c r="R52" s="165" t="inlineStr"/>
    </row>
    <row r="53" ht="24" customHeight="1" s="49">
      <c r="A53" s="167" t="n">
        <v>51</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inlineStr"/>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66" t="inlineStr"/>
      <c r="L53" s="166" t="inlineStr">
        <is>
          <t>Viral Infections (Herpesviridae)</t>
        </is>
      </c>
      <c r="M53" s="166" t="inlineStr"/>
      <c r="N53" s="165" t="inlineStr">
        <is>
          <t>Clinic</t>
        </is>
      </c>
      <c r="O53" s="166" t="inlineStr">
        <is>
          <t>ข้อ 15.2 Mock Infectious RxCU84</t>
        </is>
      </c>
      <c r="P53" s="165" t="inlineStr">
        <is>
          <t>ข้อสอบจำลอง</t>
        </is>
      </c>
      <c r="Q53" s="165" t="inlineStr">
        <is>
          <t>Mock RxCU84</t>
        </is>
      </c>
      <c r="R53" s="165" t="inlineStr"/>
    </row>
    <row r="54" ht="24" customHeight="1" s="49">
      <c r="A54" s="167" t="n">
        <v>52</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inlineStr"/>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66" t="inlineStr"/>
      <c r="L54" s="166" t="inlineStr">
        <is>
          <t>Viral Infections (Herpesviridae)</t>
        </is>
      </c>
      <c r="M54" s="166" t="inlineStr"/>
      <c r="N54" s="165" t="inlineStr">
        <is>
          <t>Clinic</t>
        </is>
      </c>
      <c r="O54" s="166" t="inlineStr">
        <is>
          <t>ข้อ 15.3 Mock Infectious RxCU84</t>
        </is>
      </c>
      <c r="P54" s="165" t="inlineStr">
        <is>
          <t>ข้อสอบจำลอง</t>
        </is>
      </c>
      <c r="Q54" s="165" t="inlineStr">
        <is>
          <t>Mock RxCU84</t>
        </is>
      </c>
      <c r="R54" s="165" t="inlineStr"/>
    </row>
    <row r="55" ht="24" customHeight="1" s="49">
      <c r="A55" s="167" t="n">
        <v>53</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inlineStr"/>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66" t="inlineStr"/>
      <c r="L55" s="166" t="inlineStr">
        <is>
          <t>Viral Infections (Herpesviridae)</t>
        </is>
      </c>
      <c r="M55" s="166" t="inlineStr"/>
      <c r="N55" s="165" t="inlineStr">
        <is>
          <t>Clinic</t>
        </is>
      </c>
      <c r="O55" s="166" t="inlineStr">
        <is>
          <t>ข้อ 15.4 Mock Infectious RxCU84</t>
        </is>
      </c>
      <c r="P55" s="165" t="inlineStr">
        <is>
          <t>ข้อสอบจำลอง</t>
        </is>
      </c>
      <c r="Q55" s="165" t="inlineStr">
        <is>
          <t>Mock RxCU84</t>
        </is>
      </c>
      <c r="R55" s="165" t="inlineStr"/>
    </row>
    <row r="56" ht="24" customHeight="1" s="49">
      <c r="A56" s="167" t="n">
        <v>54</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inlineStr"/>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66" t="inlineStr"/>
      <c r="L56" s="166" t="inlineStr">
        <is>
          <t>Viral Infections (Herpesviridae)</t>
        </is>
      </c>
      <c r="M56" s="166" t="inlineStr"/>
      <c r="N56" s="165" t="inlineStr">
        <is>
          <t>Clinic</t>
        </is>
      </c>
      <c r="O56" s="166" t="inlineStr">
        <is>
          <t>ข้อ 15.5 Mock Infectious RxCU84</t>
        </is>
      </c>
      <c r="P56" s="165" t="inlineStr">
        <is>
          <t>ข้อสอบจำลอง</t>
        </is>
      </c>
      <c r="Q56" s="165" t="inlineStr">
        <is>
          <t>Mock RxCU84</t>
        </is>
      </c>
      <c r="R56" s="165" t="inlineStr"/>
    </row>
    <row r="57" ht="24" customHeight="1" s="49">
      <c r="A57" s="167" t="n">
        <v>55</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inlineStr"/>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66" t="inlineStr"/>
      <c r="L57" s="166" t="inlineStr">
        <is>
          <t>Fungal Infections</t>
        </is>
      </c>
      <c r="M57" s="166" t="inlineStr"/>
      <c r="N57" s="165" t="inlineStr">
        <is>
          <t>Clinic</t>
        </is>
      </c>
      <c r="O57" s="166" t="inlineStr">
        <is>
          <t>ข้อ 16.1 Mock Infectious RxCU84</t>
        </is>
      </c>
      <c r="P57" s="165" t="inlineStr">
        <is>
          <t>ข้อสอบจำลอง</t>
        </is>
      </c>
      <c r="Q57" s="165" t="inlineStr">
        <is>
          <t>Mock RxCU84</t>
        </is>
      </c>
      <c r="R57" s="165" t="inlineStr"/>
    </row>
    <row r="58" ht="24" customHeight="1" s="49">
      <c r="A58" s="167" t="n">
        <v>56</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inlineStr"/>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66" t="inlineStr"/>
      <c r="L58" s="166" t="inlineStr">
        <is>
          <t>Fungal Infections</t>
        </is>
      </c>
      <c r="M58" s="166" t="inlineStr"/>
      <c r="N58" s="165" t="inlineStr">
        <is>
          <t>Clinic</t>
        </is>
      </c>
      <c r="O58" s="166" t="inlineStr">
        <is>
          <t>ข้อ 16.2 Mock Infectious RxCU84</t>
        </is>
      </c>
      <c r="P58" s="165" t="inlineStr">
        <is>
          <t>ข้อสอบจำลอง</t>
        </is>
      </c>
      <c r="Q58" s="165" t="inlineStr">
        <is>
          <t>Mock RxCU84</t>
        </is>
      </c>
      <c r="R58" s="165" t="inlineStr"/>
    </row>
    <row r="59" ht="24" customHeight="1" s="49">
      <c r="A59" s="167" t="n">
        <v>57</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inlineStr"/>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66" t="inlineStr"/>
      <c r="L59" s="166" t="inlineStr">
        <is>
          <t>Fungal Infections</t>
        </is>
      </c>
      <c r="M59" s="166" t="inlineStr"/>
      <c r="N59" s="165" t="inlineStr">
        <is>
          <t>Clinic</t>
        </is>
      </c>
      <c r="O59" s="166" t="inlineStr">
        <is>
          <t>ข้อ 16.3 Mock Infectious RxCU84</t>
        </is>
      </c>
      <c r="P59" s="165" t="inlineStr">
        <is>
          <t>ข้อสอบจำลอง</t>
        </is>
      </c>
      <c r="Q59" s="165" t="inlineStr">
        <is>
          <t>Mock RxCU84</t>
        </is>
      </c>
      <c r="R59" s="165" t="inlineStr"/>
    </row>
    <row r="60" ht="24" customHeight="1" s="49">
      <c r="A60" s="167" t="n">
        <v>58</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inlineStr"/>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66" t="inlineStr"/>
      <c r="L60" s="166" t="inlineStr">
        <is>
          <t>Fungal Infections</t>
        </is>
      </c>
      <c r="M60" s="166" t="inlineStr"/>
      <c r="N60" s="165" t="inlineStr">
        <is>
          <t>Clinic</t>
        </is>
      </c>
      <c r="O60" s="166" t="inlineStr">
        <is>
          <t>ข้อ 16.4 Mock Infectious RxCU84</t>
        </is>
      </c>
      <c r="P60" s="165" t="inlineStr">
        <is>
          <t>ข้อสอบจำลอง</t>
        </is>
      </c>
      <c r="Q60" s="165" t="inlineStr">
        <is>
          <t>Mock RxCU84</t>
        </is>
      </c>
      <c r="R60" s="165" t="inlineStr"/>
    </row>
    <row r="61" ht="24" customHeight="1" s="49">
      <c r="A61" s="167" t="n">
        <v>59</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inlineStr"/>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66" t="inlineStr"/>
      <c r="L61" s="166" t="inlineStr">
        <is>
          <t>Fungal Infections</t>
        </is>
      </c>
      <c r="M61" s="166" t="inlineStr"/>
      <c r="N61" s="165" t="inlineStr">
        <is>
          <t>Clinic</t>
        </is>
      </c>
      <c r="O61" s="166" t="inlineStr">
        <is>
          <t>ข้อ 16.5 Mock Infectious RxCU84</t>
        </is>
      </c>
      <c r="P61" s="165" t="inlineStr">
        <is>
          <t>ข้อสอบจำลอง</t>
        </is>
      </c>
      <c r="Q61" s="165" t="inlineStr">
        <is>
          <t>Mock RxCU84</t>
        </is>
      </c>
      <c r="R61" s="165" t="inlineStr"/>
    </row>
    <row r="62" ht="24" customHeight="1" s="49">
      <c r="A62" s="167" t="n">
        <v>60</v>
      </c>
      <c r="B62" s="166" t="inlineStr">
        <is>
          <t>Sulfonamide เป็น competitive antagonist ของสารใด</t>
        </is>
      </c>
      <c r="C62" s="166" t="inlineStr"/>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66" t="inlineStr"/>
      <c r="L62" s="166" t="inlineStr">
        <is>
          <t>Antimicrobial Pharmacology</t>
        </is>
      </c>
      <c r="M62" s="166" t="inlineStr"/>
      <c r="N62" s="165" t="inlineStr">
        <is>
          <t>Clinic</t>
        </is>
      </c>
      <c r="O62" s="166" t="inlineStr">
        <is>
          <t>ข้อ 1 Pharma Plus เล่มม่วง (เฉลยข้อ ข)</t>
        </is>
      </c>
      <c r="P62" s="165" t="inlineStr">
        <is>
          <t>แบบฝึกหัด</t>
        </is>
      </c>
      <c r="Q62" s="165" t="inlineStr">
        <is>
          <t>เล่มม่วง</t>
        </is>
      </c>
      <c r="R62" s="165" t="inlineStr"/>
    </row>
    <row r="63" ht="24" customHeight="1" s="49">
      <c r="A63" s="167" t="n">
        <v>61</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inlineStr"/>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66" t="inlineStr"/>
      <c r="L63" s="166" t="inlineStr">
        <is>
          <t>Fungal Infections</t>
        </is>
      </c>
      <c r="M63" s="166" t="inlineStr"/>
      <c r="N63" s="165" t="inlineStr">
        <is>
          <t>Clinic</t>
        </is>
      </c>
      <c r="O63" s="166" t="inlineStr">
        <is>
          <t>ข้อ 1 Pharma Plus เล่มม่วง (เฉลยข้อ ข)</t>
        </is>
      </c>
      <c r="P63" s="165" t="inlineStr">
        <is>
          <t>แบบฝึกหัด</t>
        </is>
      </c>
      <c r="Q63" s="165" t="inlineStr">
        <is>
          <t>เล่มม่วง</t>
        </is>
      </c>
      <c r="R63" s="165" t="inlineStr"/>
    </row>
    <row r="64" ht="24" customHeight="1" s="49">
      <c r="A64" s="167" t="n">
        <v>62</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inlineStr"/>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66" t="inlineStr"/>
      <c r="L64" s="166" t="inlineStr">
        <is>
          <t>Antimicrobial Pharmacology</t>
        </is>
      </c>
      <c r="M64" s="166" t="inlineStr"/>
      <c r="N64" s="165" t="inlineStr">
        <is>
          <t>Clinic</t>
        </is>
      </c>
      <c r="O64" s="166" t="inlineStr">
        <is>
          <t>ข้อ 1 Pharma Plus เล่มม่วง (เฉลยข้อ ข)</t>
        </is>
      </c>
      <c r="P64" s="165" t="inlineStr">
        <is>
          <t>แบบฝึกหัด</t>
        </is>
      </c>
      <c r="Q64" s="165" t="inlineStr">
        <is>
          <t>เล่มม่วง</t>
        </is>
      </c>
      <c r="R64" s="165" t="inlineStr"/>
    </row>
    <row r="65" ht="24" customHeight="1" s="49">
      <c r="A65" s="167" t="n">
        <v>63</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inlineStr"/>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66" t="inlineStr"/>
      <c r="L65" s="166" t="inlineStr">
        <is>
          <t>Parasitic infections</t>
        </is>
      </c>
      <c r="M65" s="166" t="inlineStr"/>
      <c r="N65" s="165" t="inlineStr">
        <is>
          <t>Clinic</t>
        </is>
      </c>
      <c r="O65" s="166" t="inlineStr">
        <is>
          <t>ข้อ 1 Pharma Plus เล่มม่วง (เฉลยข้อ ข)</t>
        </is>
      </c>
      <c r="P65" s="165" t="inlineStr">
        <is>
          <t>แบบฝึกหัด</t>
        </is>
      </c>
      <c r="Q65" s="165" t="inlineStr">
        <is>
          <t>เล่มม่วง</t>
        </is>
      </c>
      <c r="R65" s="165" t="inlineStr"/>
    </row>
    <row r="66" ht="24" customHeight="1" s="49">
      <c r="A66" s="167" t="n">
        <v>64</v>
      </c>
      <c r="B66" s="166" t="inlineStr">
        <is>
          <t>ยาทาสิวที่เป็น antibiotic</t>
        </is>
      </c>
      <c r="C66" s="166" t="inlineStr"/>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66" t="inlineStr"/>
      <c r="L66" s="166" t="inlineStr">
        <is>
          <t>Dermatologic Infections &amp; Acne</t>
        </is>
      </c>
      <c r="M66" s="166" t="inlineStr"/>
      <c r="N66" s="165" t="inlineStr">
        <is>
          <t>Clinic</t>
        </is>
      </c>
      <c r="O66" s="166" t="inlineStr">
        <is>
          <t>ข้อ 2 Pharma Plus เล่มม่วง (เฉลยข้อ ค)</t>
        </is>
      </c>
      <c r="P66" s="165" t="inlineStr">
        <is>
          <t>แบบฝึกหัด</t>
        </is>
      </c>
      <c r="Q66" s="165" t="inlineStr">
        <is>
          <t>เล่มม่วง</t>
        </is>
      </c>
      <c r="R66" s="165" t="inlineStr"/>
    </row>
    <row r="67" ht="24" customHeight="1" s="49">
      <c r="A67" s="167" t="n">
        <v>65</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inlineStr"/>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66" t="inlineStr"/>
      <c r="L67" s="166" t="inlineStr">
        <is>
          <t>Fungal Infections</t>
        </is>
      </c>
      <c r="M67" s="166" t="inlineStr"/>
      <c r="N67" s="165" t="inlineStr">
        <is>
          <t>Clinic</t>
        </is>
      </c>
      <c r="O67" s="166" t="inlineStr">
        <is>
          <t>ข้อ 2 Pharma Plus เล่มม่วง (เฉลยข้อ ค)</t>
        </is>
      </c>
      <c r="P67" s="165" t="inlineStr">
        <is>
          <t>แบบฝึกหัด</t>
        </is>
      </c>
      <c r="Q67" s="165" t="inlineStr">
        <is>
          <t>เล่มม่วง</t>
        </is>
      </c>
      <c r="R67" s="165" t="inlineStr"/>
    </row>
    <row r="68" ht="24" customHeight="1" s="49">
      <c r="A68" s="167" t="n">
        <v>66</v>
      </c>
      <c r="B68" s="166" t="inlineStr">
        <is>
          <t>N3 หรือ Azido group จากโครงสร้างของ AZT มีผลทำให้เกิดสิ่งใด</t>
        </is>
      </c>
      <c r="C68" s="166" t="inlineStr"/>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66" t="inlineStr"/>
      <c r="L68" s="166" t="inlineStr">
        <is>
          <t>Antimicrobial Pharmacology</t>
        </is>
      </c>
      <c r="M68" s="166" t="inlineStr"/>
      <c r="N68" s="165" t="inlineStr">
        <is>
          <t>Clinic</t>
        </is>
      </c>
      <c r="O68" s="166" t="inlineStr">
        <is>
          <t>ข้อ 2 Pharma Plus เล่มม่วง (เฉลยข้อ ค)</t>
        </is>
      </c>
      <c r="P68" s="165" t="inlineStr">
        <is>
          <t>แบบฝึกหัด</t>
        </is>
      </c>
      <c r="Q68" s="165" t="inlineStr">
        <is>
          <t>เล่มม่วง</t>
        </is>
      </c>
      <c r="R68" s="165" t="inlineStr"/>
    </row>
    <row r="69" ht="24" customHeight="1" s="49">
      <c r="A69" s="167" t="n">
        <v>67</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inlineStr"/>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66" t="inlineStr"/>
      <c r="L69" s="166" t="inlineStr">
        <is>
          <t>Parasitic infections</t>
        </is>
      </c>
      <c r="M69" s="166" t="inlineStr"/>
      <c r="N69" s="165" t="inlineStr">
        <is>
          <t>Clinic</t>
        </is>
      </c>
      <c r="O69" s="166" t="inlineStr">
        <is>
          <t>ข้อ 2 Pharma Plus เล่มม่วง (เฉลยข้อ ค)</t>
        </is>
      </c>
      <c r="P69" s="165" t="inlineStr">
        <is>
          <t>แบบฝึกหัด</t>
        </is>
      </c>
      <c r="Q69" s="165" t="inlineStr">
        <is>
          <t>เล่มม่วง</t>
        </is>
      </c>
      <c r="R69" s="165" t="inlineStr"/>
    </row>
    <row r="70" ht="24" customHeight="1" s="49">
      <c r="A70" s="167" t="n">
        <v>68</v>
      </c>
      <c r="B70" s="166" t="inlineStr">
        <is>
          <t>การกินยากลุ่ม quinolone ร่วมกับนมมีผลอย่างไร</t>
        </is>
      </c>
      <c r="C70" s="166" t="inlineStr"/>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66" t="inlineStr"/>
      <c r="L70" s="166" t="inlineStr">
        <is>
          <t>Antimicrobial Pharmacology</t>
        </is>
      </c>
      <c r="M70" s="166" t="inlineStr"/>
      <c r="N70" s="165" t="inlineStr">
        <is>
          <t>Clinic</t>
        </is>
      </c>
      <c r="O70" s="166" t="inlineStr">
        <is>
          <t>ข้อ 3 Pharma Plus เล่มม่วง (เฉลยข้อ ง)</t>
        </is>
      </c>
      <c r="P70" s="165" t="inlineStr">
        <is>
          <t>แบบฝึกหัด</t>
        </is>
      </c>
      <c r="Q70" s="165" t="inlineStr">
        <is>
          <t>เล่มม่วง</t>
        </is>
      </c>
      <c r="R70" s="165" t="inlineStr"/>
    </row>
    <row r="71" ht="24" customHeight="1" s="49">
      <c r="A71" s="167" t="n">
        <v>69</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inlineStr"/>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66" t="inlineStr"/>
      <c r="L71" s="166" t="inlineStr">
        <is>
          <t>Fungal Infections</t>
        </is>
      </c>
      <c r="M71" s="166" t="inlineStr"/>
      <c r="N71" s="165" t="inlineStr">
        <is>
          <t>Clinic</t>
        </is>
      </c>
      <c r="O71" s="166" t="inlineStr">
        <is>
          <t>ข้อ 3 Pharma Plus เล่มม่วง (เฉลยข้อ ง)</t>
        </is>
      </c>
      <c r="P71" s="165" t="inlineStr">
        <is>
          <t>แบบฝึกหัด</t>
        </is>
      </c>
      <c r="Q71" s="165" t="inlineStr">
        <is>
          <t>เล่มม่วง</t>
        </is>
      </c>
      <c r="R71" s="165" t="inlineStr"/>
    </row>
    <row r="72" ht="24" customHeight="1" s="49">
      <c r="A72" s="167" t="n">
        <v>70</v>
      </c>
      <c r="B72" s="166" t="inlineStr">
        <is>
          <t>ยา ARV ตัวใดไม่ควรใช้ในหญิงตั้งครรภ์ ไตรมาสที่ 3</t>
        </is>
      </c>
      <c r="C72" s="166" t="inlineStr"/>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66" t="inlineStr"/>
      <c r="L72" s="166" t="inlineStr">
        <is>
          <t>Antimicrobial Pharmacology</t>
        </is>
      </c>
      <c r="M72" s="166" t="inlineStr"/>
      <c r="N72" s="165" t="inlineStr">
        <is>
          <t>Clinic</t>
        </is>
      </c>
      <c r="O72" s="166" t="inlineStr">
        <is>
          <t>ข้อ 3 Pharma Plus เล่มม่วง (เฉลยข้อ ง)</t>
        </is>
      </c>
      <c r="P72" s="165" t="inlineStr">
        <is>
          <t>แบบฝึกหัด</t>
        </is>
      </c>
      <c r="Q72" s="165" t="inlineStr">
        <is>
          <t>เล่มม่วง</t>
        </is>
      </c>
      <c r="R72" s="165" t="inlineStr"/>
    </row>
    <row r="73" ht="24" customHeight="1" s="49">
      <c r="A73" s="167" t="n">
        <v>71</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inlineStr"/>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66" t="inlineStr"/>
      <c r="L73" s="166" t="inlineStr">
        <is>
          <t>Parasitic infections</t>
        </is>
      </c>
      <c r="M73" s="166" t="inlineStr"/>
      <c r="N73" s="165" t="inlineStr">
        <is>
          <t>Clinic</t>
        </is>
      </c>
      <c r="O73" s="166" t="inlineStr">
        <is>
          <t>ข้อ 3 Pharma Plus เล่มม่วง (เฉลยข้อ ง)</t>
        </is>
      </c>
      <c r="P73" s="165" t="inlineStr">
        <is>
          <t>แบบฝึกหัด</t>
        </is>
      </c>
      <c r="Q73" s="165" t="inlineStr">
        <is>
          <t>เล่มม่วง</t>
        </is>
      </c>
      <c r="R73" s="165" t="inlineStr"/>
    </row>
    <row r="74" ht="24" customHeight="1" s="49">
      <c r="A74" s="167" t="n">
        <v>72</v>
      </c>
      <c r="B74" s="166" t="inlineStr">
        <is>
          <t>ยา tetracycline เมื่อหมดอายุแล้วรับประทานจะทำให้เกิดอาการอะไร</t>
        </is>
      </c>
      <c r="C74" s="166" t="inlineStr"/>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66" t="inlineStr"/>
      <c r="L74" s="166" t="inlineStr">
        <is>
          <t>Antimicrobial Pharmacology</t>
        </is>
      </c>
      <c r="M74" s="166" t="inlineStr"/>
      <c r="N74" s="165" t="inlineStr">
        <is>
          <t>Clinic</t>
        </is>
      </c>
      <c r="O74" s="166" t="inlineStr">
        <is>
          <t>ข้อ 4 Pharma Plus เล่มม่วง (เฉลยข้อ ก)</t>
        </is>
      </c>
      <c r="P74" s="165" t="inlineStr">
        <is>
          <t>แบบฝึกหัด</t>
        </is>
      </c>
      <c r="Q74" s="165" t="inlineStr">
        <is>
          <t>เล่มม่วง</t>
        </is>
      </c>
      <c r="R74" s="165" t="inlineStr"/>
    </row>
    <row r="75" ht="24" customHeight="1" s="49">
      <c r="A75" s="167" t="n">
        <v>73</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inlineStr"/>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66" t="inlineStr"/>
      <c r="L75" s="166" t="inlineStr">
        <is>
          <t>Antimicrobial Pharmacology</t>
        </is>
      </c>
      <c r="M75" s="166" t="inlineStr"/>
      <c r="N75" s="165" t="inlineStr">
        <is>
          <t>Clinic</t>
        </is>
      </c>
      <c r="O75" s="166" t="inlineStr">
        <is>
          <t>ข้อ 4 Pharma Plus เล่มม่วง (เฉลยข้อ ก)</t>
        </is>
      </c>
      <c r="P75" s="165" t="inlineStr">
        <is>
          <t>แบบฝึกหัด</t>
        </is>
      </c>
      <c r="Q75" s="165" t="inlineStr">
        <is>
          <t>เล่มม่วง</t>
        </is>
      </c>
      <c r="R75" s="165" t="inlineStr"/>
    </row>
    <row r="76" ht="24" customHeight="1" s="49">
      <c r="A76" s="167" t="n">
        <v>74</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inlineStr"/>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66" t="inlineStr"/>
      <c r="L76" s="166" t="inlineStr">
        <is>
          <t>Antimicrobial Pharmacology</t>
        </is>
      </c>
      <c r="M76" s="166" t="inlineStr"/>
      <c r="N76" s="165" t="inlineStr">
        <is>
          <t>Clinic</t>
        </is>
      </c>
      <c r="O76" s="166" t="inlineStr">
        <is>
          <t>ข้อ 4 Pharma Plus เล่มม่วง (เฉลยข้อ ก)</t>
        </is>
      </c>
      <c r="P76" s="165" t="inlineStr">
        <is>
          <t>แบบฝึกหัด</t>
        </is>
      </c>
      <c r="Q76" s="165" t="inlineStr">
        <is>
          <t>เล่มม่วง</t>
        </is>
      </c>
      <c r="R76" s="165" t="inlineStr"/>
    </row>
    <row r="77" ht="24" customHeight="1" s="49">
      <c r="A77" s="167" t="n">
        <v>75</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inlineStr"/>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Parasitic infections</t>
        </is>
      </c>
      <c r="M77" s="166" t="inlineStr"/>
      <c r="N77" s="165" t="inlineStr">
        <is>
          <t>Clinic</t>
        </is>
      </c>
      <c r="O77" s="166" t="inlineStr">
        <is>
          <t>ข้อ 4 Pharma Plus เล่มม่วง (เฉลยข้อ ก)</t>
        </is>
      </c>
      <c r="P77" s="165" t="inlineStr">
        <is>
          <t>แบบฝึกหัด</t>
        </is>
      </c>
      <c r="Q77" s="165" t="inlineStr">
        <is>
          <t>เล่มม่วง</t>
        </is>
      </c>
      <c r="R77" s="165" t="inlineStr"/>
    </row>
    <row r="78" ht="24" customHeight="1" s="49">
      <c r="A78" s="167" t="n">
        <v>76</v>
      </c>
      <c r="B78" s="166" t="inlineStr">
        <is>
          <t>ยาในกลุ่ม quinolone มีกลไกการออกฤทธิ์เป็นอย่างไร</t>
        </is>
      </c>
      <c r="C78" s="166" t="inlineStr"/>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66" t="inlineStr"/>
      <c r="L78" s="166" t="inlineStr">
        <is>
          <t>Antimicrobial Pharmacology</t>
        </is>
      </c>
      <c r="M78" s="166" t="inlineStr"/>
      <c r="N78" s="165" t="inlineStr">
        <is>
          <t>Clinic</t>
        </is>
      </c>
      <c r="O78" s="166" t="inlineStr">
        <is>
          <t>ข้อ 5 Pharma Plus เล่มม่วง (เฉลยข้อ ค)</t>
        </is>
      </c>
      <c r="P78" s="165" t="inlineStr">
        <is>
          <t>แบบฝึกหัด</t>
        </is>
      </c>
      <c r="Q78" s="165" t="inlineStr">
        <is>
          <t>เล่มม่วง</t>
        </is>
      </c>
      <c r="R78" s="165" t="inlineStr"/>
    </row>
    <row r="79" ht="24" customHeight="1" s="49">
      <c r="A79" s="167" t="n">
        <v>77</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inlineStr"/>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66" t="inlineStr"/>
      <c r="L79" s="166" t="inlineStr">
        <is>
          <t>Antimicrobial Pharmacology</t>
        </is>
      </c>
      <c r="M79" s="166" t="inlineStr"/>
      <c r="N79" s="165" t="inlineStr">
        <is>
          <t>Clinic</t>
        </is>
      </c>
      <c r="O79" s="166" t="inlineStr">
        <is>
          <t>ข้อ 5 Pharma Plus เล่มม่วง (เฉลยข้อ ค)</t>
        </is>
      </c>
      <c r="P79" s="165" t="inlineStr">
        <is>
          <t>แบบฝึกหัด</t>
        </is>
      </c>
      <c r="Q79" s="165" t="inlineStr">
        <is>
          <t>เล่มม่วง</t>
        </is>
      </c>
      <c r="R79" s="165" t="inlineStr"/>
    </row>
    <row r="80" ht="24" customHeight="1" s="49">
      <c r="A80" s="167" t="n">
        <v>78</v>
      </c>
      <c r="B80" s="166" t="inlineStr">
        <is>
          <t>Acyclovir ไม่มีข้อบ่งใช้ในโรคใดต่อไปนี้</t>
        </is>
      </c>
      <c r="C80" s="166" t="inlineStr"/>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66" t="inlineStr"/>
      <c r="L80" s="166" t="inlineStr">
        <is>
          <t>Viral Infections (Herpesviridae)</t>
        </is>
      </c>
      <c r="M80" s="166" t="inlineStr"/>
      <c r="N80" s="165" t="inlineStr">
        <is>
          <t>Clinic</t>
        </is>
      </c>
      <c r="O80" s="166" t="inlineStr">
        <is>
          <t>ข้อ 5 Pharma Plus เล่มม่วง (เฉลยข้อ ค)</t>
        </is>
      </c>
      <c r="P80" s="165" t="inlineStr">
        <is>
          <t>แบบฝึกหัด</t>
        </is>
      </c>
      <c r="Q80" s="165" t="inlineStr">
        <is>
          <t>เล่มม่วง</t>
        </is>
      </c>
      <c r="R80" s="165" t="inlineStr"/>
    </row>
    <row r="81" ht="24" customHeight="1" s="49">
      <c r="A81" s="167" t="n">
        <v>79</v>
      </c>
      <c r="B81" s="166" t="inlineStr">
        <is>
          <t>เกี่ยวกับ ยาใดเป็นพิษต่อตับ ข้อใดต่อไปนี้กล่าวถูกต้องตามหลักวิชาชีพเภสัชกรรม</t>
        </is>
      </c>
      <c r="C81" s="166" t="inlineStr"/>
      <c r="D81" s="166" t="inlineStr">
        <is>
          <t>AZT</t>
        </is>
      </c>
      <c r="E81" s="166" t="inlineStr">
        <is>
          <t>Stavudine</t>
        </is>
      </c>
      <c r="F81" s="166" t="inlineStr">
        <is>
          <t>Nevirapine</t>
        </is>
      </c>
      <c r="G81" s="166" t="inlineStr">
        <is>
          <t>Lamivudine</t>
        </is>
      </c>
      <c r="H81" s="166" t="inlineStr">
        <is>
          <t>ไม่มีข้อใดถูก</t>
        </is>
      </c>
      <c r="I81" s="167" t="inlineStr">
        <is>
          <t>3</t>
        </is>
      </c>
      <c r="J81" s="166"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66" t="inlineStr"/>
      <c r="L81" s="166" t="inlineStr">
        <is>
          <t>Antimicrobial Pharmacology</t>
        </is>
      </c>
      <c r="M81" s="166" t="inlineStr"/>
      <c r="N81" s="165" t="inlineStr">
        <is>
          <t>Clinic</t>
        </is>
      </c>
      <c r="O81" s="166" t="inlineStr">
        <is>
          <t>ข้อ 5 Pharma Plus เล่มม่วง (เฉลยข้อ ค)</t>
        </is>
      </c>
      <c r="P81" s="165" t="inlineStr">
        <is>
          <t>แบบฝึกหัด</t>
        </is>
      </c>
      <c r="Q81" s="165" t="inlineStr">
        <is>
          <t>เล่มม่วง</t>
        </is>
      </c>
      <c r="R81" s="165" t="inlineStr"/>
    </row>
    <row r="82" ht="24" customHeight="1" s="49">
      <c r="A82" s="167" t="n">
        <v>80</v>
      </c>
      <c r="B82"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66" t="inlineStr"/>
      <c r="D82" s="166" t="inlineStr">
        <is>
          <t>พยาธิตัวตืด</t>
        </is>
      </c>
      <c r="E82" s="166" t="inlineStr">
        <is>
          <t>พยาธิปากขอ</t>
        </is>
      </c>
      <c r="F82" s="166" t="inlineStr">
        <is>
          <t>พยาธิเส้นด้าย</t>
        </is>
      </c>
      <c r="G82" s="166" t="inlineStr">
        <is>
          <t>พยาธิใบไม้</t>
        </is>
      </c>
      <c r="H82" s="166" t="inlineStr">
        <is>
          <t>พยาธิเท้าช้าง</t>
        </is>
      </c>
      <c r="I82" s="167" t="inlineStr">
        <is>
          <t>3</t>
        </is>
      </c>
      <c r="J82" s="166"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Parasitic infections</t>
        </is>
      </c>
      <c r="M82" s="166" t="inlineStr"/>
      <c r="N82" s="165" t="inlineStr">
        <is>
          <t>Clinic</t>
        </is>
      </c>
      <c r="O82" s="166" t="inlineStr">
        <is>
          <t>ข้อ 5 Pharma Plus เล่มม่วง (เฉลยข้อ ค)</t>
        </is>
      </c>
      <c r="P82" s="165" t="inlineStr">
        <is>
          <t>แบบฝึกหัด</t>
        </is>
      </c>
      <c r="Q82" s="165" t="inlineStr">
        <is>
          <t>เล่มม่วง</t>
        </is>
      </c>
      <c r="R82" s="165" t="inlineStr"/>
    </row>
    <row r="83" ht="24" customHeight="1" s="49">
      <c r="A83" s="167" t="n">
        <v>81</v>
      </c>
      <c r="B83" s="166" t="inlineStr">
        <is>
          <t>ยา chloramphenicol มีกลไกการออกฤทธิ์เป็นอย่างไร</t>
        </is>
      </c>
      <c r="C83" s="166" t="inlineStr"/>
      <c r="D83" s="166" t="inlineStr">
        <is>
          <t>ขัดขวางการสร้างผนังเซลล์</t>
        </is>
      </c>
      <c r="E83" s="166" t="inlineStr">
        <is>
          <t>ขัดขวางการสร้างผนังหุ้มเซลล์</t>
        </is>
      </c>
      <c r="F83" s="166" t="inlineStr">
        <is>
          <t>ขัดขวางการสร้าง folic acid</t>
        </is>
      </c>
      <c r="G83" s="166" t="inlineStr">
        <is>
          <t>ขัดขวางการสังเคราะห์ nucleic acid</t>
        </is>
      </c>
      <c r="H83" s="166" t="inlineStr">
        <is>
          <t>ขัดขวางการสังเคราะห์ polypeptide</t>
        </is>
      </c>
      <c r="I83" s="167" t="inlineStr">
        <is>
          <t>3</t>
        </is>
      </c>
      <c r="J83"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66" t="inlineStr"/>
      <c r="L83" s="166" t="inlineStr">
        <is>
          <t>Antimicrobial Pharmacology</t>
        </is>
      </c>
      <c r="M83" s="166" t="inlineStr"/>
      <c r="N83" s="165" t="inlineStr">
        <is>
          <t>Clinic</t>
        </is>
      </c>
      <c r="O83" s="166" t="inlineStr">
        <is>
          <t>ข้อ 6 Pharma Plus เล่มม่วง (เฉลยข้อ ค)</t>
        </is>
      </c>
      <c r="P83" s="165" t="inlineStr">
        <is>
          <t>แบบฝึกหัด</t>
        </is>
      </c>
      <c r="Q83" s="165" t="inlineStr">
        <is>
          <t>เล่มม่วง</t>
        </is>
      </c>
      <c r="R83" s="165" t="inlineStr"/>
    </row>
    <row r="84" ht="24" customHeight="1" s="49">
      <c r="A84" s="167" t="n">
        <v>82</v>
      </c>
      <c r="B84"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66" t="inlineStr"/>
      <c r="D84" s="166" t="inlineStr">
        <is>
          <t>พญายอ</t>
        </is>
      </c>
      <c r="E84" s="166" t="inlineStr">
        <is>
          <t>ทองพันชั่ง</t>
        </is>
      </c>
      <c r="F84" s="166" t="inlineStr">
        <is>
          <t>มะแว้งต้น</t>
        </is>
      </c>
      <c r="G84" s="166" t="inlineStr">
        <is>
          <t>ไพล</t>
        </is>
      </c>
      <c r="H84" s="166" t="inlineStr">
        <is>
          <t>ขมิ้น</t>
        </is>
      </c>
      <c r="I84" s="167" t="inlineStr">
        <is>
          <t>3</t>
        </is>
      </c>
      <c r="J84" s="166"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66" t="inlineStr"/>
      <c r="L84" s="166" t="inlineStr">
        <is>
          <t>Antimicrobial Pharmacology</t>
        </is>
      </c>
      <c r="M84" s="166" t="inlineStr"/>
      <c r="N84" s="165" t="inlineStr">
        <is>
          <t>Clinic</t>
        </is>
      </c>
      <c r="O84" s="166" t="inlineStr">
        <is>
          <t>ข้อ 6 Pharma Plus เล่มม่วง (เฉลยข้อ ค)</t>
        </is>
      </c>
      <c r="P84" s="165" t="inlineStr">
        <is>
          <t>แบบฝึกหัด</t>
        </is>
      </c>
      <c r="Q84" s="165" t="inlineStr">
        <is>
          <t>เล่มม่วง</t>
        </is>
      </c>
      <c r="R84" s="165" t="inlineStr"/>
    </row>
    <row r="85" ht="24" customHeight="1" s="49">
      <c r="A85" s="167" t="n">
        <v>83</v>
      </c>
      <c r="B85" s="166" t="inlineStr">
        <is>
          <t>ยาในข้อใดต่อไปนี้สามารถเข้าสู่ vitreous humor ได้ดี ทำให้มีประสิทธิภาพสูงในการรักษา cytomegalovirus retinitis</t>
        </is>
      </c>
      <c r="C85" s="166" t="inlineStr"/>
      <c r="D85" s="166" t="inlineStr">
        <is>
          <t>Acyclovir</t>
        </is>
      </c>
      <c r="E85" s="166" t="inlineStr">
        <is>
          <t>Ganciclovir</t>
        </is>
      </c>
      <c r="F85" s="166" t="inlineStr">
        <is>
          <t>Valacyclovir</t>
        </is>
      </c>
      <c r="G85" s="166" t="inlineStr">
        <is>
          <t>Pencyclovir</t>
        </is>
      </c>
      <c r="H85" s="166" t="inlineStr">
        <is>
          <t>Famciclovir</t>
        </is>
      </c>
      <c r="I85" s="167" t="inlineStr">
        <is>
          <t>3</t>
        </is>
      </c>
      <c r="J85" s="166"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66" t="inlineStr"/>
      <c r="L85" s="166" t="inlineStr">
        <is>
          <t>Antimicrobial Pharmacology</t>
        </is>
      </c>
      <c r="M85" s="166" t="inlineStr"/>
      <c r="N85" s="165" t="inlineStr">
        <is>
          <t>Clinic</t>
        </is>
      </c>
      <c r="O85" s="166" t="inlineStr">
        <is>
          <t>ข้อ 6 Pharma Plus เล่มม่วง (เฉลยข้อ ค)</t>
        </is>
      </c>
      <c r="P85" s="165" t="inlineStr">
        <is>
          <t>แบบฝึกหัด</t>
        </is>
      </c>
      <c r="Q85" s="165" t="inlineStr">
        <is>
          <t>เล่มม่วง</t>
        </is>
      </c>
      <c r="R85" s="165" t="inlineStr"/>
    </row>
    <row r="86" ht="24" customHeight="1" s="49">
      <c r="A86" s="167" t="n">
        <v>84</v>
      </c>
      <c r="B86" s="166" t="inlineStr">
        <is>
          <t>เอนไซม์ในข้อใดต่อไปนี้ ที่มีบทบาทสำคัญในการเปลี่ยนแปลงให้ยา AZT อยู่ในรูป active form</t>
        </is>
      </c>
      <c r="C86" s="166" t="inlineStr"/>
      <c r="D86" s="166" t="inlineStr">
        <is>
          <t>Reverse transcriptase</t>
        </is>
      </c>
      <c r="E86" s="166" t="inlineStr">
        <is>
          <t>Hydroxylase</t>
        </is>
      </c>
      <c r="F86" s="166" t="inlineStr">
        <is>
          <t>Phosphodiesterase</t>
        </is>
      </c>
      <c r="G86" s="166" t="inlineStr">
        <is>
          <t>Kinase</t>
        </is>
      </c>
      <c r="H86" s="166" t="inlineStr">
        <is>
          <t>DNA polymerase</t>
        </is>
      </c>
      <c r="I86" s="167" t="inlineStr">
        <is>
          <t>3</t>
        </is>
      </c>
      <c r="J86" s="166"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66" t="inlineStr"/>
      <c r="L86" s="166" t="inlineStr">
        <is>
          <t>Antimicrobial Pharmacology</t>
        </is>
      </c>
      <c r="M86" s="166" t="inlineStr"/>
      <c r="N86" s="165" t="inlineStr">
        <is>
          <t>Clinic</t>
        </is>
      </c>
      <c r="O86" s="166" t="inlineStr">
        <is>
          <t>ข้อ 6 Pharma Plus เล่มม่วง (เฉลยข้อ ค)</t>
        </is>
      </c>
      <c r="P86" s="165" t="inlineStr">
        <is>
          <t>แบบฝึกหัด</t>
        </is>
      </c>
      <c r="Q86" s="165" t="inlineStr">
        <is>
          <t>เล่มม่วง</t>
        </is>
      </c>
      <c r="R86" s="165" t="inlineStr"/>
    </row>
    <row r="87" ht="24" customHeight="1" s="49">
      <c r="A87" s="167" t="n">
        <v>85</v>
      </c>
      <c r="B87"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66" t="inlineStr"/>
      <c r="D87" s="166" t="inlineStr">
        <is>
          <t>Praziquantel 5-25 mg/kg/day po once</t>
        </is>
      </c>
      <c r="E87" s="166" t="inlineStr">
        <is>
          <t>Niclosamide 2 q single dose</t>
        </is>
      </c>
      <c r="F87" s="166" t="inlineStr">
        <is>
          <t>Albendazole 400 mg single dose</t>
        </is>
      </c>
      <c r="G87" s="166" t="inlineStr">
        <is>
          <t>Mebendazole 500 mg single dose</t>
        </is>
      </c>
      <c r="H87" s="166" t="inlineStr">
        <is>
          <t>ได้ทั้งข้อ ค และ ข้อ ง</t>
        </is>
      </c>
      <c r="I87" s="167" t="inlineStr">
        <is>
          <t>3</t>
        </is>
      </c>
      <c r="J87"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Parasitic infections</t>
        </is>
      </c>
      <c r="M87" s="166" t="inlineStr"/>
      <c r="N87" s="165" t="inlineStr">
        <is>
          <t>Clinic</t>
        </is>
      </c>
      <c r="O87" s="166" t="inlineStr">
        <is>
          <t>ข้อ 6 Pharma Plus เล่มม่วง (เฉลยข้อ ค)</t>
        </is>
      </c>
      <c r="P87" s="165" t="inlineStr">
        <is>
          <t>แบบฝึกหัด</t>
        </is>
      </c>
      <c r="Q87" s="165" t="inlineStr">
        <is>
          <t>เล่มม่วง</t>
        </is>
      </c>
      <c r="R87" s="165" t="inlineStr"/>
    </row>
    <row r="88" ht="24" customHeight="1" s="49">
      <c r="A88" s="167" t="n">
        <v>86</v>
      </c>
      <c r="B88" s="166" t="inlineStr">
        <is>
          <t>ยา sulfonamides มีกลไกการออกฤทธิ์เป็นอย่างไร</t>
        </is>
      </c>
      <c r="C88" s="166" t="inlineStr"/>
      <c r="D88" s="166" t="inlineStr">
        <is>
          <t>ขัดขวางการสร้างผนังเซลล์</t>
        </is>
      </c>
      <c r="E88" s="166" t="inlineStr">
        <is>
          <t>ขัดขวางการสร้างผนังหุ้มเซลล์</t>
        </is>
      </c>
      <c r="F88" s="166" t="inlineStr">
        <is>
          <t>ขัดขวางการสร้าง folic acid</t>
        </is>
      </c>
      <c r="G88" s="166" t="inlineStr">
        <is>
          <t>ขัดขวางการสังเคราะห์ nucleic acid</t>
        </is>
      </c>
      <c r="H88" s="166" t="inlineStr">
        <is>
          <t>ขัดขวางการสังเคราะห์ polypeptide</t>
        </is>
      </c>
      <c r="I88" s="167" t="inlineStr">
        <is>
          <t>2</t>
        </is>
      </c>
      <c r="J88" s="166"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66" t="inlineStr"/>
      <c r="L88" s="166" t="inlineStr">
        <is>
          <t>Antimicrobial Pharmacology</t>
        </is>
      </c>
      <c r="M88" s="166" t="inlineStr"/>
      <c r="N88" s="165" t="inlineStr">
        <is>
          <t>Clinic</t>
        </is>
      </c>
      <c r="O88" s="166" t="inlineStr">
        <is>
          <t>ข้อ 7 Pharma Plus เล่มม่วง (เฉลยข้อ ข)</t>
        </is>
      </c>
      <c r="P88" s="165" t="inlineStr">
        <is>
          <t>แบบฝึกหัด</t>
        </is>
      </c>
      <c r="Q88" s="165" t="inlineStr">
        <is>
          <t>เล่มม่วง</t>
        </is>
      </c>
      <c r="R88" s="165" t="inlineStr"/>
    </row>
    <row r="89" ht="24" customHeight="1" s="49">
      <c r="A89" s="167" t="n">
        <v>87</v>
      </c>
      <c r="B8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66" t="inlineStr"/>
      <c r="D89" s="166" t="inlineStr">
        <is>
          <t>Valvovaginal candidiasis</t>
        </is>
      </c>
      <c r="E89" s="166" t="inlineStr">
        <is>
          <t>Gonorrhoea</t>
        </is>
      </c>
      <c r="F89" s="166" t="inlineStr">
        <is>
          <t>Non gonococcalurethritis</t>
        </is>
      </c>
      <c r="G89" s="166" t="inlineStr">
        <is>
          <t>Trichomoniasis</t>
        </is>
      </c>
      <c r="H89" s="166" t="inlineStr">
        <is>
          <t>Bacterial cystitis</t>
        </is>
      </c>
      <c r="I89" s="167" t="inlineStr">
        <is>
          <t>2</t>
        </is>
      </c>
      <c r="J89" s="166"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STDs &amp; vaginitis</t>
        </is>
      </c>
      <c r="M89" s="166" t="inlineStr"/>
      <c r="N89" s="165" t="inlineStr">
        <is>
          <t>Clinic</t>
        </is>
      </c>
      <c r="O89" s="166" t="inlineStr">
        <is>
          <t>ข้อ 7 Pharma Plus เล่มม่วง (เฉลยข้อ ข)</t>
        </is>
      </c>
      <c r="P89" s="165" t="inlineStr">
        <is>
          <t>แบบฝึกหัด</t>
        </is>
      </c>
      <c r="Q89" s="165" t="inlineStr">
        <is>
          <t>เล่มม่วง</t>
        </is>
      </c>
      <c r="R89" s="165" t="inlineStr"/>
    </row>
    <row r="90" ht="24" customHeight="1" s="49">
      <c r="A90" s="167" t="n">
        <v>88</v>
      </c>
      <c r="B90" s="166" t="inlineStr">
        <is>
          <t>สมุนไพรในข้อใดที่อาจรักษาโรคเริมและงูสวัดได้</t>
        </is>
      </c>
      <c r="C90" s="166" t="inlineStr"/>
      <c r="D90" s="166" t="inlineStr">
        <is>
          <t>ยาแคปซูลสกัดใบฟ้าทะลายโจร</t>
        </is>
      </c>
      <c r="E90" s="166" t="inlineStr">
        <is>
          <t>ใบชุมเห็ดเทศ</t>
        </is>
      </c>
      <c r="F90" s="166" t="inlineStr">
        <is>
          <t>แคปซูลผงขมิ้นชัน</t>
        </is>
      </c>
      <c r="G90" s="166" t="inlineStr">
        <is>
          <t>ครีมสกัดจากใบพญายอ</t>
        </is>
      </c>
      <c r="H90" s="166" t="inlineStr">
        <is>
          <t>ตะไคร้หอม</t>
        </is>
      </c>
      <c r="I90" s="167" t="inlineStr">
        <is>
          <t>2</t>
        </is>
      </c>
      <c r="J90" s="166"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66" t="inlineStr"/>
      <c r="L90" s="166" t="inlineStr">
        <is>
          <t>Viral Infections (Herpesviridae)</t>
        </is>
      </c>
      <c r="M90" s="166" t="inlineStr"/>
      <c r="N90" s="165" t="inlineStr">
        <is>
          <t>Clinic</t>
        </is>
      </c>
      <c r="O90" s="166" t="inlineStr">
        <is>
          <t>ข้อ 7 Pharma Plus เล่มม่วง (เฉลยข้อ ข)</t>
        </is>
      </c>
      <c r="P90" s="165" t="inlineStr">
        <is>
          <t>แบบฝึกหัด</t>
        </is>
      </c>
      <c r="Q90" s="165" t="inlineStr">
        <is>
          <t>เล่มม่วง</t>
        </is>
      </c>
      <c r="R90" s="165" t="inlineStr"/>
    </row>
    <row r="91" ht="24" customHeight="1" s="49">
      <c r="A91" s="167" t="n">
        <v>89</v>
      </c>
      <c r="B9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66" t="inlineStr"/>
      <c r="D91" s="166" t="inlineStr">
        <is>
          <t>Acute HIV infection</t>
        </is>
      </c>
      <c r="E91" s="166" t="inlineStr">
        <is>
          <t>Asymptomatic HIV infection</t>
        </is>
      </c>
      <c r="F91" s="166" t="inlineStr">
        <is>
          <t>Clinical latency</t>
        </is>
      </c>
      <c r="G91" s="166" t="inlineStr">
        <is>
          <t>Primary HIV infection</t>
        </is>
      </c>
      <c r="H91" s="166" t="inlineStr">
        <is>
          <t>AIDS</t>
        </is>
      </c>
      <c r="I91" s="167" t="inlineStr">
        <is>
          <t>2</t>
        </is>
      </c>
      <c r="J91" s="166"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66" t="inlineStr"/>
      <c r="L91" s="166" t="inlineStr">
        <is>
          <t>Antimicrobial Pharmacology</t>
        </is>
      </c>
      <c r="M91" s="166" t="inlineStr"/>
      <c r="N91" s="165" t="inlineStr">
        <is>
          <t>Clinic</t>
        </is>
      </c>
      <c r="O91" s="166" t="inlineStr">
        <is>
          <t>ข้อ 7 Pharma Plus เล่มม่วง (เฉลยข้อ ข)</t>
        </is>
      </c>
      <c r="P91" s="165" t="inlineStr">
        <is>
          <t>แบบฝึกหัด</t>
        </is>
      </c>
      <c r="Q91" s="165" t="inlineStr">
        <is>
          <t>เล่มม่วง</t>
        </is>
      </c>
      <c r="R91" s="165" t="inlineStr"/>
    </row>
    <row r="92" ht="24" customHeight="1" s="49">
      <c r="A92" s="167" t="n">
        <v>90</v>
      </c>
      <c r="B92" s="166" t="inlineStr">
        <is>
          <t>ข้อใดไม่ใช่ผลจากการติดเชื้อพยาธิปากขอ</t>
        </is>
      </c>
      <c r="C92" s="166" t="inlineStr"/>
      <c r="D92" s="166" t="inlineStr">
        <is>
          <t>แพ้ ผื่นคัน</t>
        </is>
      </c>
      <c r="E92" s="166" t="inlineStr">
        <is>
          <t>โลหิตจาง</t>
        </is>
      </c>
      <c r="F92" s="166" t="inlineStr">
        <is>
          <t>หลอดลมอักเสบ</t>
        </is>
      </c>
      <c r="G92" s="166" t="inlineStr">
        <is>
          <t>คันบริเวณรอบทวารหนัก</t>
        </is>
      </c>
      <c r="H92" s="166" t="inlineStr">
        <is>
          <t>ลำไส้อักเสบ</t>
        </is>
      </c>
      <c r="I92" s="167" t="inlineStr">
        <is>
          <t>2</t>
        </is>
      </c>
      <c r="J92" s="166"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Parasitic infections</t>
        </is>
      </c>
      <c r="M92" s="166" t="inlineStr"/>
      <c r="N92" s="165" t="inlineStr">
        <is>
          <t>Clinic</t>
        </is>
      </c>
      <c r="O92" s="166" t="inlineStr">
        <is>
          <t>ข้อ 7 Pharma Plus เล่มม่วง (เฉลยข้อ ข)</t>
        </is>
      </c>
      <c r="P92" s="165" t="inlineStr">
        <is>
          <t>แบบฝึกหัด</t>
        </is>
      </c>
      <c r="Q92" s="165" t="inlineStr">
        <is>
          <t>เล่มม่วง</t>
        </is>
      </c>
      <c r="R92" s="165" t="inlineStr"/>
    </row>
    <row r="93" ht="24" customHeight="1" s="49">
      <c r="A93" s="167" t="n">
        <v>91</v>
      </c>
      <c r="B93" s="166" t="inlineStr">
        <is>
          <t>ยากลุ่ม polymyxin มีกลไกการออกฤทธิ์เป็นอย่างไร</t>
        </is>
      </c>
      <c r="C93" s="166" t="inlineStr"/>
      <c r="D93" s="166" t="inlineStr">
        <is>
          <t>ขัดขวางการสร้างผนังเซลล์</t>
        </is>
      </c>
      <c r="E93" s="166" t="inlineStr">
        <is>
          <t>ทำให้เกิดรูรั่วผนังเซลล์</t>
        </is>
      </c>
      <c r="F93" s="166" t="inlineStr">
        <is>
          <t>ขัดขวางการสร้าง folic acid</t>
        </is>
      </c>
      <c r="G93" s="166" t="inlineStr">
        <is>
          <t>ขัดขวางการสังเคราะห์ nucleic acid</t>
        </is>
      </c>
      <c r="H93" s="166" t="inlineStr">
        <is>
          <t>ขัดขวางการสังเคราะห์ polypeptide</t>
        </is>
      </c>
      <c r="I93" s="167" t="inlineStr">
        <is>
          <t>5</t>
        </is>
      </c>
      <c r="J93" s="166"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66" t="inlineStr"/>
      <c r="L93" s="166" t="inlineStr">
        <is>
          <t>Antimicrobial Pharmacology</t>
        </is>
      </c>
      <c r="M93" s="166" t="inlineStr"/>
      <c r="N93" s="165" t="inlineStr">
        <is>
          <t>Clinic</t>
        </is>
      </c>
      <c r="O93" s="166" t="inlineStr">
        <is>
          <t>ข้อ 8 Pharma Plus เล่มม่วง (เฉลยข้อ จ)</t>
        </is>
      </c>
      <c r="P93" s="165" t="inlineStr">
        <is>
          <t>แบบฝึกหัด</t>
        </is>
      </c>
      <c r="Q93" s="165" t="inlineStr">
        <is>
          <t>เล่มม่วง</t>
        </is>
      </c>
      <c r="R93" s="165" t="inlineStr"/>
    </row>
    <row r="94" ht="24" customHeight="1" s="49">
      <c r="A94" s="167" t="n">
        <v>92</v>
      </c>
      <c r="B9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66" t="inlineStr"/>
      <c r="D94" s="166" t="inlineStr">
        <is>
          <t>Clotrimazole 500 mg เหน็บช่องคลอดครั้งเดียว</t>
        </is>
      </c>
      <c r="E94" s="166" t="inlineStr">
        <is>
          <t>Ketoconazole 200 mg รับประทานหลังอาหาร เช้าและเย็น เป็นเวลา 5 วัน</t>
        </is>
      </c>
      <c r="F94" s="166" t="inlineStr">
        <is>
          <t>Metronidazole 2 g รับประทานครั้งเดียว</t>
        </is>
      </c>
      <c r="G94" s="166" t="inlineStr">
        <is>
          <t>Doxycycline 100 mg รับประทานหลังอาหาร เช้าและเย็น เป็นเวลา 7 วัน</t>
        </is>
      </c>
      <c r="H94" s="166" t="inlineStr">
        <is>
          <t>Ciprofloxacin 500 mg รับประทานครั้งเดียว</t>
        </is>
      </c>
      <c r="I94" s="167" t="inlineStr">
        <is>
          <t>5</t>
        </is>
      </c>
      <c r="J94" s="166"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66" t="inlineStr"/>
      <c r="L94" s="166" t="inlineStr">
        <is>
          <t>STDs &amp; vaginitis</t>
        </is>
      </c>
      <c r="M94" s="166" t="inlineStr"/>
      <c r="N94" s="165" t="inlineStr">
        <is>
          <t>Clinic</t>
        </is>
      </c>
      <c r="O94" s="166" t="inlineStr">
        <is>
          <t>ข้อ 8 Pharma Plus เล่มม่วง (เฉลยข้อ จ)</t>
        </is>
      </c>
      <c r="P94" s="165" t="inlineStr">
        <is>
          <t>แบบฝึกหัด</t>
        </is>
      </c>
      <c r="Q94" s="165" t="inlineStr">
        <is>
          <t>เล่มม่วง</t>
        </is>
      </c>
      <c r="R94" s="165" t="inlineStr"/>
    </row>
    <row r="95" ht="24" customHeight="1" s="49">
      <c r="A95" s="167" t="n">
        <v>93</v>
      </c>
      <c r="B95" s="166" t="inlineStr">
        <is>
          <t>ตำรับยาของ acyclovir ดังตารางต่อไปนี้ อยู่ในรูปแบบใด</t>
        </is>
      </c>
      <c r="C95" s="166" t="inlineStr"/>
      <c r="D95" s="166" t="inlineStr">
        <is>
          <t>Lotions</t>
        </is>
      </c>
      <c r="E95" s="166" t="inlineStr">
        <is>
          <t>Ointments</t>
        </is>
      </c>
      <c r="F95" s="166" t="inlineStr">
        <is>
          <t>Creams</t>
        </is>
      </c>
      <c r="G95" s="166" t="inlineStr">
        <is>
          <t>Pastes</t>
        </is>
      </c>
      <c r="H95" s="166" t="inlineStr">
        <is>
          <t>Gels</t>
        </is>
      </c>
      <c r="I95" s="167" t="inlineStr">
        <is>
          <t>5</t>
        </is>
      </c>
      <c r="J95" s="166"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66" t="inlineStr"/>
      <c r="L95" s="166" t="inlineStr">
        <is>
          <t>Cystitis</t>
        </is>
      </c>
      <c r="M95" s="166" t="inlineStr"/>
      <c r="N95" s="165" t="inlineStr">
        <is>
          <t>Clinic</t>
        </is>
      </c>
      <c r="O95" s="166" t="inlineStr">
        <is>
          <t>ข้อ 8 Pharma Plus เล่มม่วง (เฉลยข้อ จ)</t>
        </is>
      </c>
      <c r="P95" s="165" t="inlineStr">
        <is>
          <t>แบบฝึกหัด</t>
        </is>
      </c>
      <c r="Q95" s="165" t="inlineStr">
        <is>
          <t>เล่มม่วง</t>
        </is>
      </c>
      <c r="R95" s="165" t="inlineStr"/>
    </row>
    <row r="96" ht="24" customHeight="1" s="49">
      <c r="A96" s="167" t="n">
        <v>94</v>
      </c>
      <c r="B96"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66" t="inlineStr"/>
      <c r="D96" s="166" t="inlineStr">
        <is>
          <t>NVP, d4T, 3TC</t>
        </is>
      </c>
      <c r="E96" s="166" t="inlineStr">
        <is>
          <t>d4T, 3TC, indinavir/ritonavir</t>
        </is>
      </c>
      <c r="F96" s="166" t="inlineStr">
        <is>
          <t>AZT, 3TC, indinavir/ritonavir</t>
        </is>
      </c>
      <c r="G96" s="166" t="inlineStr">
        <is>
          <t>d4T, 3TC, EFV</t>
        </is>
      </c>
      <c r="H96" s="166" t="inlineStr">
        <is>
          <t>AZT, 3TC, NVP</t>
        </is>
      </c>
      <c r="I96" s="167" t="inlineStr">
        <is>
          <t>5</t>
        </is>
      </c>
      <c r="J96" s="166"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66" t="inlineStr"/>
      <c r="L96" s="166" t="inlineStr">
        <is>
          <t>Antimicrobial Pharmacology</t>
        </is>
      </c>
      <c r="M96" s="166" t="inlineStr"/>
      <c r="N96" s="165" t="inlineStr">
        <is>
          <t>Clinic</t>
        </is>
      </c>
      <c r="O96" s="166" t="inlineStr">
        <is>
          <t>ข้อ 8 Pharma Plus เล่มม่วง (เฉลยข้อ จ)</t>
        </is>
      </c>
      <c r="P96" s="165" t="inlineStr">
        <is>
          <t>แบบฝึกหัด</t>
        </is>
      </c>
      <c r="Q96" s="165" t="inlineStr">
        <is>
          <t>เล่มม่วง</t>
        </is>
      </c>
      <c r="R96" s="165" t="inlineStr"/>
    </row>
    <row r="97" ht="24" customHeight="1" s="49">
      <c r="A97" s="167" t="n">
        <v>95</v>
      </c>
      <c r="B97" s="166" t="inlineStr">
        <is>
          <t>คำแนะนำในการปฏิบัติตัวสำหรับผู้ป่วยรายนี้คือ</t>
        </is>
      </c>
      <c r="C97" s="166" t="inlineStr"/>
      <c r="D97" s="166" t="inlineStr">
        <is>
          <t>อาบน้ำหลังจากตื่นนอนในตอนเช้า</t>
        </is>
      </c>
      <c r="E97" s="166" t="inlineStr">
        <is>
          <t>ตัดเล็บมือให้สั้น และล้างมือให้สะอาดหลังเข้าห้องน้ำ</t>
        </is>
      </c>
      <c r="F97" s="166" t="inlineStr">
        <is>
          <t>สวมรองเท้าทุกครั้งที่ออกจากบ้าน</t>
        </is>
      </c>
      <c r="G97" s="166" t="inlineStr">
        <is>
          <t>รับประทานอาหารที่สุก ดื่มน้ำสะอาด</t>
        </is>
      </c>
      <c r="H97" s="166" t="inlineStr">
        <is>
          <t>ซักเสื้อผ้า และผ้าปูที่นอนให้สะอาด</t>
        </is>
      </c>
      <c r="I97" s="167" t="inlineStr">
        <is>
          <t>5</t>
        </is>
      </c>
      <c r="J97" s="166"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66" t="inlineStr"/>
      <c r="L97" s="166" t="inlineStr">
        <is>
          <t>Antimicrobial Pharmacology</t>
        </is>
      </c>
      <c r="M97" s="166" t="inlineStr"/>
      <c r="N97" s="165" t="inlineStr">
        <is>
          <t>Clinic</t>
        </is>
      </c>
      <c r="O97" s="166" t="inlineStr">
        <is>
          <t>ข้อ 8 Pharma Plus เล่มม่วง (เฉลยข้อ จ)</t>
        </is>
      </c>
      <c r="P97" s="165" t="inlineStr">
        <is>
          <t>แบบฝึกหัด</t>
        </is>
      </c>
      <c r="Q97" s="165" t="inlineStr">
        <is>
          <t>เล่มม่วง</t>
        </is>
      </c>
      <c r="R97" s="165" t="inlineStr"/>
    </row>
    <row r="98" ht="24" customHeight="1" s="49">
      <c r="A98" s="167" t="n">
        <v>96</v>
      </c>
      <c r="B98" s="166" t="inlineStr">
        <is>
          <t>ยาที่เกิด drug interaction กับ quinolone ได้ ยกเว้นข้อใดต่อไปนี้</t>
        </is>
      </c>
      <c r="C98" s="166" t="inlineStr"/>
      <c r="D98" s="166" t="inlineStr">
        <is>
          <t>Aluminum hydroxide</t>
        </is>
      </c>
      <c r="E98" s="166" t="inlineStr">
        <is>
          <t>Calcium carbonate</t>
        </is>
      </c>
      <c r="F98" s="166" t="inlineStr">
        <is>
          <t>Carminative mixture</t>
        </is>
      </c>
      <c r="G98" s="166" t="inlineStr">
        <is>
          <t>FBC</t>
        </is>
      </c>
      <c r="H98" s="166" t="inlineStr">
        <is>
          <t>Lithium</t>
        </is>
      </c>
      <c r="I98" s="167" t="inlineStr">
        <is>
          <t>4</t>
        </is>
      </c>
      <c r="J98" s="166"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66" t="inlineStr"/>
      <c r="L98" s="166" t="inlineStr">
        <is>
          <t>Antimicrobial Pharmacology</t>
        </is>
      </c>
      <c r="M98" s="166" t="inlineStr"/>
      <c r="N98" s="165" t="inlineStr">
        <is>
          <t>Clinic</t>
        </is>
      </c>
      <c r="O98" s="166" t="inlineStr">
        <is>
          <t>ข้อ 9 Pharma Plus เล่มม่วง (เฉลยข้อ ง)</t>
        </is>
      </c>
      <c r="P98" s="165" t="inlineStr">
        <is>
          <t>แบบฝึกหัด</t>
        </is>
      </c>
      <c r="Q98" s="165" t="inlineStr">
        <is>
          <t>เล่มม่วง</t>
        </is>
      </c>
      <c r="R98" s="165" t="inlineStr"/>
    </row>
    <row r="99" ht="24" customHeight="1" s="49">
      <c r="A99" s="167" t="n">
        <v>97</v>
      </c>
      <c r="B9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66" t="inlineStr"/>
      <c r="D99" s="166" t="inlineStr">
        <is>
          <t>Clotrimazole เหน็บช่องคลอดทำให้เกิด super infection จาก bacteria</t>
        </is>
      </c>
      <c r="E99" s="166" t="inlineStr">
        <is>
          <t>Ketoconazole ชนิดรับประทานทำให้การรับรู้รสผิดปกติ</t>
        </is>
      </c>
      <c r="F99" s="166" t="inlineStr">
        <is>
          <t>Metronidazole ทำให้คลื่นไส้ อาเจียน</t>
        </is>
      </c>
      <c r="G99" s="166" t="inlineStr">
        <is>
          <t>Doxycycline ทำให้ผมร่วง</t>
        </is>
      </c>
      <c r="H99" s="166" t="inlineStr">
        <is>
          <t>Ciprofloxacin ทำให้ตับอักเสบ</t>
        </is>
      </c>
      <c r="I99" s="167" t="inlineStr">
        <is>
          <t>4</t>
        </is>
      </c>
      <c r="J99" s="166"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STDs &amp; vaginitis</t>
        </is>
      </c>
      <c r="M99" s="166" t="inlineStr"/>
      <c r="N99" s="165" t="inlineStr">
        <is>
          <t>Clinic</t>
        </is>
      </c>
      <c r="O99" s="166" t="inlineStr">
        <is>
          <t>ข้อ 9 Pharma Plus เล่มม่วง (เฉลยข้อ ง)</t>
        </is>
      </c>
      <c r="P99" s="165" t="inlineStr">
        <is>
          <t>แบบฝึกหัด</t>
        </is>
      </c>
      <c r="Q99" s="165" t="inlineStr">
        <is>
          <t>เล่มม่วง</t>
        </is>
      </c>
      <c r="R99" s="165" t="inlineStr"/>
    </row>
    <row r="100" ht="24" customHeight="1" s="49">
      <c r="A100" s="167" t="n">
        <v>98</v>
      </c>
      <c r="B100"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66" t="inlineStr"/>
      <c r="D100" s="166" t="inlineStr">
        <is>
          <t>Ceftriaxone 500 mg ฉีดเข้ากล้ามเนื้อ (IM) ครั้งเดียว ร่วมกับรักษา Chlamydia หากยังไม่ได้ตรวจคัดกรอง</t>
        </is>
      </c>
      <c r="E100" s="166" t="inlineStr">
        <is>
          <t>Doxycycline 100 mg รับประทานวันละ 2 ครั้ง นาน 7 วัน</t>
        </is>
      </c>
      <c r="F100" s="166" t="inlineStr">
        <is>
          <t>Ciprofloxacin 500 mg รับประทานครั้งเดียว</t>
        </is>
      </c>
      <c r="G100" s="166" t="inlineStr">
        <is>
          <t>Levofloxacin 500 mg รับประทานครั้งเดียว</t>
        </is>
      </c>
      <c r="H100" s="166" t="inlineStr">
        <is>
          <t>Gentamicin 240 mg ฉีดเข้ากล้ามเนื้อเข็มเดียว</t>
        </is>
      </c>
      <c r="I100" s="167" t="n">
        <v>1</v>
      </c>
      <c r="J100" s="166"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66" t="inlineStr"/>
      <c r="L100" s="166" t="inlineStr">
        <is>
          <t>Antimicrobial Pharmacology</t>
        </is>
      </c>
      <c r="M100" s="166" t="inlineStr"/>
      <c r="N100" s="165" t="inlineStr">
        <is>
          <t>Clinic</t>
        </is>
      </c>
      <c r="O100" s="166" t="inlineStr">
        <is>
          <t>ข้อ 9 Pharma Plus เล่มม่วง (เฉลยข้อ ง)</t>
        </is>
      </c>
      <c r="P100" s="165" t="inlineStr">
        <is>
          <t>แบบฝึกหัด</t>
        </is>
      </c>
      <c r="Q100" s="165" t="inlineStr">
        <is>
          <t>เล่มม่วง</t>
        </is>
      </c>
      <c r="R100" s="165" t="inlineStr"/>
    </row>
    <row r="101" ht="24" customHeight="1" s="49">
      <c r="A101" s="167" t="n">
        <v>99</v>
      </c>
      <c r="B10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66" t="inlineStr"/>
      <c r="D101" s="166" t="inlineStr">
        <is>
          <t>Steven Johnson syndrome</t>
        </is>
      </c>
      <c r="E101" s="166" t="inlineStr">
        <is>
          <t>Toxic epidermal necrolysis</t>
        </is>
      </c>
      <c r="F101" s="166" t="inlineStr">
        <is>
          <t>Rash with blisters</t>
        </is>
      </c>
      <c r="G101" s="166" t="inlineStr">
        <is>
          <t>SGPT &gt; 5X</t>
        </is>
      </c>
      <c r="H101" s="166" t="inlineStr">
        <is>
          <t>ถูกทุกข้อ</t>
        </is>
      </c>
      <c r="I101" s="167" t="inlineStr">
        <is>
          <t>4</t>
        </is>
      </c>
      <c r="J101" s="166"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66" t="inlineStr"/>
      <c r="L101" s="166" t="inlineStr">
        <is>
          <t>Antimicrobial Pharmacology</t>
        </is>
      </c>
      <c r="M101" s="166" t="inlineStr"/>
      <c r="N101" s="165" t="inlineStr">
        <is>
          <t>Clinic</t>
        </is>
      </c>
      <c r="O101" s="166" t="inlineStr">
        <is>
          <t>ข้อ 9 Pharma Plus เล่มม่วง (เฉลยข้อ ง)</t>
        </is>
      </c>
      <c r="P101" s="165" t="inlineStr">
        <is>
          <t>แบบฝึกหัด</t>
        </is>
      </c>
      <c r="Q101" s="165" t="inlineStr">
        <is>
          <t>เล่มม่วง</t>
        </is>
      </c>
      <c r="R101" s="165" t="inlineStr"/>
    </row>
    <row r="102" ht="24" customHeight="1" s="49">
      <c r="A102" s="167" t="n">
        <v>100</v>
      </c>
      <c r="B102"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66" t="inlineStr"/>
      <c r="D102" s="166" t="inlineStr">
        <is>
          <t>พยาธิตัวตืด</t>
        </is>
      </c>
      <c r="E102" s="166" t="inlineStr">
        <is>
          <t>พยาธิปากขอ</t>
        </is>
      </c>
      <c r="F102" s="166" t="inlineStr">
        <is>
          <t>พยาธิเส้นด้าย</t>
        </is>
      </c>
      <c r="G102" s="166" t="inlineStr">
        <is>
          <t>พยาธิใบไม้</t>
        </is>
      </c>
      <c r="H102" s="166" t="inlineStr">
        <is>
          <t>พยาธิเท้าช้าง</t>
        </is>
      </c>
      <c r="I102" s="167" t="inlineStr">
        <is>
          <t>4</t>
        </is>
      </c>
      <c r="J102" s="166"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Parasitic infections</t>
        </is>
      </c>
      <c r="M102" s="166" t="inlineStr"/>
      <c r="N102" s="165" t="inlineStr">
        <is>
          <t>Clinic</t>
        </is>
      </c>
      <c r="O102" s="166" t="inlineStr">
        <is>
          <t>ข้อ 9 Pharma Plus เล่มม่วง (เฉลยข้อ ง)</t>
        </is>
      </c>
      <c r="P102" s="165" t="inlineStr">
        <is>
          <t>แบบฝึกหัด</t>
        </is>
      </c>
      <c r="Q102" s="165" t="inlineStr">
        <is>
          <t>เล่มม่วง</t>
        </is>
      </c>
      <c r="R102" s="165" t="inlineStr"/>
    </row>
    <row r="103" ht="24" customHeight="1" s="49">
      <c r="A103" s="167" t="n">
        <v>101</v>
      </c>
      <c r="B103" s="166" t="inlineStr">
        <is>
          <t>Trimethoprim สามารถทำให้อาการข้างเคียงตามข้อใด</t>
        </is>
      </c>
      <c r="C103" s="166" t="inlineStr"/>
      <c r="D103" s="166" t="inlineStr">
        <is>
          <t>Diarrhea</t>
        </is>
      </c>
      <c r="E103" s="166" t="inlineStr">
        <is>
          <t>Fatigue</t>
        </is>
      </c>
      <c r="F103" s="166" t="inlineStr">
        <is>
          <t>ปัสสาวะสีแดง</t>
        </is>
      </c>
      <c r="G103" s="166" t="inlineStr">
        <is>
          <t>Hypotension</t>
        </is>
      </c>
      <c r="H103" s="166" t="inlineStr">
        <is>
          <t>Megaloblastic anemia</t>
        </is>
      </c>
      <c r="I103" s="167" t="inlineStr">
        <is>
          <t>4</t>
        </is>
      </c>
      <c r="J103" s="166"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66" t="inlineStr"/>
      <c r="L103" s="166" t="inlineStr">
        <is>
          <t>Antimicrobial Pharmacology</t>
        </is>
      </c>
      <c r="M103" s="166" t="inlineStr"/>
      <c r="N103" s="165" t="inlineStr">
        <is>
          <t>Clinic</t>
        </is>
      </c>
      <c r="O103" s="166" t="inlineStr">
        <is>
          <t>ข้อ 10 Pharma Plus เล่มม่วง (เฉลยข้อ ง)</t>
        </is>
      </c>
      <c r="P103" s="165" t="inlineStr">
        <is>
          <t>แบบฝึกหัด</t>
        </is>
      </c>
      <c r="Q103" s="165" t="inlineStr">
        <is>
          <t>เล่มม่วง</t>
        </is>
      </c>
      <c r="R103" s="165" t="inlineStr"/>
    </row>
    <row r="104" ht="24" customHeight="1" s="49">
      <c r="A104" s="167" t="n">
        <v>102</v>
      </c>
      <c r="B10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66" t="inlineStr"/>
      <c r="D104" s="166" t="inlineStr">
        <is>
          <t>การรักษาต้องรักษาทั้งผู้ป่วยและสามี แม้ว่าสามีจะไม่มีอาการใดๆ</t>
        </is>
      </c>
      <c r="E104" s="166" t="inlineStr">
        <is>
          <t>จำเป็นต้องให้ยาเพื่อป้องกันการกลับเป็นซ้ำเนื่องจากผู้ป่วยยังอายุน้อย</t>
        </is>
      </c>
      <c r="F104" s="166" t="inlineStr">
        <is>
          <t>ห้ามดื่มนมพร้อมยา เนื่องจากนมจะทำให้ยาถูกดูดซึมได้ลดลง</t>
        </is>
      </c>
      <c r="G104" s="166" t="inlineStr">
        <is>
          <t>อย่ากลั้นปัสสาวะ</t>
        </is>
      </c>
      <c r="H104" s="166" t="inlineStr">
        <is>
          <t>ไม่ควรล้างช่องคลอดอย่างพร่ำเพรื่อ</t>
        </is>
      </c>
      <c r="I104" s="167" t="inlineStr">
        <is>
          <t>4</t>
        </is>
      </c>
      <c r="J104" s="166"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STDs &amp; vaginitis</t>
        </is>
      </c>
      <c r="M104" s="166" t="inlineStr"/>
      <c r="N104" s="165" t="inlineStr">
        <is>
          <t>Clinic</t>
        </is>
      </c>
      <c r="O104" s="166" t="inlineStr">
        <is>
          <t>ข้อ 10 Pharma Plus เล่มม่วง (เฉลยข้อ ง)</t>
        </is>
      </c>
      <c r="P104" s="165" t="inlineStr">
        <is>
          <t>แบบฝึกหัด</t>
        </is>
      </c>
      <c r="Q104" s="165" t="inlineStr">
        <is>
          <t>เล่มม่วง</t>
        </is>
      </c>
      <c r="R104" s="165" t="inlineStr"/>
    </row>
    <row r="105" ht="24" customHeight="1" s="49">
      <c r="A105" s="167" t="n">
        <v>103</v>
      </c>
      <c r="B105"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66" t="inlineStr"/>
      <c r="D105" s="166" t="inlineStr">
        <is>
          <t>Indinavir</t>
        </is>
      </c>
      <c r="E105" s="166" t="inlineStr">
        <is>
          <t>Lamivudine</t>
        </is>
      </c>
      <c r="F105" s="166" t="inlineStr">
        <is>
          <t>Nevirapine</t>
        </is>
      </c>
      <c r="G105" s="166" t="inlineStr">
        <is>
          <t>Stavudine</t>
        </is>
      </c>
      <c r="H105" s="166" t="inlineStr">
        <is>
          <t>Zidovudine</t>
        </is>
      </c>
      <c r="I105" s="167" t="inlineStr">
        <is>
          <t>4</t>
        </is>
      </c>
      <c r="J105" s="166"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66" t="inlineStr"/>
      <c r="L105" s="166" t="inlineStr">
        <is>
          <t>Antimicrobial Pharmacology</t>
        </is>
      </c>
      <c r="M105" s="166" t="inlineStr"/>
      <c r="N105" s="165" t="inlineStr">
        <is>
          <t>Clinic</t>
        </is>
      </c>
      <c r="O105" s="166" t="inlineStr">
        <is>
          <t>ข้อ 10 Pharma Plus เล่มม่วง (เฉลยข้อ ง)</t>
        </is>
      </c>
      <c r="P105" s="165" t="inlineStr">
        <is>
          <t>แบบฝึกหัด</t>
        </is>
      </c>
      <c r="Q105" s="165" t="inlineStr">
        <is>
          <t>เล่มม่วง</t>
        </is>
      </c>
      <c r="R105" s="165" t="inlineStr"/>
    </row>
    <row r="106" ht="24" customHeight="1" s="49">
      <c r="A106" s="167" t="n">
        <v>104</v>
      </c>
      <c r="B106"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66" t="inlineStr"/>
      <c r="D106" s="166" t="inlineStr">
        <is>
          <t>Praziquantel 5-25 mg/kg/day po once</t>
        </is>
      </c>
      <c r="E106" s="166" t="inlineStr">
        <is>
          <t>Niclosamide 2 g single dose</t>
        </is>
      </c>
      <c r="F106" s="166" t="inlineStr">
        <is>
          <t>Albendazole 400 mg single dose</t>
        </is>
      </c>
      <c r="G106" s="166" t="inlineStr">
        <is>
          <t>Mebendazole 100 mg single dose</t>
        </is>
      </c>
      <c r="H106" s="166" t="inlineStr">
        <is>
          <t>ได้ทั้งข้อ 3 และ ข้อ 4</t>
        </is>
      </c>
      <c r="I106" s="167" t="inlineStr">
        <is>
          <t>4</t>
        </is>
      </c>
      <c r="J106" s="166"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66" t="inlineStr"/>
      <c r="L106" s="166" t="inlineStr">
        <is>
          <t>Parasitic &amp; Helminthic Infections</t>
        </is>
      </c>
      <c r="M106" s="166" t="inlineStr"/>
      <c r="N106" s="165" t="inlineStr">
        <is>
          <t>Clinic</t>
        </is>
      </c>
      <c r="O106" s="166" t="inlineStr">
        <is>
          <t>ข้อ 10 Pharma Plus เล่มม่วง (เฉลยข้อ ง)</t>
        </is>
      </c>
      <c r="P106" s="165" t="inlineStr">
        <is>
          <t>แบบฝึกหัด</t>
        </is>
      </c>
      <c r="Q106" s="165" t="inlineStr">
        <is>
          <t>เล่มม่วง</t>
        </is>
      </c>
      <c r="R106" s="165" t="inlineStr"/>
    </row>
    <row r="107" ht="24" customHeight="1" s="49">
      <c r="A107" s="167" t="n">
        <v>105</v>
      </c>
      <c r="B107" s="166" t="inlineStr">
        <is>
          <t>ยาในกลุ่มใดต่อไปนี้ออกฤทธิ์เป็น Bactericidal</t>
        </is>
      </c>
      <c r="C107" s="166" t="inlineStr"/>
      <c r="D107" s="166" t="inlineStr">
        <is>
          <t>Cephalosporin</t>
        </is>
      </c>
      <c r="E107" s="166" t="inlineStr">
        <is>
          <t>Tetracycline</t>
        </is>
      </c>
      <c r="F107" s="166" t="inlineStr">
        <is>
          <t>Erythromycin</t>
        </is>
      </c>
      <c r="G107" s="166" t="inlineStr">
        <is>
          <t>Chloramphenicol</t>
        </is>
      </c>
      <c r="H107" s="166" t="inlineStr">
        <is>
          <t>Trimethoprim</t>
        </is>
      </c>
      <c r="I107" s="167" t="inlineStr">
        <is>
          <t>3</t>
        </is>
      </c>
      <c r="J107"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66" t="inlineStr"/>
      <c r="L107" s="166" t="inlineStr">
        <is>
          <t>Antimicrobial Pharmacology</t>
        </is>
      </c>
      <c r="M107" s="166" t="inlineStr"/>
      <c r="N107" s="165" t="inlineStr">
        <is>
          <t>Clinic</t>
        </is>
      </c>
      <c r="O107" s="166" t="inlineStr">
        <is>
          <t>ข้อ 11 Pharma Plus เล่มม่วง (เฉลยข้อ ค)</t>
        </is>
      </c>
      <c r="P107" s="165" t="inlineStr">
        <is>
          <t>แบบฝึกหัด</t>
        </is>
      </c>
      <c r="Q107" s="165" t="inlineStr">
        <is>
          <t>เล่มม่วง</t>
        </is>
      </c>
      <c r="R107" s="165" t="inlineStr"/>
    </row>
    <row r="108" ht="24" customHeight="1" s="49">
      <c r="A108" s="167" t="n">
        <v>106</v>
      </c>
      <c r="B108"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66" t="inlineStr"/>
      <c r="D108" s="166" t="inlineStr">
        <is>
          <t>Tinea capitis</t>
        </is>
      </c>
      <c r="E108" s="166" t="inlineStr">
        <is>
          <t>Tinea caporis</t>
        </is>
      </c>
      <c r="F108" s="166" t="inlineStr">
        <is>
          <t>Tinea curis</t>
        </is>
      </c>
      <c r="G108" s="166" t="inlineStr">
        <is>
          <t>Tinea versicolor</t>
        </is>
      </c>
      <c r="H108" s="166" t="inlineStr">
        <is>
          <t>Tinea pedis</t>
        </is>
      </c>
      <c r="I108" s="167" t="inlineStr">
        <is>
          <t>3</t>
        </is>
      </c>
      <c r="J108" s="166"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66" t="inlineStr"/>
      <c r="L108" s="166" t="inlineStr">
        <is>
          <t>Antimicrobial Pharmacology</t>
        </is>
      </c>
      <c r="M108" s="166" t="inlineStr"/>
      <c r="N108" s="165" t="inlineStr">
        <is>
          <t>Clinic</t>
        </is>
      </c>
      <c r="O108" s="166" t="inlineStr">
        <is>
          <t>ข้อ 11 Pharma Plus เล่มม่วง (เฉลยข้อ ค)</t>
        </is>
      </c>
      <c r="P108" s="165" t="inlineStr">
        <is>
          <t>แบบฝึกหัด</t>
        </is>
      </c>
      <c r="Q108" s="165" t="inlineStr">
        <is>
          <t>เล่มม่วง</t>
        </is>
      </c>
      <c r="R108" s="165" t="inlineStr"/>
    </row>
    <row r="109" ht="24" customHeight="1" s="49">
      <c r="A109" s="167" t="n">
        <v>107</v>
      </c>
      <c r="B109" s="166" t="inlineStr">
        <is>
          <t>การรักษาใดเหมาะสมในผู้ป่วยรายนี้</t>
        </is>
      </c>
      <c r="C109" s="166" t="inlineStr"/>
      <c r="D109" s="166" t="inlineStr">
        <is>
          <t>2HRZE/4HR และทานยาต้าน HIV ตามปกติ</t>
        </is>
      </c>
      <c r="E109" s="166" t="inlineStr">
        <is>
          <t>2HRZE/4HR และเพิ่ม ritonavir เป็น 800 mg q 12 hr</t>
        </is>
      </c>
      <c r="F109" s="166" t="inlineStr">
        <is>
          <t>2HRZE/4HR และเปลี่ยน ritonavir เป็น efavarenz</t>
        </is>
      </c>
      <c r="G109" s="166" t="inlineStr">
        <is>
          <t>2HES/10HE เพื่อป้องกัน rifampicin เกิด drug interaction กับ ritonavir</t>
        </is>
      </c>
      <c r="H109" s="166" t="inlineStr">
        <is>
          <t>2HES/10HE เพื่อป้องกัน rifampicin เกิด drug interaction กับ fluconazole</t>
        </is>
      </c>
      <c r="I109" s="167" t="inlineStr">
        <is>
          <t>3</t>
        </is>
      </c>
      <c r="J109" s="166"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66" t="inlineStr"/>
      <c r="L109" s="166" t="inlineStr">
        <is>
          <t>Antimicrobial Pharmacology</t>
        </is>
      </c>
      <c r="M109" s="166" t="inlineStr"/>
      <c r="N109" s="165" t="inlineStr">
        <is>
          <t>Clinic</t>
        </is>
      </c>
      <c r="O109" s="166" t="inlineStr">
        <is>
          <t>ข้อ 11 Pharma Plus เล่มม่วง (เฉลยข้อ ค)</t>
        </is>
      </c>
      <c r="P109" s="165" t="inlineStr">
        <is>
          <t>แบบฝึกหัด</t>
        </is>
      </c>
      <c r="Q109" s="165" t="inlineStr">
        <is>
          <t>เล่มม่วง</t>
        </is>
      </c>
      <c r="R109" s="165" t="inlineStr"/>
    </row>
    <row r="110" ht="24" customHeight="1" s="49">
      <c r="A110" s="167" t="n">
        <v>108</v>
      </c>
      <c r="B110" s="166" t="inlineStr">
        <is>
          <t>ข้อใดผิดเกี่ยวกับการรักษาการติดพยาธิเส้นด้าย</t>
        </is>
      </c>
      <c r="C110" s="166" t="inlineStr"/>
      <c r="D110" s="166" t="inlineStr">
        <is>
          <t>ควรให้การรักษาซ้ำในสัปดาห์ที่ 2</t>
        </is>
      </c>
      <c r="E110" s="166" t="inlineStr">
        <is>
          <t>ควรรักษาสมาชิกในครอบครัวทั้งหมดพร้อมกัน</t>
        </is>
      </c>
      <c r="F110" s="166" t="inlineStr">
        <is>
          <t>ควรรักษาสมาชิกในครอบครัวที่เป็นเด็กพร้อมกัน</t>
        </is>
      </c>
      <c r="G110"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66" t="inlineStr">
        <is>
          <t>รับประทานยาหลังอาหารทันที</t>
        </is>
      </c>
      <c r="I110" s="167" t="inlineStr">
        <is>
          <t>3</t>
        </is>
      </c>
      <c r="J110" s="166"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Parasitic infections</t>
        </is>
      </c>
      <c r="M110" s="166" t="inlineStr"/>
      <c r="N110" s="165" t="inlineStr">
        <is>
          <t>Clinic</t>
        </is>
      </c>
      <c r="O110" s="166" t="inlineStr">
        <is>
          <t>ข้อ 11 Pharma Plus เล่มม่วง (เฉลยข้อ ค)</t>
        </is>
      </c>
      <c r="P110" s="165" t="inlineStr">
        <is>
          <t>แบบฝึกหัด</t>
        </is>
      </c>
      <c r="Q110" s="165" t="inlineStr">
        <is>
          <t>เล่มม่วง</t>
        </is>
      </c>
      <c r="R110" s="165" t="inlineStr"/>
    </row>
    <row r="111" ht="24" customHeight="1" s="49">
      <c r="A111" s="167" t="n">
        <v>109</v>
      </c>
      <c r="B111" s="166" t="inlineStr">
        <is>
          <t>ยาในข้อใดออกฤทธิ์เป็น Concentration-dependent bactericidal activity</t>
        </is>
      </c>
      <c r="C111" s="166" t="inlineStr"/>
      <c r="D111" s="166" t="inlineStr">
        <is>
          <t>Penicillin</t>
        </is>
      </c>
      <c r="E111" s="166" t="inlineStr">
        <is>
          <t>Ciprofloxacin</t>
        </is>
      </c>
      <c r="F111" s="166" t="inlineStr">
        <is>
          <t>Erythromycin</t>
        </is>
      </c>
      <c r="G111" s="166" t="inlineStr">
        <is>
          <t>Cefazolin</t>
        </is>
      </c>
      <c r="H111" s="166" t="inlineStr">
        <is>
          <t>Azithromycin</t>
        </is>
      </c>
      <c r="I111" s="167" t="inlineStr">
        <is>
          <t>3</t>
        </is>
      </c>
      <c r="J111"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66" t="inlineStr"/>
      <c r="L111" s="166" t="inlineStr">
        <is>
          <t>Antimicrobial Pharmacology</t>
        </is>
      </c>
      <c r="M111" s="166" t="inlineStr"/>
      <c r="N111" s="165" t="inlineStr">
        <is>
          <t>Clinic</t>
        </is>
      </c>
      <c r="O111" s="166" t="inlineStr">
        <is>
          <t>ข้อ 12 Pharma Plus เล่มม่วง (เฉลยข้อ ค)</t>
        </is>
      </c>
      <c r="P111" s="165" t="inlineStr">
        <is>
          <t>แบบฝึกหัด</t>
        </is>
      </c>
      <c r="Q111" s="165" t="inlineStr">
        <is>
          <t>เล่มม่วง</t>
        </is>
      </c>
      <c r="R111" s="165" t="inlineStr"/>
    </row>
    <row r="112" ht="24" customHeight="1" s="49">
      <c r="A112" s="167" t="n">
        <v>110</v>
      </c>
      <c r="B112"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66" t="inlineStr"/>
      <c r="D112" s="166" t="inlineStr">
        <is>
          <t>14 วัน</t>
        </is>
      </c>
      <c r="E112" s="166" t="inlineStr">
        <is>
          <t>2 เดือน</t>
        </is>
      </c>
      <c r="F112" s="166" t="inlineStr">
        <is>
          <t>3 เดือน</t>
        </is>
      </c>
      <c r="G112" s="166" t="inlineStr">
        <is>
          <t>4 เดือน</t>
        </is>
      </c>
      <c r="H112" s="166" t="inlineStr">
        <is>
          <t>5 เดือน</t>
        </is>
      </c>
      <c r="I112" s="167" t="inlineStr">
        <is>
          <t>3</t>
        </is>
      </c>
      <c r="J112" s="166"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Pneumonia</t>
        </is>
      </c>
      <c r="M112" s="166" t="inlineStr"/>
      <c r="N112" s="165" t="inlineStr">
        <is>
          <t>Clinic</t>
        </is>
      </c>
      <c r="O112" s="166" t="inlineStr">
        <is>
          <t>ข้อ 12 Pharma Plus เล่มม่วง (เฉลยข้อ ค)</t>
        </is>
      </c>
      <c r="P112" s="165" t="inlineStr">
        <is>
          <t>แบบฝึกหัด</t>
        </is>
      </c>
      <c r="Q112" s="165" t="inlineStr">
        <is>
          <t>เล่มม่วง</t>
        </is>
      </c>
      <c r="R112" s="165" t="inlineStr"/>
    </row>
    <row r="113" ht="24" customHeight="1" s="49">
      <c r="A113" s="167" t="n">
        <v>111</v>
      </c>
      <c r="B113" s="166" t="inlineStr">
        <is>
          <t>หลังจากนี้ไม่ควรดำเนินการรักษาโรคของนางฟ้าได้อย่างไร</t>
        </is>
      </c>
      <c r="C113" s="166" t="inlineStr"/>
      <c r="D113" s="166" t="inlineStr">
        <is>
          <t>ดำเนินการรักษา TB ต่อไปอีก 6-9 สัปดาห์</t>
        </is>
      </c>
      <c r="E113" s="166" t="inlineStr">
        <is>
          <t>ให้ pyridoxine 10 mg/day ควบคู่กับการรักษา TB</t>
        </is>
      </c>
      <c r="F113" s="166" t="inlineStr">
        <is>
          <t>ให้การรักษาวัณโรคแบบ DOTS</t>
        </is>
      </c>
      <c r="G113" s="166" t="inlineStr">
        <is>
          <t>รับประทานยาติดต่อกันอย่างสม่ำเสมอ</t>
        </is>
      </c>
      <c r="H113" s="166" t="inlineStr">
        <is>
          <t>ตรวจ serology B hepatitis</t>
        </is>
      </c>
      <c r="I113" s="167" t="inlineStr">
        <is>
          <t>3</t>
        </is>
      </c>
      <c r="J113" s="166"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66" t="inlineStr"/>
      <c r="L113" s="166" t="inlineStr">
        <is>
          <t>Antimicrobial Pharmacology</t>
        </is>
      </c>
      <c r="M113" s="166" t="inlineStr"/>
      <c r="N113" s="165" t="inlineStr">
        <is>
          <t>Clinic</t>
        </is>
      </c>
      <c r="O113" s="166" t="inlineStr">
        <is>
          <t>ข้อ 12 Pharma Plus เล่มม่วง (เฉลยข้อ ค)</t>
        </is>
      </c>
      <c r="P113" s="165" t="inlineStr">
        <is>
          <t>แบบฝึกหัด</t>
        </is>
      </c>
      <c r="Q113" s="165" t="inlineStr">
        <is>
          <t>เล่มม่วง</t>
        </is>
      </c>
      <c r="R113" s="165" t="inlineStr"/>
    </row>
    <row r="114" ht="24" customHeight="1" s="49">
      <c r="A114" s="167" t="n">
        <v>112</v>
      </c>
      <c r="B114" s="166" t="inlineStr">
        <is>
          <t>คำแนะนำใดมีประโยชน์น้อยที่สุดในการป้องกันการติดพยาธิดังกล่าว</t>
        </is>
      </c>
      <c r="C114" s="166" t="inlineStr"/>
      <c r="D114" s="166" t="inlineStr">
        <is>
          <t>ควรรับประทานอาหารที่ปรุงสุก สะอาด</t>
        </is>
      </c>
      <c r="E114" s="166" t="inlineStr">
        <is>
          <t>ล้างมือก่อนรับประทานอาหารทุกครั้ง</t>
        </is>
      </c>
      <c r="F114" s="166" t="inlineStr">
        <is>
          <t>ควรสวมรองเท้าทุกครั้งที่ออกจากบ้าน</t>
        </is>
      </c>
      <c r="G114" s="166" t="inlineStr">
        <is>
          <t>ซักเสื้อผ้า ผ้าห่ม ผ้าปูที่นอนเสมอ</t>
        </is>
      </c>
      <c r="H114" s="166" t="inlineStr">
        <is>
          <t>ตัดเล็บมือให้สั้น</t>
        </is>
      </c>
      <c r="I114" s="167" t="inlineStr">
        <is>
          <t>3</t>
        </is>
      </c>
      <c r="J114" s="166"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Parasitic infections</t>
        </is>
      </c>
      <c r="M114" s="166" t="inlineStr"/>
      <c r="N114" s="165" t="inlineStr">
        <is>
          <t>Clinic</t>
        </is>
      </c>
      <c r="O114" s="166" t="inlineStr">
        <is>
          <t>ข้อ 12 Pharma Plus เล่มม่วง (เฉลยข้อ ค)</t>
        </is>
      </c>
      <c r="P114" s="165" t="inlineStr">
        <is>
          <t>แบบฝึกหัด</t>
        </is>
      </c>
      <c r="Q114" s="165" t="inlineStr">
        <is>
          <t>เล่มม่วง</t>
        </is>
      </c>
      <c r="R114" s="165" t="inlineStr"/>
    </row>
    <row r="115" ht="24" customHeight="1" s="49">
      <c r="A115" s="167" t="n">
        <v>113</v>
      </c>
      <c r="B115" s="166" t="inlineStr">
        <is>
          <t>Vancomycin ผลิตมาจากเชื้ออะไร</t>
        </is>
      </c>
      <c r="C115" s="166" t="inlineStr"/>
      <c r="D115" s="166" t="inlineStr">
        <is>
          <t>Streptomyces orchidaceus</t>
        </is>
      </c>
      <c r="E115" s="166" t="inlineStr">
        <is>
          <t>Streptomyces fradiae</t>
        </is>
      </c>
      <c r="F115" s="166" t="inlineStr">
        <is>
          <t>Bacillus subtilis</t>
        </is>
      </c>
      <c r="G115" s="166" t="inlineStr">
        <is>
          <t>Streptococcus orientalis</t>
        </is>
      </c>
      <c r="H115" s="166" t="inlineStr">
        <is>
          <t>ไม่มีข้อถูก</t>
        </is>
      </c>
      <c r="I115" s="167" t="inlineStr">
        <is>
          <t>2</t>
        </is>
      </c>
      <c r="J115" s="166"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66" t="inlineStr"/>
      <c r="L115" s="166" t="inlineStr">
        <is>
          <t>Antimicrobial Pharmacology</t>
        </is>
      </c>
      <c r="M115" s="166" t="inlineStr"/>
      <c r="N115" s="165" t="inlineStr">
        <is>
          <t>Clinic</t>
        </is>
      </c>
      <c r="O115" s="166" t="inlineStr">
        <is>
          <t>ข้อ 13 Pharma Plus เล่มม่วง (เฉลยข้อ ข ค)</t>
        </is>
      </c>
      <c r="P115" s="165" t="inlineStr">
        <is>
          <t>แบบฝึกหัด</t>
        </is>
      </c>
      <c r="Q115" s="165" t="inlineStr">
        <is>
          <t>เล่มม่วง</t>
        </is>
      </c>
      <c r="R115" s="165" t="inlineStr"/>
    </row>
    <row r="116" ht="24" customHeight="1" s="49">
      <c r="A116" s="167" t="n">
        <v>114</v>
      </c>
      <c r="B116" s="166" t="inlineStr">
        <is>
          <t>ข้อใดคือ กลไกการออกฤทธิ์ของยา griseofulvin</t>
        </is>
      </c>
      <c r="C116" s="166" t="inlineStr"/>
      <c r="D116" s="166" t="inlineStr">
        <is>
          <t>ยับยั้งการสังเคราะห์ ergosterol</t>
        </is>
      </c>
      <c r="E116" s="166" t="inlineStr">
        <is>
          <t>ยับยั้งการสร้าง mycolic acid ใน cell wall</t>
        </is>
      </c>
      <c r="F116" s="166" t="inlineStr">
        <is>
          <t>ยับยั้งการสร้าง mitosis ของ dermatophytes</t>
        </is>
      </c>
      <c r="G116" s="166" t="inlineStr">
        <is>
          <t>จับกับ phospholipids ยับยั้งการสร้าง cell wall</t>
        </is>
      </c>
      <c r="H116" s="166" t="inlineStr">
        <is>
          <t>จับกับ sterol ยับยั้งการสร้างผนังเซลล์</t>
        </is>
      </c>
      <c r="I116" s="167" t="inlineStr">
        <is>
          <t>2</t>
        </is>
      </c>
      <c r="J116" s="166"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66" t="inlineStr"/>
      <c r="L116" s="166" t="inlineStr">
        <is>
          <t>Antimicrobial Pharmacology</t>
        </is>
      </c>
      <c r="M116" s="166" t="inlineStr"/>
      <c r="N116" s="165" t="inlineStr">
        <is>
          <t>Clinic</t>
        </is>
      </c>
      <c r="O116" s="166" t="inlineStr">
        <is>
          <t>ข้อ 13 Pharma Plus เล่มม่วง (เฉลยข้อ ข ค)</t>
        </is>
      </c>
      <c r="P116" s="165" t="inlineStr">
        <is>
          <t>แบบฝึกหัด</t>
        </is>
      </c>
      <c r="Q116" s="165" t="inlineStr">
        <is>
          <t>เล่มม่วง</t>
        </is>
      </c>
      <c r="R116" s="165" t="inlineStr"/>
    </row>
    <row r="117" ht="24" customHeight="1" s="49">
      <c r="A117" s="167" t="n">
        <v>115</v>
      </c>
      <c r="B117"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66" t="inlineStr"/>
      <c r="D117" s="166" t="inlineStr">
        <is>
          <t>2HR/16HE: INH 300 mg, Ethambutol 800 mg, Streptomycin 1 g</t>
        </is>
      </c>
      <c r="E117" s="166" t="inlineStr">
        <is>
          <t>2HRE/7HR: INH 300 mg, Rifampicin 450 mg, Ethambutol 800 mg</t>
        </is>
      </c>
      <c r="F117" s="166" t="inlineStr">
        <is>
          <t>2HR/16HE: INH 300 mg, Ethambutol 800 mg, Streptomycin 0.75 g</t>
        </is>
      </c>
      <c r="G117" s="166" t="inlineStr">
        <is>
          <t>2HRE/7HR: INH 300 mg, Rifampicin 600 mg, Ethambutol 1200 mg</t>
        </is>
      </c>
      <c r="H117" s="166" t="inlineStr">
        <is>
          <t>2HRE/7HR: INH 300 mg, Rifampicin 450 mg, Ethambutol 800 mg</t>
        </is>
      </c>
      <c r="I117" s="167" t="inlineStr">
        <is>
          <t>2</t>
        </is>
      </c>
      <c r="J117" s="166"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66" t="inlineStr"/>
      <c r="L117" s="166" t="inlineStr">
        <is>
          <t>Tuberculosis</t>
        </is>
      </c>
      <c r="M117" s="166" t="inlineStr"/>
      <c r="N117" s="165" t="inlineStr">
        <is>
          <t>Clinic</t>
        </is>
      </c>
      <c r="O117" s="166" t="inlineStr">
        <is>
          <t>ข้อ 13 Pharma Plus เล่มม่วง (เฉลยข้อ ข ค)</t>
        </is>
      </c>
      <c r="P117" s="165" t="inlineStr">
        <is>
          <t>แบบฝึกหัด</t>
        </is>
      </c>
      <c r="Q117" s="165" t="inlineStr">
        <is>
          <t>เล่มม่วง</t>
        </is>
      </c>
      <c r="R117" s="165" t="inlineStr"/>
    </row>
    <row r="118" ht="24" customHeight="1" s="49">
      <c r="A118" s="167" t="n">
        <v>116</v>
      </c>
      <c r="B118" s="166" t="inlineStr">
        <is>
          <t>ยาใดมีผลข้างเคียงทำให้เกิดผิวหนังแพ้ต่อแสงผิวไหม้รู้สึกชาบริเวณที่ถูกแสง</t>
        </is>
      </c>
      <c r="C118" s="166" t="inlineStr"/>
      <c r="D118" s="166" t="inlineStr">
        <is>
          <t>Ciprofloxacin</t>
        </is>
      </c>
      <c r="E118" s="166" t="inlineStr">
        <is>
          <t>Erythromycin</t>
        </is>
      </c>
      <c r="F118" s="166" t="inlineStr">
        <is>
          <t>Cefazolin</t>
        </is>
      </c>
      <c r="G118" s="166" t="inlineStr">
        <is>
          <t>Azithromycin</t>
        </is>
      </c>
      <c r="H118" s="166" t="inlineStr">
        <is>
          <t>Doxycycline</t>
        </is>
      </c>
      <c r="I118" s="167" t="inlineStr">
        <is>
          <t>5</t>
        </is>
      </c>
      <c r="J118" s="166"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66" t="inlineStr"/>
      <c r="L118" s="166" t="inlineStr">
        <is>
          <t>Antimicrobial Pharmacology</t>
        </is>
      </c>
      <c r="M118" s="166" t="inlineStr"/>
      <c r="N118" s="165" t="inlineStr">
        <is>
          <t>Clinic</t>
        </is>
      </c>
      <c r="O118" s="166" t="inlineStr">
        <is>
          <t>ข้อ 14 Pharma Plus เล่มม่วง (เฉลยข้อ จ)</t>
        </is>
      </c>
      <c r="P118" s="165" t="inlineStr">
        <is>
          <t>แบบฝึกหัด</t>
        </is>
      </c>
      <c r="Q118" s="165" t="inlineStr">
        <is>
          <t>เล่มม่วง</t>
        </is>
      </c>
      <c r="R118" s="165" t="inlineStr"/>
    </row>
    <row r="119" ht="24" customHeight="1" s="49">
      <c r="A119" s="167" t="n">
        <v>117</v>
      </c>
      <c r="B119" s="166" t="inlineStr">
        <is>
          <t>ถ้าต้องการใช้สมุนไพรในการรักษาอาการดังกล่าว สมุนไพรที่เลือกใช้</t>
        </is>
      </c>
      <c r="C119" s="166" t="inlineStr"/>
      <c r="D119" s="166" t="inlineStr">
        <is>
          <t>พญายอ</t>
        </is>
      </c>
      <c r="E119" s="166" t="inlineStr">
        <is>
          <t>ทองพันชั่ง</t>
        </is>
      </c>
      <c r="F119" s="166" t="inlineStr">
        <is>
          <t>มะแว้งต้น</t>
        </is>
      </c>
      <c r="G119" s="166" t="inlineStr">
        <is>
          <t>ใบบัวบก</t>
        </is>
      </c>
      <c r="H119" s="166" t="inlineStr">
        <is>
          <t>เปล้าน้อย</t>
        </is>
      </c>
      <c r="I119" s="167" t="inlineStr">
        <is>
          <t>5</t>
        </is>
      </c>
      <c r="J119" s="166"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66" t="inlineStr"/>
      <c r="L119" s="166" t="inlineStr">
        <is>
          <t>Antimicrobial Pharmacology</t>
        </is>
      </c>
      <c r="M119" s="166" t="inlineStr"/>
      <c r="N119" s="165" t="inlineStr">
        <is>
          <t>Clinic</t>
        </is>
      </c>
      <c r="O119" s="166" t="inlineStr">
        <is>
          <t>ข้อ 14 Pharma Plus เล่มม่วง (เฉลยข้อ จ)</t>
        </is>
      </c>
      <c r="P119" s="165" t="inlineStr">
        <is>
          <t>แบบฝึกหัด</t>
        </is>
      </c>
      <c r="Q119" s="165" t="inlineStr">
        <is>
          <t>เล่มม่วง</t>
        </is>
      </c>
      <c r="R119" s="165" t="inlineStr"/>
    </row>
    <row r="120" ht="24" customHeight="1" s="49">
      <c r="A120" s="167" t="n">
        <v>118</v>
      </c>
      <c r="B120" s="166" t="inlineStr">
        <is>
          <t>จากข้อ 13 นางฟ้าใสตานยาได้ 1 สัปดาห์ แล้วเกิดผิวหนังลอก (exfoliative dermatitis) ท่านจะทำอย่างไร</t>
        </is>
      </c>
      <c r="C120" s="166" t="inlineStr"/>
      <c r="D120" s="166" t="inlineStr">
        <is>
          <t>หยุด rifampicin แล้ว re-challenge ด้วยขนาดต่ำๆ</t>
        </is>
      </c>
      <c r="E120" s="166" t="inlineStr">
        <is>
          <t>หยุด INH แล้ว re-challenge ด้วยขนาดต่ำๆ</t>
        </is>
      </c>
      <c r="F120" s="166" t="inlineStr">
        <is>
          <t>เปลี่ยน rifampicin เป็น ofloxacin 400 mg bid</t>
        </is>
      </c>
      <c r="G120" s="166" t="inlineStr">
        <is>
          <t>หยุด ethambutol แล้ว re-challenge ด้วยขนาดต่ำๆ</t>
        </is>
      </c>
      <c r="H120" s="166" t="inlineStr">
        <is>
          <t>ให้ยา CPM ร่วมกับยาเดิม</t>
        </is>
      </c>
      <c r="I120" s="167" t="inlineStr">
        <is>
          <t>5</t>
        </is>
      </c>
      <c r="J120" s="166"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66" t="inlineStr"/>
      <c r="L120" s="166" t="inlineStr">
        <is>
          <t>Antimicrobial Pharmacology</t>
        </is>
      </c>
      <c r="M120" s="166" t="inlineStr"/>
      <c r="N120" s="165" t="inlineStr">
        <is>
          <t>Clinic</t>
        </is>
      </c>
      <c r="O120" s="166" t="inlineStr">
        <is>
          <t>ข้อ 14 Pharma Plus เล่มม่วง (เฉลยข้อ จ)</t>
        </is>
      </c>
      <c r="P120" s="165" t="inlineStr">
        <is>
          <t>แบบฝึกหัด</t>
        </is>
      </c>
      <c r="Q120" s="165" t="inlineStr">
        <is>
          <t>เล่มม่วง</t>
        </is>
      </c>
      <c r="R120" s="165" t="inlineStr"/>
    </row>
    <row r="121" ht="24" customHeight="1" s="49">
      <c r="A121" s="167" t="n">
        <v>119</v>
      </c>
      <c r="B121" s="166" t="inlineStr">
        <is>
          <t>Gray baby syndrome มักเกิดในเด็กที่ได้รับยาอะไรในขนาดสูง</t>
        </is>
      </c>
      <c r="C121" s="166" t="inlineStr"/>
      <c r="D121" s="166" t="inlineStr">
        <is>
          <t>Azithromycin</t>
        </is>
      </c>
      <c r="E121" s="166" t="inlineStr">
        <is>
          <t>Doxycycline</t>
        </is>
      </c>
      <c r="F121" s="166" t="inlineStr">
        <is>
          <t>Chloramphenicol</t>
        </is>
      </c>
      <c r="G121" s="166" t="inlineStr">
        <is>
          <t>Neomycin</t>
        </is>
      </c>
      <c r="H121" s="166" t="inlineStr">
        <is>
          <t>Cephalexin</t>
        </is>
      </c>
      <c r="I121" s="167" t="inlineStr">
        <is>
          <t>4</t>
        </is>
      </c>
      <c r="J121"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66" t="inlineStr"/>
      <c r="L121" s="166" t="inlineStr">
        <is>
          <t>Antimicrobial Pharmacology</t>
        </is>
      </c>
      <c r="M121" s="166" t="inlineStr"/>
      <c r="N121" s="165" t="inlineStr">
        <is>
          <t>Clinic</t>
        </is>
      </c>
      <c r="O121" s="166" t="inlineStr">
        <is>
          <t>ข้อ 15 Pharma Plus เล่มม่วง (เฉลยข้อ ง)</t>
        </is>
      </c>
      <c r="P121" s="165" t="inlineStr">
        <is>
          <t>แบบฝึกหัด</t>
        </is>
      </c>
      <c r="Q121" s="165" t="inlineStr">
        <is>
          <t>เล่มม่วง</t>
        </is>
      </c>
      <c r="R121" s="165" t="inlineStr"/>
    </row>
    <row r="122" ht="24" customHeight="1" s="49">
      <c r="A122" s="167" t="n">
        <v>120</v>
      </c>
      <c r="B122" s="166" t="inlineStr">
        <is>
          <t>ที่ฉลากยา griseofulvin มีคำว่า micronized form ข้อดีของ micronized form คือข้อใด</t>
        </is>
      </c>
      <c r="C122" s="166" t="inlineStr"/>
      <c r="D122" s="166" t="inlineStr">
        <is>
          <t>เพื่อเพิ่มการกระจายตัวไปยังตำแหน่งที่ออกฤทธิ์</t>
        </is>
      </c>
      <c r="E122" s="166" t="inlineStr">
        <is>
          <t>เพื่อลด first pass metabolism</t>
        </is>
      </c>
      <c r="F122" s="166" t="inlineStr">
        <is>
          <t>ให้อยู่ในร่างกายานขึ้น</t>
        </is>
      </c>
      <c r="G122" s="166" t="inlineStr">
        <is>
          <t>เพื่อป้องกันการดื้อยาของเชื้อรา</t>
        </is>
      </c>
      <c r="H122" s="166" t="inlineStr">
        <is>
          <t>เพื่อเพิ่มการดูดซึมยาจากทางเดินอาหาร</t>
        </is>
      </c>
      <c r="I122" s="167" t="inlineStr">
        <is>
          <t>4</t>
        </is>
      </c>
      <c r="J122" s="166"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Cystitis</t>
        </is>
      </c>
      <c r="M122" s="166" t="inlineStr"/>
      <c r="N122" s="165" t="inlineStr">
        <is>
          <t>Clinic</t>
        </is>
      </c>
      <c r="O122" s="166" t="inlineStr">
        <is>
          <t>ข้อ 15 Pharma Plus เล่มม่วง (เฉลยข้อ ง)</t>
        </is>
      </c>
      <c r="P122" s="165" t="inlineStr">
        <is>
          <t>แบบฝึกหัด</t>
        </is>
      </c>
      <c r="Q122" s="165" t="inlineStr">
        <is>
          <t>เล่มม่วง</t>
        </is>
      </c>
      <c r="R122" s="165" t="inlineStr"/>
    </row>
    <row r="123" ht="24" customHeight="1" s="49">
      <c r="A123" s="167" t="n">
        <v>121</v>
      </c>
      <c r="B123"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66" t="inlineStr"/>
      <c r="D123" s="166" t="inlineStr">
        <is>
          <t>กลไกการออกฤทธิ์ คือ DNA polymerase inhibitor อาการข้างเคียงคือ neuropathy</t>
        </is>
      </c>
      <c r="E123" s="166" t="inlineStr">
        <is>
          <t>กลไกการออกฤทธิ์ คือ protein synthesis อาการข้างเคียงคือ GI disturbance</t>
        </is>
      </c>
      <c r="F123" s="166" t="inlineStr">
        <is>
          <t>กลไกการออกฤทธิ์ คือ cell wall อาการข้างเคียงคือ SJS</t>
        </is>
      </c>
      <c r="G123" s="166" t="inlineStr">
        <is>
          <t>กลไกการออกฤทธิ์ คือ DNA synthesis อาการข้างเคียงคือ anemia</t>
        </is>
      </c>
      <c r="H123" s="166" t="inlineStr">
        <is>
          <t>กลไกการออกฤทธิ์ คือ ergosterol อาการข้างเคียงคือ gynecomastia</t>
        </is>
      </c>
      <c r="I123" s="167" t="inlineStr">
        <is>
          <t>4</t>
        </is>
      </c>
      <c r="J123" s="166"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66" t="inlineStr"/>
      <c r="L123" s="166" t="inlineStr">
        <is>
          <t>Antimicrobial Pharmacology</t>
        </is>
      </c>
      <c r="M123" s="166" t="inlineStr"/>
      <c r="N123" s="165" t="inlineStr">
        <is>
          <t>Clinic</t>
        </is>
      </c>
      <c r="O123" s="166" t="inlineStr">
        <is>
          <t>ข้อ 15 Pharma Plus เล่มม่วง (เฉลยข้อ ง)</t>
        </is>
      </c>
      <c r="P123" s="165" t="inlineStr">
        <is>
          <t>แบบฝึกหัด</t>
        </is>
      </c>
      <c r="Q123" s="165" t="inlineStr">
        <is>
          <t>เล่มม่วง</t>
        </is>
      </c>
      <c r="R123" s="165" t="inlineStr"/>
    </row>
    <row r="124" ht="24" customHeight="1" s="49">
      <c r="A124" s="167" t="n">
        <v>122</v>
      </c>
      <c r="B124" s="166" t="inlineStr">
        <is>
          <t>คุณสมบัติของยาตามโครงสร้างนี้ ข้อใดผิด</t>
        </is>
      </c>
      <c r="C124" s="166" t="inlineStr"/>
      <c r="D124" s="166" t="inlineStr">
        <is>
          <t>ละลายน้ำได้น้อย</t>
        </is>
      </c>
      <c r="E124" s="166" t="inlineStr">
        <is>
          <t>มีคุณสมบัติในการฆ่าเชื้อเป็นแบบ concentration-dependent</t>
        </is>
      </c>
      <c r="F124" s="166" t="inlineStr">
        <is>
          <t>คุณสมบัติเป็น weak base</t>
        </is>
      </c>
      <c r="G124" s="166" t="inlineStr">
        <is>
          <t>เกิด Gl cramping</t>
        </is>
      </c>
      <c r="H124" s="166" t="inlineStr">
        <is>
          <t>ยาเข้าสู่สมองได้น้อยมาก</t>
        </is>
      </c>
      <c r="I124" s="167" t="inlineStr">
        <is>
          <t>2</t>
        </is>
      </c>
      <c r="J124" s="166"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66" t="inlineStr"/>
      <c r="L124" s="166" t="inlineStr">
        <is>
          <t>Antimicrobial Pharmacology</t>
        </is>
      </c>
      <c r="M124" s="166" t="inlineStr"/>
      <c r="N124" s="165" t="inlineStr">
        <is>
          <t>Clinic</t>
        </is>
      </c>
      <c r="O124" s="166" t="inlineStr">
        <is>
          <t>ข้อ 16 Pharma Plus เล่มม่วง (เฉลยข้อ ข จ)</t>
        </is>
      </c>
      <c r="P124" s="165" t="inlineStr">
        <is>
          <t>แบบฝึกหัด</t>
        </is>
      </c>
      <c r="Q124" s="165" t="inlineStr">
        <is>
          <t>เล่มม่วง</t>
        </is>
      </c>
      <c r="R124" s="165" t="inlineStr"/>
    </row>
    <row r="125" ht="24" customHeight="1" s="49">
      <c r="A125" s="167" t="n">
        <v>123</v>
      </c>
      <c r="B125"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66" t="inlineStr"/>
      <c r="D125" s="166" t="inlineStr">
        <is>
          <t>มีเฉพาะยาฉีดเท่านั้น</t>
        </is>
      </c>
      <c r="E125" s="166" t="inlineStr">
        <is>
          <t>มีเฉพาะยาใช้ภายนอก</t>
        </is>
      </c>
      <c r="F125" s="166" t="inlineStr">
        <is>
          <t>มีอาการข้างเคียงน้อย</t>
        </is>
      </c>
      <c r="G125" s="166" t="inlineStr">
        <is>
          <t>ถูกเมตาบอไลต์ช้า อยู่ในร่างกายได้นาน</t>
        </is>
      </c>
      <c r="H125" s="166" t="inlineStr">
        <is>
          <t>มีปฏิกิริยาระหว่างยาลดลง</t>
        </is>
      </c>
      <c r="I125" s="167" t="inlineStr">
        <is>
          <t>2</t>
        </is>
      </c>
      <c r="J125" s="166"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66" t="inlineStr"/>
      <c r="L125" s="166" t="inlineStr">
        <is>
          <t>Antimicrobial Pharmacology</t>
        </is>
      </c>
      <c r="M125" s="166" t="inlineStr"/>
      <c r="N125" s="165" t="inlineStr">
        <is>
          <t>Clinic</t>
        </is>
      </c>
      <c r="O125" s="166" t="inlineStr">
        <is>
          <t>ข้อ 16 Pharma Plus เล่มม่วง (เฉลยข้อ ข จ)</t>
        </is>
      </c>
      <c r="P125" s="165" t="inlineStr">
        <is>
          <t>แบบฝึกหัด</t>
        </is>
      </c>
      <c r="Q125" s="165" t="inlineStr">
        <is>
          <t>เล่มม่วง</t>
        </is>
      </c>
      <c r="R125" s="165" t="inlineStr"/>
    </row>
    <row r="126" ht="24" customHeight="1" s="49">
      <c r="A126" s="167" t="n">
        <v>124</v>
      </c>
      <c r="B126" s="166" t="inlineStr">
        <is>
          <t>ยาในข้อต่อไปนี้ เมื่อให้ร่วมกับยาอื่น อาทิ ritonavir มีผลทำให้ระดับยา ritonavir ในพลาสมาลดลง</t>
        </is>
      </c>
      <c r="C126" s="166" t="inlineStr"/>
      <c r="D126" s="166" t="inlineStr">
        <is>
          <t>Co- trimoxazole - CYP3A inducers</t>
        </is>
      </c>
      <c r="E126" s="166" t="inlineStr">
        <is>
          <t>Fluconazole - CYP3A inhibitors</t>
        </is>
      </c>
      <c r="F126" s="166" t="inlineStr">
        <is>
          <t>Isoniazid - CYP 2C inducers</t>
        </is>
      </c>
      <c r="G126" s="166" t="inlineStr">
        <is>
          <t>Pyrazinamide - CYP 2C inhibitors</t>
        </is>
      </c>
      <c r="H126" s="166" t="inlineStr">
        <is>
          <t>Rifampicin - CYP3A inducers</t>
        </is>
      </c>
      <c r="I126" s="167" t="inlineStr">
        <is>
          <t>2</t>
        </is>
      </c>
      <c r="J126" s="166"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66" t="inlineStr"/>
      <c r="L126" s="166" t="inlineStr">
        <is>
          <t>Antimicrobial Pharmacology</t>
        </is>
      </c>
      <c r="M126" s="166" t="inlineStr"/>
      <c r="N126" s="165" t="inlineStr">
        <is>
          <t>Clinic</t>
        </is>
      </c>
      <c r="O126" s="166" t="inlineStr">
        <is>
          <t>ข้อ 16 Pharma Plus เล่มม่วง (เฉลยข้อ ข จ)</t>
        </is>
      </c>
      <c r="P126" s="165" t="inlineStr">
        <is>
          <t>แบบฝึกหัด</t>
        </is>
      </c>
      <c r="Q126" s="165" t="inlineStr">
        <is>
          <t>เล่มม่วง</t>
        </is>
      </c>
      <c r="R126" s="165" t="inlineStr"/>
    </row>
    <row r="127" ht="24" customHeight="1" s="49">
      <c r="A127" s="167" t="n">
        <v>125</v>
      </c>
      <c r="B127" s="166" t="inlineStr">
        <is>
          <t>ข้อใดไม่ใช่เชื้อกลุ่ม anaerobic</t>
        </is>
      </c>
      <c r="C127" s="166" t="inlineStr"/>
      <c r="D127" s="166" t="inlineStr">
        <is>
          <t>Peptococcus</t>
        </is>
      </c>
      <c r="E127" s="166" t="inlineStr">
        <is>
          <t>Peptostreptococcus</t>
        </is>
      </c>
      <c r="F127" s="166" t="inlineStr">
        <is>
          <t>Clostridium</t>
        </is>
      </c>
      <c r="G127" s="166" t="inlineStr">
        <is>
          <t>Chlamydia</t>
        </is>
      </c>
      <c r="H127" s="166" t="inlineStr">
        <is>
          <t>Escherichia</t>
        </is>
      </c>
      <c r="I127" s="167" t="inlineStr">
        <is>
          <t>3</t>
        </is>
      </c>
      <c r="J127" s="166"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66" t="inlineStr"/>
      <c r="L127" s="166" t="inlineStr">
        <is>
          <t>Antimicrobial Pharmacology</t>
        </is>
      </c>
      <c r="M127" s="166" t="inlineStr"/>
      <c r="N127" s="165" t="inlineStr">
        <is>
          <t>Clinic</t>
        </is>
      </c>
      <c r="O127" s="166" t="inlineStr">
        <is>
          <t>ข้อ 17 Pharma Plus เล่มม่วง (เฉลยข้อ ค)</t>
        </is>
      </c>
      <c r="P127" s="165" t="inlineStr">
        <is>
          <t>แบบฝึกหัด</t>
        </is>
      </c>
      <c r="Q127" s="165" t="inlineStr">
        <is>
          <t>เล่มม่วง</t>
        </is>
      </c>
      <c r="R127" s="165" t="inlineStr"/>
    </row>
    <row r="128" ht="24" customHeight="1" s="49">
      <c r="A128" s="167" t="n">
        <v>126</v>
      </c>
      <c r="B128" s="166" t="inlineStr">
        <is>
          <t>จากโครงสร้างยา Itraconazole สารนี้มีคุณสมบัติเป็นอย่างไร</t>
        </is>
      </c>
      <c r="C128" s="166" t="inlineStr"/>
      <c r="D128" s="166" t="inlineStr">
        <is>
          <t>เป็นกรดอ่อน</t>
        </is>
      </c>
      <c r="E128" s="166" t="inlineStr">
        <is>
          <t>เป็นเบสอ่อน</t>
        </is>
      </c>
      <c r="F128" s="166" t="inlineStr">
        <is>
          <t>ละลายได้ดีในน้ำ</t>
        </is>
      </c>
      <c r="G128" s="166" t="inlineStr">
        <is>
          <t>ละลายได้ดีใน methanol</t>
        </is>
      </c>
      <c r="H128" s="166" t="inlineStr">
        <is>
          <t>ละลายได้ดีในสารละลายเบสแก่</t>
        </is>
      </c>
      <c r="I128" s="167" t="inlineStr">
        <is>
          <t>3</t>
        </is>
      </c>
      <c r="J128" s="166"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66" t="inlineStr"/>
      <c r="L128" s="166" t="inlineStr">
        <is>
          <t>Fungal Infections</t>
        </is>
      </c>
      <c r="M128" s="166" t="inlineStr"/>
      <c r="N128" s="165" t="inlineStr">
        <is>
          <t>Clinic</t>
        </is>
      </c>
      <c r="O128" s="166" t="inlineStr">
        <is>
          <t>ข้อ 17 Pharma Plus เล่มม่วง (เฉลยข้อ ค)</t>
        </is>
      </c>
      <c r="P128" s="165" t="inlineStr">
        <is>
          <t>แบบฝึกหัด</t>
        </is>
      </c>
      <c r="Q128" s="165" t="inlineStr">
        <is>
          <t>เล่มม่วง</t>
        </is>
      </c>
      <c r="R128" s="165" t="inlineStr"/>
    </row>
    <row r="129" ht="24" customHeight="1" s="49">
      <c r="A129" s="167" t="n">
        <v>127</v>
      </c>
      <c r="B129" s="166" t="inlineStr">
        <is>
          <t>ยา rifampicin ใช้ป้องกันหรือรักษาโรคใดได้ นอกจากวัณโรค</t>
        </is>
      </c>
      <c r="C129" s="166" t="inlineStr"/>
      <c r="D129" s="166" t="inlineStr">
        <is>
          <t>Meningococcal infection</t>
        </is>
      </c>
      <c r="E129" s="166" t="inlineStr">
        <is>
          <t>HACEK endocarditis</t>
        </is>
      </c>
      <c r="F129" s="166" t="inlineStr">
        <is>
          <t>Leptospirosis</t>
        </is>
      </c>
      <c r="G129" s="166" t="inlineStr">
        <is>
          <t>Severe malaria</t>
        </is>
      </c>
      <c r="H129" s="166" t="inlineStr">
        <is>
          <t>Typhus</t>
        </is>
      </c>
      <c r="I129" s="167" t="inlineStr">
        <is>
          <t>3</t>
        </is>
      </c>
      <c r="J129" s="166"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66" t="inlineStr"/>
      <c r="L129" s="166" t="inlineStr">
        <is>
          <t>Tuberculosis</t>
        </is>
      </c>
      <c r="M129" s="166" t="inlineStr"/>
      <c r="N129" s="165" t="inlineStr">
        <is>
          <t>Clinic</t>
        </is>
      </c>
      <c r="O129" s="166" t="inlineStr">
        <is>
          <t>ข้อ 17 Pharma Plus เล่มม่วง (เฉลยข้อ ค)</t>
        </is>
      </c>
      <c r="P129" s="165" t="inlineStr">
        <is>
          <t>แบบฝึกหัด</t>
        </is>
      </c>
      <c r="Q129" s="165" t="inlineStr">
        <is>
          <t>เล่มม่วง</t>
        </is>
      </c>
      <c r="R129" s="165" t="inlineStr"/>
    </row>
    <row r="130" ht="24" customHeight="1" s="49">
      <c r="A130" s="167" t="n">
        <v>128</v>
      </c>
      <c r="B130" s="166" t="inlineStr">
        <is>
          <t>ยากลุ่มใดที่ขัดขวางการทำงานของไรโบโซมชนิด 50S</t>
        </is>
      </c>
      <c r="C130" s="166" t="inlineStr"/>
      <c r="D130" s="166" t="inlineStr">
        <is>
          <t>Erythromycin</t>
        </is>
      </c>
      <c r="E130" s="166" t="inlineStr">
        <is>
          <t>Doxycycline</t>
        </is>
      </c>
      <c r="F130" s="166" t="inlineStr">
        <is>
          <t>Chloramphenicol</t>
        </is>
      </c>
      <c r="G130" s="166" t="inlineStr">
        <is>
          <t>Cephalexin</t>
        </is>
      </c>
      <c r="H130" s="166" t="inlineStr">
        <is>
          <t>Rifampicin</t>
        </is>
      </c>
      <c r="I130" s="167" t="inlineStr">
        <is>
          <t>5</t>
        </is>
      </c>
      <c r="J130" s="166"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66" t="inlineStr"/>
      <c r="L130" s="166" t="inlineStr">
        <is>
          <t>Antimicrobial Pharmacology</t>
        </is>
      </c>
      <c r="M130" s="166" t="inlineStr"/>
      <c r="N130" s="165" t="inlineStr">
        <is>
          <t>Clinic</t>
        </is>
      </c>
      <c r="O130" s="166" t="inlineStr">
        <is>
          <t>ข้อ 18 Pharma Plus เล่มม่วง (เฉลยข้อ จ)</t>
        </is>
      </c>
      <c r="P130" s="165" t="inlineStr">
        <is>
          <t>แบบฝึกหัด</t>
        </is>
      </c>
      <c r="Q130" s="165" t="inlineStr">
        <is>
          <t>เล่มม่วง</t>
        </is>
      </c>
      <c r="R130" s="165" t="inlineStr"/>
    </row>
    <row r="131" ht="24" customHeight="1" s="49">
      <c r="A131" s="167" t="n">
        <v>129</v>
      </c>
      <c r="B131" s="166" t="inlineStr">
        <is>
          <t>Itraconazole เป็น high hydrophilic at pH 8.1 Log P = 5.96 (octanol/water) pKa= 3.7 การเพิ่ม dissolution ข้อใดผิด</t>
        </is>
      </c>
      <c r="C131" s="166" t="inlineStr"/>
      <c r="D131" s="166" t="inlineStr">
        <is>
          <t>ใช้ crystalline Itraconazole</t>
        </is>
      </c>
      <c r="E131" s="166" t="inlineStr">
        <is>
          <t>ใช้ micronized Itraconazole</t>
        </is>
      </c>
      <c r="F131" s="166" t="inlineStr">
        <is>
          <t>SLS ในตำรับ</t>
        </is>
      </c>
      <c r="G131" s="166" t="inlineStr">
        <is>
          <t>เตรียมแบบ Solid dispersion</t>
        </is>
      </c>
      <c r="H131" s="166" t="inlineStr">
        <is>
          <t>ไม่มีข้อถูก</t>
        </is>
      </c>
      <c r="I131" s="167" t="inlineStr">
        <is>
          <t>5</t>
        </is>
      </c>
      <c r="J131" s="166"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Cystitis</t>
        </is>
      </c>
      <c r="M131" s="166" t="inlineStr"/>
      <c r="N131" s="165" t="inlineStr">
        <is>
          <t>Clinic</t>
        </is>
      </c>
      <c r="O131" s="166" t="inlineStr">
        <is>
          <t>ข้อ 18 Pharma Plus เล่มม่วง (เฉลยข้อ จ)</t>
        </is>
      </c>
      <c r="P131" s="165" t="inlineStr">
        <is>
          <t>แบบฝึกหัด</t>
        </is>
      </c>
      <c r="Q131" s="165" t="inlineStr">
        <is>
          <t>เล่มม่วง</t>
        </is>
      </c>
      <c r="R131" s="165" t="inlineStr"/>
    </row>
    <row r="132" ht="24" customHeight="1" s="49">
      <c r="A132" s="167" t="n">
        <v>130</v>
      </c>
      <c r="B132"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66" t="inlineStr"/>
      <c r="D132" s="166" t="inlineStr">
        <is>
          <t>Isoniazid, Rifampicin, Pyrazinamide</t>
        </is>
      </c>
      <c r="E132" s="166" t="inlineStr">
        <is>
          <t>Rifampicin, Pyrazinamide, Streptomycin</t>
        </is>
      </c>
      <c r="F132" s="166" t="inlineStr">
        <is>
          <t>Isoniazid, Pyrazinamide, Ethambutol</t>
        </is>
      </c>
      <c r="G132" s="166" t="inlineStr">
        <is>
          <t>Rifampicin, Ethambutol, Streptomycin</t>
        </is>
      </c>
      <c r="H132" s="166" t="inlineStr">
        <is>
          <t>Isoniazid, Streptomycin, Ethambutol</t>
        </is>
      </c>
      <c r="I132" s="167" t="inlineStr">
        <is>
          <t>5</t>
        </is>
      </c>
      <c r="J132" s="166"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66" t="inlineStr"/>
      <c r="L132" s="166" t="inlineStr">
        <is>
          <t>Antimicrobial Pharmacology</t>
        </is>
      </c>
      <c r="M132" s="166" t="inlineStr"/>
      <c r="N132" s="165" t="inlineStr">
        <is>
          <t>Clinic</t>
        </is>
      </c>
      <c r="O132" s="166" t="inlineStr">
        <is>
          <t>ข้อ 18 Pharma Plus เล่มม่วง (เฉลยข้อ จ)</t>
        </is>
      </c>
      <c r="P132" s="165" t="inlineStr">
        <is>
          <t>แบบฝึกหัด</t>
        </is>
      </c>
      <c r="Q132" s="165" t="inlineStr">
        <is>
          <t>เล่มม่วง</t>
        </is>
      </c>
      <c r="R132" s="165" t="inlineStr"/>
    </row>
    <row r="133" ht="24" customHeight="1" s="49">
      <c r="A133" s="167" t="n">
        <v>131</v>
      </c>
      <c r="B133" s="166" t="inlineStr">
        <is>
          <t>ยาใดยับยั้งการสังเคราะห์โปรตีนโดยการขัดขวางการทำงานของไรโบโซมชนิด 30S และออกฤทธิ์แบบ Bactericidal</t>
        </is>
      </c>
      <c r="C133" s="166" t="inlineStr"/>
      <c r="D133" s="166" t="inlineStr">
        <is>
          <t>Azithromycin</t>
        </is>
      </c>
      <c r="E133" s="166" t="inlineStr">
        <is>
          <t>Doxycycline</t>
        </is>
      </c>
      <c r="F133" s="166" t="inlineStr">
        <is>
          <t>Chloramphenicol</t>
        </is>
      </c>
      <c r="G133" s="166" t="inlineStr">
        <is>
          <t>Neomycin</t>
        </is>
      </c>
      <c r="H133" s="166" t="inlineStr">
        <is>
          <t>Cephalexin</t>
        </is>
      </c>
      <c r="I133" s="167" t="inlineStr">
        <is>
          <t>4</t>
        </is>
      </c>
      <c r="J133"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66" t="inlineStr"/>
      <c r="L133" s="166" t="inlineStr">
        <is>
          <t>Antimicrobial Pharmacology</t>
        </is>
      </c>
      <c r="M133" s="166" t="inlineStr"/>
      <c r="N133" s="165" t="inlineStr">
        <is>
          <t>Clinic</t>
        </is>
      </c>
      <c r="O133" s="166" t="inlineStr">
        <is>
          <t>ข้อ 19 Pharma Plus เล่มม่วง (เฉลยข้อ ง จ)</t>
        </is>
      </c>
      <c r="P133" s="165" t="inlineStr">
        <is>
          <t>แบบฝึกหัด</t>
        </is>
      </c>
      <c r="Q133" s="165" t="inlineStr">
        <is>
          <t>เล่มม่วง</t>
        </is>
      </c>
      <c r="R133" s="165" t="inlineStr"/>
    </row>
    <row r="134" ht="24" customHeight="1" s="49">
      <c r="A134" s="167" t="n">
        <v>132</v>
      </c>
      <c r="B134" s="166" t="inlineStr">
        <is>
          <t>ข้อใดถูกต้องเกี่ยวกับการรักษาวัณโรค</t>
        </is>
      </c>
      <c r="C134" s="166" t="inlineStr"/>
      <c r="D134" s="166" t="inlineStr">
        <is>
          <t>การตรวจเสมหะเป็นวิธีที่ง่าย ประหยัด แต่ไม่เฉพาะเจาะจง</t>
        </is>
      </c>
      <c r="E134" s="166" t="inlineStr">
        <is>
          <t>ผู้ป่วยเบาหวานเป็นสาเหตุทำให้เกิดความชุกของวัณโรคมากขึ้น</t>
        </is>
      </c>
      <c r="F134" s="166" t="inlineStr">
        <is>
          <t>ผู้ที่ใช้ยากดภูมิต่างๆจะมีสิทธิ์ติดเชื้อวัณโรคได้ง่าย</t>
        </is>
      </c>
      <c r="G134" s="166" t="inlineStr">
        <is>
          <t>หลักการรักษาวัณโรคป้องกันไม่ให้ติดต่อไปสู่อื่น+ลองทดสอบประสิทธิภาพยาโดยใช้เวลาสั้น</t>
        </is>
      </c>
      <c r="H134" s="166" t="inlineStr">
        <is>
          <t>การรักษาวัณโรคคือใช้ยาขนาดสูงสุด+ใช้เวลานานๆ</t>
        </is>
      </c>
      <c r="I134" s="167" t="inlineStr">
        <is>
          <t>4</t>
        </is>
      </c>
      <c r="J134" s="166"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66" t="inlineStr"/>
      <c r="L134" s="166" t="inlineStr">
        <is>
          <t>Tuberculosis</t>
        </is>
      </c>
      <c r="M134" s="166" t="inlineStr"/>
      <c r="N134" s="165" t="inlineStr">
        <is>
          <t>Clinic</t>
        </is>
      </c>
      <c r="O134" s="166" t="inlineStr">
        <is>
          <t>ข้อ 19 Pharma Plus เล่มม่วง (เฉลยข้อ ง จ)</t>
        </is>
      </c>
      <c r="P134" s="165" t="inlineStr">
        <is>
          <t>แบบฝึกหัด</t>
        </is>
      </c>
      <c r="Q134" s="165" t="inlineStr">
        <is>
          <t>เล่มม่วง</t>
        </is>
      </c>
      <c r="R134" s="165" t="inlineStr"/>
    </row>
    <row r="135" ht="24" customHeight="1" s="49">
      <c r="A135" s="167" t="n">
        <v>133</v>
      </c>
      <c r="B135" s="166" t="inlineStr">
        <is>
          <t>Cefepime เป็นยากลุ่ม cephalosporin gen ใด</t>
        </is>
      </c>
      <c r="C135" s="166" t="inlineStr"/>
      <c r="D135" s="166" t="inlineStr">
        <is>
          <t>Dolutegravir 50 mg OD</t>
        </is>
      </c>
      <c r="E135" s="166" t="inlineStr">
        <is>
          <t>Vancomycin 1 g IV Q12H</t>
        </is>
      </c>
      <c r="F135" s="166" t="inlineStr">
        <is>
          <t>Meropenem 1 g IV Q8H</t>
        </is>
      </c>
      <c r="G135" s="166" t="inlineStr">
        <is>
          <t>Cefazolin 1 g IV Q8H</t>
        </is>
      </c>
      <c r="H135" s="166" t="inlineStr">
        <is>
          <t>Amoxicillin/Clavulanate 1 g BID</t>
        </is>
      </c>
      <c r="I135" s="167" t="inlineStr">
        <is>
          <t>1</t>
        </is>
      </c>
      <c r="J135"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66" t="inlineStr"/>
      <c r="L135" s="166" t="inlineStr">
        <is>
          <t>Antimicrobial Pharmacology</t>
        </is>
      </c>
      <c r="M135" s="166" t="inlineStr"/>
      <c r="N135" s="165" t="inlineStr">
        <is>
          <t>Clinic</t>
        </is>
      </c>
      <c r="O135" s="166" t="inlineStr">
        <is>
          <t>ข้อ 20 Pharma Plus เล่มม่วง (เฉลยข้อ ก)</t>
        </is>
      </c>
      <c r="P135" s="165" t="inlineStr">
        <is>
          <t>แบบฝึกหัด</t>
        </is>
      </c>
      <c r="Q135" s="165" t="inlineStr">
        <is>
          <t>เล่มม่วง</t>
        </is>
      </c>
      <c r="R135" s="165" t="inlineStr"/>
    </row>
    <row r="136" ht="24" customHeight="1" s="49">
      <c r="A136" s="167" t="n">
        <v>134</v>
      </c>
      <c r="B136" s="166" t="inlineStr">
        <is>
          <t>ยาในข้อใดจัดเป็น second line ในการรักษา TB</t>
        </is>
      </c>
      <c r="C136" s="166" t="inlineStr"/>
      <c r="D136" s="166" t="inlineStr">
        <is>
          <t>Streptomycin</t>
        </is>
      </c>
      <c r="E136" s="166" t="inlineStr">
        <is>
          <t>Augmentin</t>
        </is>
      </c>
      <c r="F136" s="166" t="inlineStr">
        <is>
          <t>Cyclosporine</t>
        </is>
      </c>
      <c r="G136" s="166" t="inlineStr">
        <is>
          <t>Ofloxacin</t>
        </is>
      </c>
      <c r="H136" s="166" t="inlineStr">
        <is>
          <t>Capreomycin</t>
        </is>
      </c>
      <c r="I136" s="167" t="inlineStr">
        <is>
          <t>1</t>
        </is>
      </c>
      <c r="J136" s="166"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66" t="inlineStr"/>
      <c r="L136" s="166" t="inlineStr">
        <is>
          <t>Tuberculosis</t>
        </is>
      </c>
      <c r="M136" s="166" t="inlineStr"/>
      <c r="N136" s="165" t="inlineStr">
        <is>
          <t>Clinic</t>
        </is>
      </c>
      <c r="O136" s="166" t="inlineStr">
        <is>
          <t>ข้อ 20 Pharma Plus เล่มม่วง (เฉลยข้อ ก)</t>
        </is>
      </c>
      <c r="P136" s="165" t="inlineStr">
        <is>
          <t>แบบฝึกหัด</t>
        </is>
      </c>
      <c r="Q136" s="165" t="inlineStr">
        <is>
          <t>เล่มม่วง</t>
        </is>
      </c>
      <c r="R136" s="165" t="inlineStr"/>
    </row>
    <row r="137" ht="24" customHeight="1" s="49">
      <c r="A137" s="167" t="n">
        <v>135</v>
      </c>
      <c r="B137" s="166" t="inlineStr">
        <is>
          <t>ข้อใดถูกต้องเกี่ยวกับยาต้านไวรัสเอดส์</t>
        </is>
      </c>
      <c r="C137" s="166" t="inlineStr"/>
      <c r="D137" s="166" t="inlineStr">
        <is>
          <t>NNRTIs สามารถออกฤทธิ์ได้โดยต้องผ่านกระบวนการเปลี่ยนแปลงในร่างกายก่อน</t>
        </is>
      </c>
      <c r="E137" s="166" t="inlineStr">
        <is>
          <t>NRTIs นอกจากรักษา HIV infection ยังสามารถรักษา Hep B ได้ด้วย</t>
        </is>
      </c>
      <c r="F137" s="166" t="inlineStr">
        <is>
          <t>NRTIs จะต้องถูกเติมหมู่ฟอสเฟตก่อนถึงจะเข้าไปยับยั้ง reverse transcriptase ได้</t>
        </is>
      </c>
      <c r="G137" s="166" t="inlineStr">
        <is>
          <t>Abacavir และ entecavir จัดอยู่ในกลุ่ม protease inhibitor (PIs)</t>
        </is>
      </c>
      <c r="H137" s="166" t="inlineStr">
        <is>
          <t>PIs ทุกชนิดใช้เพื่อรักษาการติดเชื้อไวรัสเอดส์เพียงอย่างเดียว</t>
        </is>
      </c>
      <c r="I137" s="167" t="inlineStr">
        <is>
          <t>3</t>
        </is>
      </c>
      <c r="J137" s="166"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66" t="inlineStr"/>
      <c r="L137" s="166" t="inlineStr">
        <is>
          <t>Antimicrobial Pharmacology</t>
        </is>
      </c>
      <c r="M137" s="166" t="inlineStr"/>
      <c r="N137" s="165" t="inlineStr">
        <is>
          <t>Clinic</t>
        </is>
      </c>
      <c r="O137" s="166" t="inlineStr">
        <is>
          <t>ข้อ 21 Pharma Plus เล่มม่วง (เฉลยข้อ ค)</t>
        </is>
      </c>
      <c r="P137" s="165" t="inlineStr">
        <is>
          <t>แบบฝึกหัด</t>
        </is>
      </c>
      <c r="Q137" s="165" t="inlineStr">
        <is>
          <t>เล่มม่วง</t>
        </is>
      </c>
      <c r="R137" s="165" t="inlineStr"/>
    </row>
    <row r="138" ht="24" customHeight="1" s="49">
      <c r="A138" s="167" t="n">
        <v>136</v>
      </c>
      <c r="B138" s="166" t="inlineStr">
        <is>
          <t>ข้อใดผิดเกี่ยวกับยาในกลุ่ม NNRTIs</t>
        </is>
      </c>
      <c r="C138" s="166" t="inlineStr"/>
      <c r="D138" s="166" t="inlineStr">
        <is>
          <t>ยาในกลุ่มนี้ไม่ต้องเติมหมู่ฟอสเฟตจากร่างกายในการออกฤทธิ์</t>
        </is>
      </c>
      <c r="E138" s="166" t="inlineStr">
        <is>
          <t>Nevirapine ห้ามให้ในผู้ป่วยหญิง HIV ที่มี CD4+ สูงกว่า 250 cell/mm3</t>
        </is>
      </c>
      <c r="F138" s="166" t="inlineStr">
        <is>
          <t>Efavirenz ควรรับประทานยาพร้อมอาหารที่มีไขมันสูง</t>
        </is>
      </c>
      <c r="G138" s="166" t="inlineStr">
        <is>
          <t>อาการไม่พึงประสงค์ที่สำคัญของ nevirapine คือ SJS, Hepatitis</t>
        </is>
      </c>
      <c r="H138" s="166" t="inlineStr">
        <is>
          <t>NNRTIs ที่ได้รับการรับรองจาก FDA ล่าสุด คือ rilpivirine</t>
        </is>
      </c>
      <c r="I138" s="167" t="inlineStr">
        <is>
          <t>4</t>
        </is>
      </c>
      <c r="J138" s="166"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66" t="inlineStr"/>
      <c r="L138" s="166" t="inlineStr">
        <is>
          <t>Antimicrobial Pharmacology</t>
        </is>
      </c>
      <c r="M138" s="166" t="inlineStr"/>
      <c r="N138" s="165" t="inlineStr">
        <is>
          <t>Clinic</t>
        </is>
      </c>
      <c r="O138" s="166" t="inlineStr">
        <is>
          <t>ข้อ 22 Pharma Plus เล่มม่วง (เฉลยข้อ ง)</t>
        </is>
      </c>
      <c r="P138" s="165" t="inlineStr">
        <is>
          <t>แบบฝึกหัด</t>
        </is>
      </c>
      <c r="Q138" s="165" t="inlineStr">
        <is>
          <t>เล่มม่วง</t>
        </is>
      </c>
      <c r="R138" s="165" t="inlineStr"/>
    </row>
    <row r="139" ht="24" customHeight="1" s="49">
      <c r="A139" s="167" t="n">
        <v>137</v>
      </c>
      <c r="B139" s="166" t="inlineStr">
        <is>
          <t>ข้อใดผิดเกี่ยวกับยาในกลุ่ม protease inhibitor</t>
        </is>
      </c>
      <c r="C139" s="166" t="inlineStr"/>
      <c r="D139" s="166" t="inlineStr">
        <is>
          <t>PIs ห้ามให้ร่วมกับ ergotamine เนื่องจากจะทำให้เกิดภาวะ ergotism</t>
        </is>
      </c>
      <c r="E139" s="166" t="inlineStr">
        <is>
          <t>PIs ทุกตัวมีผลทำให้การกระจายตัวของไขมันผิดปกติแต่ไม่ได้ทำให้ระดับไขมันในเลือดผิดปกติ</t>
        </is>
      </c>
      <c r="F139" s="166" t="inlineStr">
        <is>
          <t>Ritonavir ช่วยทำให้ระดับของ lopinavir ในเลือดสูงขึ้น</t>
        </is>
      </c>
      <c r="G139" s="166" t="inlineStr">
        <is>
          <t>Atazanavir ทำให้ผู้ป่วยมีความร่วมมือในการรับประทานยาจากการรับประทานเพียงวันละครั้ง</t>
        </is>
      </c>
      <c r="H139" s="166" t="inlineStr">
        <is>
          <t>Indinavir ทำให้เกิด nephrolithiasis ต้องดื่มน้ำอย่างเพียงพอ</t>
        </is>
      </c>
      <c r="I139" s="167" t="inlineStr">
        <is>
          <t>1</t>
        </is>
      </c>
      <c r="J139" s="166"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66" t="inlineStr"/>
      <c r="L139" s="166" t="inlineStr">
        <is>
          <t>Antimicrobial Pharmacology</t>
        </is>
      </c>
      <c r="M139" s="166" t="inlineStr"/>
      <c r="N139" s="165" t="inlineStr">
        <is>
          <t>Clinic</t>
        </is>
      </c>
      <c r="O139" s="166" t="inlineStr">
        <is>
          <t>ข้อ 23 Pharma Plus เล่มม่วง (เฉลยข้อ ก)</t>
        </is>
      </c>
      <c r="P139" s="165" t="inlineStr">
        <is>
          <t>แบบฝึกหัด</t>
        </is>
      </c>
      <c r="Q139" s="165" t="inlineStr">
        <is>
          <t>เล่มม่วง</t>
        </is>
      </c>
      <c r="R139" s="165" t="inlineStr"/>
    </row>
    <row r="140" ht="24" customHeight="1" s="49">
      <c r="A140" s="167" t="n">
        <v>138</v>
      </c>
      <c r="B140"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66" t="inlineStr"/>
      <c r="D140" s="166" t="inlineStr">
        <is>
          <t>Zidovudine</t>
        </is>
      </c>
      <c r="E140" s="166" t="inlineStr">
        <is>
          <t>Lamivudine</t>
        </is>
      </c>
      <c r="F140" s="166" t="inlineStr">
        <is>
          <t>Nevirapine</t>
        </is>
      </c>
      <c r="G140" s="166" t="inlineStr">
        <is>
          <t>Efavirenz</t>
        </is>
      </c>
      <c r="H140" s="166" t="inlineStr">
        <is>
          <t>Stavudine</t>
        </is>
      </c>
      <c r="I140" s="167" t="inlineStr">
        <is>
          <t>1</t>
        </is>
      </c>
      <c r="J140" s="166"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66" t="inlineStr"/>
      <c r="L140" s="166" t="inlineStr">
        <is>
          <t>Antimicrobial Pharmacology</t>
        </is>
      </c>
      <c r="M140" s="166" t="inlineStr"/>
      <c r="N140" s="165" t="inlineStr">
        <is>
          <t>Clinic</t>
        </is>
      </c>
      <c r="O140" s="166" t="inlineStr">
        <is>
          <t>ข้อ 24 Pharma Plus เล่มม่วง (เฉลยข้อ ก)</t>
        </is>
      </c>
      <c r="P140" s="165" t="inlineStr">
        <is>
          <t>แบบฝึกหัด</t>
        </is>
      </c>
      <c r="Q140" s="165" t="inlineStr">
        <is>
          <t>เล่มม่วง</t>
        </is>
      </c>
      <c r="R140" s="165" t="inlineStr"/>
    </row>
    <row r="141" ht="24" customHeight="1" s="49">
      <c r="A141" s="167" t="n">
        <v>139</v>
      </c>
      <c r="B141"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66" t="inlineStr"/>
      <c r="D141" s="166" t="inlineStr">
        <is>
          <t>Abacavir</t>
        </is>
      </c>
      <c r="E141" s="166" t="inlineStr">
        <is>
          <t>Ritonavir</t>
        </is>
      </c>
      <c r="F141" s="166" t="inlineStr">
        <is>
          <t>Nevirapine</t>
        </is>
      </c>
      <c r="G141" s="166" t="inlineStr">
        <is>
          <t>Lamivudine</t>
        </is>
      </c>
      <c r="H141" s="166" t="inlineStr">
        <is>
          <t>Diravirdine</t>
        </is>
      </c>
      <c r="I141" s="167" t="inlineStr">
        <is>
          <t>2</t>
        </is>
      </c>
      <c r="J141"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66" t="inlineStr"/>
      <c r="L141" s="166" t="inlineStr">
        <is>
          <t>HIV infection</t>
        </is>
      </c>
      <c r="M141" s="166" t="inlineStr"/>
      <c r="N141" s="165" t="inlineStr">
        <is>
          <t>Clinic</t>
        </is>
      </c>
      <c r="O141" s="166" t="inlineStr">
        <is>
          <t>ข้อ 25 Pharma Plus เล่มม่วง (เฉลยข้อ ข)</t>
        </is>
      </c>
      <c r="P141" s="165" t="inlineStr">
        <is>
          <t>แบบฝึกหัด</t>
        </is>
      </c>
      <c r="Q141" s="165" t="inlineStr">
        <is>
          <t>เล่มม่วง</t>
        </is>
      </c>
      <c r="R141" s="165" t="inlineStr"/>
    </row>
    <row r="142" ht="24" customHeight="1" s="49">
      <c r="A142" s="167" t="n">
        <v>140</v>
      </c>
      <c r="B142" s="166" t="inlineStr">
        <is>
          <t>เมื่อพิจารณาโครงสร้างของ ritonavir ท่านคิดว่าข้อใดไม่ถูกต้อง</t>
        </is>
      </c>
      <c r="C142" s="166" t="inlineStr"/>
      <c r="D142" s="166" t="inlineStr">
        <is>
          <t>เมื่อให้ยาร่วมกับอาหารจะดูดซึมได้มากขึ้น</t>
        </is>
      </c>
      <c r="E142" s="166" t="inlineStr">
        <is>
          <t>ยามีการละลายน้ำต่ำ จึงดูดซึมไม่ดี</t>
        </is>
      </c>
      <c r="F142" s="166" t="inlineStr">
        <is>
          <t>สลายตัวได้ง่ายในความร้อน</t>
        </is>
      </c>
      <c r="G142" s="166" t="inlineStr">
        <is>
          <t>มีลักษณะเป็น peptide-like</t>
        </is>
      </c>
      <c r="H142" s="166" t="inlineStr">
        <is>
          <t>ยามี ค่า log P 5.22 แสดงว่าละลายน้ำได้ไม่ดี</t>
        </is>
      </c>
      <c r="I142" s="167" t="inlineStr">
        <is>
          <t>1</t>
        </is>
      </c>
      <c r="J142" s="166"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66" t="inlineStr"/>
      <c r="L142" s="166" t="inlineStr">
        <is>
          <t>Antimicrobial Pharmacology</t>
        </is>
      </c>
      <c r="M142" s="166" t="inlineStr"/>
      <c r="N142" s="165" t="inlineStr">
        <is>
          <t>Clinic</t>
        </is>
      </c>
      <c r="O142" s="166" t="inlineStr">
        <is>
          <t>ข้อ 26 Pharma Plus เล่มม่วง (เฉลยข้อ ก)</t>
        </is>
      </c>
      <c r="P142" s="165" t="inlineStr">
        <is>
          <t>แบบฝึกหัด</t>
        </is>
      </c>
      <c r="Q142" s="165" t="inlineStr">
        <is>
          <t>เล่มม่วง</t>
        </is>
      </c>
      <c r="R142" s="165" t="inlineStr"/>
    </row>
    <row r="143" ht="24" customHeight="1" s="49">
      <c r="A143" s="167" t="n">
        <v>141</v>
      </c>
      <c r="B143" s="166" t="inlineStr">
        <is>
          <t>สมุนไพรใดมีฤทธิ์ยับยั้ง HIV ได้ในหลอดทดลอง และเริ่มมีการใช้ในผู้ป่วย HIV บ้างแล้ว</t>
        </is>
      </c>
      <c r="C143" s="166" t="inlineStr"/>
      <c r="D143" s="166" t="inlineStr">
        <is>
          <t>ฟ้าทะลายโจร</t>
        </is>
      </c>
      <c r="E143" s="166" t="inlineStr">
        <is>
          <t>มะระขี้นก</t>
        </is>
      </c>
      <c r="F143" s="166" t="inlineStr">
        <is>
          <t>ปลาไหลเผือก</t>
        </is>
      </c>
      <c r="G143" s="166" t="inlineStr">
        <is>
          <t>หญ้าปักกิ่ง</t>
        </is>
      </c>
      <c r="H143" s="166" t="inlineStr">
        <is>
          <t>ดอกดาวเรือง</t>
        </is>
      </c>
      <c r="I143" s="167" t="inlineStr">
        <is>
          <t>2</t>
        </is>
      </c>
      <c r="J143" s="166"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66" t="inlineStr"/>
      <c r="L143" s="166" t="inlineStr">
        <is>
          <t>Antimicrobial Pharmacology</t>
        </is>
      </c>
      <c r="M143" s="166" t="inlineStr"/>
      <c r="N143" s="165" t="inlineStr">
        <is>
          <t>Clinic</t>
        </is>
      </c>
      <c r="O143" s="166" t="inlineStr">
        <is>
          <t>ข้อ 27 Pharma Plus เล่มม่วง (เฉลยข้อ ข)</t>
        </is>
      </c>
      <c r="P143" s="165" t="inlineStr">
        <is>
          <t>แบบฝึกหัด</t>
        </is>
      </c>
      <c r="Q143" s="165" t="inlineStr">
        <is>
          <t>เล่มม่วง</t>
        </is>
      </c>
      <c r="R143" s="165" t="inlineStr"/>
    </row>
    <row r="144" ht="24" customHeight="1" s="49">
      <c r="A144" s="167" t="n">
        <v>142</v>
      </c>
      <c r="B144" s="166" t="inlineStr">
        <is>
          <t>ยาหลักที่ใช้ในการรักษา PCP คือ</t>
        </is>
      </c>
      <c r="C144" s="166" t="inlineStr"/>
      <c r="D144" s="166" t="inlineStr">
        <is>
          <t>Zidovudine</t>
        </is>
      </c>
      <c r="E144" s="166" t="inlineStr">
        <is>
          <t>Cotrimoxazole</t>
        </is>
      </c>
      <c r="F144" s="166" t="inlineStr">
        <is>
          <t>Ceftriaxone</t>
        </is>
      </c>
      <c r="G144" s="166" t="inlineStr">
        <is>
          <t>Acyclovir</t>
        </is>
      </c>
      <c r="H144" s="166" t="inlineStr">
        <is>
          <t>Ciprofloxacin</t>
        </is>
      </c>
      <c r="I144" s="167" t="inlineStr">
        <is>
          <t>1</t>
        </is>
      </c>
      <c r="J144" s="166"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Pneumonia</t>
        </is>
      </c>
      <c r="M144" s="166" t="inlineStr"/>
      <c r="N144" s="165" t="inlineStr">
        <is>
          <t>Clinic</t>
        </is>
      </c>
      <c r="O144" s="166" t="inlineStr">
        <is>
          <t>ข้อ 28 Pharma Plus เล่มม่วง (เฉลยข้อ ก)</t>
        </is>
      </c>
      <c r="P144" s="165" t="inlineStr">
        <is>
          <t>แบบฝึกหัด</t>
        </is>
      </c>
      <c r="Q144" s="165" t="inlineStr">
        <is>
          <t>เล่มม่วง</t>
        </is>
      </c>
      <c r="R144" s="165" t="inlineStr"/>
    </row>
    <row r="145" ht="24" customHeight="1" s="49">
      <c r="A145" s="167" t="n">
        <v>143</v>
      </c>
      <c r="B145"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66" t="inlineStr"/>
      <c r="D145" s="166" t="inlineStr">
        <is>
          <t>กลไกการออกฤทธิ์คือ DNA polymerase inhibitor อาการข้างเคียงคือ neuropathy</t>
        </is>
      </c>
      <c r="E145" s="166" t="inlineStr">
        <is>
          <t>กลไกการออกฤทธิ์คือ Protein synthesis อาการข้างเคียงคือ GI disturbance</t>
        </is>
      </c>
      <c r="F145" s="166" t="inlineStr">
        <is>
          <t>กลไกการออกฤทธิ์คือ cell wall อาการข้างเคียงคือ SJS</t>
        </is>
      </c>
      <c r="G145" s="166" t="inlineStr">
        <is>
          <t>กลไกการออกฤทธิ์คือ DNA synthesis อาการข้างเคียงคือ anemia</t>
        </is>
      </c>
      <c r="H145" s="166" t="inlineStr">
        <is>
          <t>กลไกการออกฤทธิ์คือ ergosterol อาการข้างเคียงคือ gynecomastia</t>
        </is>
      </c>
      <c r="I145" s="167" t="inlineStr">
        <is>
          <t>1</t>
        </is>
      </c>
      <c r="J145" s="166"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Cystitis</t>
        </is>
      </c>
      <c r="M145" s="166" t="inlineStr"/>
      <c r="N145" s="165" t="inlineStr">
        <is>
          <t>Clinic</t>
        </is>
      </c>
      <c r="O145" s="166" t="inlineStr">
        <is>
          <t>ข้อ 29 Pharma Plus เล่มม่วง (เฉลยข้อ ก)</t>
        </is>
      </c>
      <c r="P145" s="165" t="inlineStr">
        <is>
          <t>แบบฝึกหัด</t>
        </is>
      </c>
      <c r="Q145" s="165" t="inlineStr">
        <is>
          <t>เล่มม่วง</t>
        </is>
      </c>
      <c r="R145" s="165" t="inlineStr"/>
    </row>
    <row r="146" ht="24" customHeight="1" s="49">
      <c r="A146" s="167" t="n">
        <v>144</v>
      </c>
      <c r="B146" s="166" t="inlineStr">
        <is>
          <t>คำแนะนำเกี่ยวกับเรื่องการใช้ยาเพื่อป้องกัน PCP อย่างไรจึงจะเหมาะสม</t>
        </is>
      </c>
      <c r="C146" s="166" t="inlineStr"/>
      <c r="D146" s="166" t="inlineStr">
        <is>
          <t>ห้ามรับประทานร่วมกับนม ยาลดกรด</t>
        </is>
      </c>
      <c r="E146" s="166" t="inlineStr">
        <is>
          <t>รับประทานยาอย่างสม่ำเสมอและปัสสาวะอาจมีสีแดงได้</t>
        </is>
      </c>
      <c r="F146" s="166" t="inlineStr">
        <is>
          <t>รักษาสุขภาพให้แข็งแรงและทำจิตใจให้สดชื่นแจ่มใส</t>
        </is>
      </c>
      <c r="G146" s="166" t="inlineStr">
        <is>
          <t>ให้กินยาหลังอาหารทันที เนื่องจากมีผลระคายเคืองกระเพาะอาหาร</t>
        </is>
      </c>
      <c r="H146" s="166" t="inlineStr">
        <is>
          <t>อาจทำให้เกิดผื่นชนิดรุนแรง ควรสังเกตอาการและแจ้งให้แพทย์์ทราบทันที</t>
        </is>
      </c>
      <c r="I146" s="167" t="inlineStr">
        <is>
          <t>4</t>
        </is>
      </c>
      <c r="J146" s="166"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Cystitis</t>
        </is>
      </c>
      <c r="M146" s="166" t="inlineStr"/>
      <c r="N146" s="165" t="inlineStr">
        <is>
          <t>Clinic</t>
        </is>
      </c>
      <c r="O146" s="166" t="inlineStr">
        <is>
          <t>ข้อ 30 Pharma Plus เล่มม่วง (เฉลยข้อ ง)</t>
        </is>
      </c>
      <c r="P146" s="165" t="inlineStr">
        <is>
          <t>แบบฝึกหัด</t>
        </is>
      </c>
      <c r="Q146" s="165" t="inlineStr">
        <is>
          <t>เล่มม่วง</t>
        </is>
      </c>
      <c r="R146" s="165" t="inlineStr"/>
    </row>
    <row r="147" ht="24" customHeight="1" s="49">
      <c r="A147" s="167" t="n">
        <v>145</v>
      </c>
      <c r="B147" s="166" t="inlineStr">
        <is>
          <t>ผู้ป่วยรายนี้หลังจากกลับบ้านควรได้รับยาป้องกัน PCP แบบ secondary prophylaxis อย่างไร</t>
        </is>
      </c>
      <c r="C147" s="166" t="inlineStr"/>
      <c r="D147" s="166" t="inlineStr">
        <is>
          <t>Cotrimoxazole (80 TMP/400 SMZ) 1/2 เม็ด วันละ 1 ครั้ง</t>
        </is>
      </c>
      <c r="E147" s="166" t="inlineStr">
        <is>
          <t>Cotrimoxazole (80 TMP/400 SMZ) 2 เม็ด วันละ 1 ครั้ง</t>
        </is>
      </c>
      <c r="F147" s="166" t="inlineStr">
        <is>
          <t>Cotrimoxazole (80 TMP/400 SMZ) 2 เม็ด สัปดาห์ละ 3 ครั้ง</t>
        </is>
      </c>
      <c r="G147" s="166" t="inlineStr">
        <is>
          <t>Cotrimozazole vaginal tablets ครึ่งเม็ด วันละ 3 ครั้ง</t>
        </is>
      </c>
      <c r="H147" s="166" t="inlineStr">
        <is>
          <t>Fluconazole 2 เม็ด ทุกสัปดาห์</t>
        </is>
      </c>
      <c r="I147" s="167" t="inlineStr">
        <is>
          <t>2</t>
        </is>
      </c>
      <c r="J147" s="166"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66" t="inlineStr"/>
      <c r="L147" s="166" t="inlineStr">
        <is>
          <t>Antimicrobial Pharmacology</t>
        </is>
      </c>
      <c r="M147" s="166" t="inlineStr"/>
      <c r="N147" s="165" t="inlineStr">
        <is>
          <t>Clinic</t>
        </is>
      </c>
      <c r="O147" s="166" t="inlineStr">
        <is>
          <t>ข้อ 31 Pharma Plus เล่มม่วง (เฉลยข้อ ข)</t>
        </is>
      </c>
      <c r="P147" s="165" t="inlineStr">
        <is>
          <t>แบบฝึกหัด</t>
        </is>
      </c>
      <c r="Q147" s="165" t="inlineStr">
        <is>
          <t>เล่มม่วง</t>
        </is>
      </c>
      <c r="R147" s="165" t="inlineStr"/>
    </row>
    <row r="148" ht="24" customHeight="1" s="49">
      <c r="A148" s="167" t="n">
        <v>146</v>
      </c>
      <c r="B148" s="166" t="inlineStr">
        <is>
          <t>ยาต้านเชื้อราที่สามารถรักษา oral candidiasis ยกเว้นข้อใด</t>
        </is>
      </c>
      <c r="C148" s="166" t="inlineStr"/>
      <c r="D148" s="166" t="inlineStr">
        <is>
          <t>Cotrimazole lozenges</t>
        </is>
      </c>
      <c r="E148" s="166" t="inlineStr">
        <is>
          <t>Nystatin suspensions</t>
        </is>
      </c>
      <c r="F148" s="166" t="inlineStr">
        <is>
          <t>Miconazole oral gels</t>
        </is>
      </c>
      <c r="G148" s="166" t="inlineStr">
        <is>
          <t>Ketoconazole tablets</t>
        </is>
      </c>
      <c r="H148" s="166" t="inlineStr">
        <is>
          <t>Fluconazole tablets</t>
        </is>
      </c>
      <c r="I148" s="167" t="inlineStr">
        <is>
          <t>1</t>
        </is>
      </c>
      <c r="J148" s="166"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66" t="inlineStr"/>
      <c r="L148" s="166" t="inlineStr">
        <is>
          <t>Fungal Infections</t>
        </is>
      </c>
      <c r="M148" s="166" t="inlineStr"/>
      <c r="N148" s="165" t="inlineStr">
        <is>
          <t>Clinic</t>
        </is>
      </c>
      <c r="O148" s="166" t="inlineStr">
        <is>
          <t>ข้อ 32 Pharma Plus เล่มม่วง (เฉลยข้อ )</t>
        </is>
      </c>
      <c r="P148" s="165" t="inlineStr">
        <is>
          <t>แบบฝึกหัด</t>
        </is>
      </c>
      <c r="Q148" s="165" t="inlineStr">
        <is>
          <t>เล่มม่วง</t>
        </is>
      </c>
      <c r="R148" s="165" t="inlineStr"/>
    </row>
    <row r="149" ht="24" customHeight="1" s="49">
      <c r="A149" s="167" t="n">
        <v>147</v>
      </c>
      <c r="B149"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66" t="inlineStr"/>
      <c r="D149" s="166" t="inlineStr">
        <is>
          <t>พบเชื้อมากในมูลนกพิราบ</t>
        </is>
      </c>
      <c r="E149" s="166" t="inlineStr">
        <is>
          <t>พบในดินและอุจจาระค้างคาว</t>
        </is>
      </c>
      <c r="F149" s="166" t="inlineStr">
        <is>
          <t>เชื้อเป็น normal flora ในระบบทางเดินอาหาร</t>
        </is>
      </c>
      <c r="G149" s="166" t="inlineStr">
        <is>
          <t>อยู่ตามธรรมชาติ เชื้อเข้าสู่ร่างกายทางบาดแผลที่ผิวหนัง</t>
        </is>
      </c>
      <c r="H149" s="166" t="inlineStr">
        <is>
          <t>เป็น opportunistic fungi</t>
        </is>
      </c>
      <c r="I149" s="167" t="inlineStr">
        <is>
          <t>5</t>
        </is>
      </c>
      <c r="J149" s="166"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66" t="inlineStr"/>
      <c r="L149" s="166" t="inlineStr">
        <is>
          <t>Fungal Infections</t>
        </is>
      </c>
      <c r="M149" s="166" t="inlineStr"/>
      <c r="N149" s="165" t="inlineStr">
        <is>
          <t>Clinic</t>
        </is>
      </c>
      <c r="O149" s="166" t="inlineStr">
        <is>
          <t>ข้อ 33 Pharma Plus เล่มม่วง (เฉลยข้อ จ)</t>
        </is>
      </c>
      <c r="P149" s="165" t="inlineStr">
        <is>
          <t>แบบฝึกหัด</t>
        </is>
      </c>
      <c r="Q149" s="165" t="inlineStr">
        <is>
          <t>เล่มม่วง</t>
        </is>
      </c>
      <c r="R149" s="165" t="inlineStr"/>
    </row>
    <row r="150" ht="24" customHeight="1" s="49">
      <c r="A150" s="167" t="n">
        <v>148</v>
      </c>
      <c r="B150" s="166" t="inlineStr">
        <is>
          <t>ผู้ป่วยรายนี้จำเป็นต้องได้รับยาเพื่อป้องกัน cryptococcosis หรือไม่ (ถ้าควรได้รับ ผู้ป่วยจะต้องได้รับยาใด)</t>
        </is>
      </c>
      <c r="C150" s="166" t="inlineStr"/>
      <c r="D150" s="166" t="inlineStr">
        <is>
          <t>[NEED_REVIEW]</t>
        </is>
      </c>
      <c r="E150" s="166" t="inlineStr">
        <is>
          <t>[NEED_REVIEW]</t>
        </is>
      </c>
      <c r="F150" s="166" t="inlineStr">
        <is>
          <t>[NEED_REVIEW]</t>
        </is>
      </c>
      <c r="G150" s="166" t="inlineStr">
        <is>
          <t>[NEED_REVIEW]</t>
        </is>
      </c>
      <c r="H150" s="166" t="inlineStr">
        <is>
          <t>[NEED_REVIEW]</t>
        </is>
      </c>
      <c r="I150" s="167" t="inlineStr">
        <is>
          <t>5</t>
        </is>
      </c>
      <c r="J150" s="166"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66" t="inlineStr"/>
      <c r="L150" s="166" t="inlineStr">
        <is>
          <t>Antimicrobial Pharmacology</t>
        </is>
      </c>
      <c r="M150" s="166" t="inlineStr"/>
      <c r="N150" s="165" t="inlineStr">
        <is>
          <t>Clinic</t>
        </is>
      </c>
      <c r="O150" s="166" t="inlineStr">
        <is>
          <t>ข้อ 34 Pharma Plus เล่มม่วง (เฉลยข้อ จ)</t>
        </is>
      </c>
      <c r="P150" s="165" t="inlineStr">
        <is>
          <t>แบบฝึกหัด</t>
        </is>
      </c>
      <c r="Q150" s="165" t="inlineStr">
        <is>
          <t>เล่มม่วง</t>
        </is>
      </c>
      <c r="R150" s="165" t="inlineStr"/>
    </row>
    <row r="151" ht="24" customHeight="1" s="49">
      <c r="A151" s="167" t="n">
        <v>149</v>
      </c>
      <c r="B151" s="166" t="inlineStr">
        <is>
          <t>ผู้ป่วยรายนี้จะพิจารณาหยุดยาป้องกัน histoplasmosis เมื่อใด</t>
        </is>
      </c>
      <c r="C151" s="166" t="inlineStr"/>
      <c r="D151" s="166" t="inlineStr">
        <is>
          <t>CD4 ≥ 50 cells/mm³</t>
        </is>
      </c>
      <c r="E151" s="166" t="inlineStr">
        <is>
          <t>CD4 ≥ 100 cells/mm³</t>
        </is>
      </c>
      <c r="F151" s="166" t="inlineStr">
        <is>
          <t>CD4 ≥ 150 cells/mm³</t>
        </is>
      </c>
      <c r="G151" s="166" t="inlineStr">
        <is>
          <t>CD4 ≥ 200 cells/mm³</t>
        </is>
      </c>
      <c r="H151" s="166" t="inlineStr">
        <is>
          <t>CD4 ≥ 250 cells/mm³</t>
        </is>
      </c>
      <c r="I151" s="167" t="inlineStr">
        <is>
          <t>3</t>
        </is>
      </c>
      <c r="J151" s="166"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66" t="inlineStr"/>
      <c r="L151" s="166" t="inlineStr">
        <is>
          <t>Antimicrobial Pharmacology</t>
        </is>
      </c>
      <c r="M151" s="166" t="inlineStr"/>
      <c r="N151" s="165" t="inlineStr">
        <is>
          <t>Clinic</t>
        </is>
      </c>
      <c r="O151" s="166" t="inlineStr">
        <is>
          <t>ข้อ 35 Pharma Plus เล่มม่วง (เฉลยข้อ ค)</t>
        </is>
      </c>
      <c r="P151" s="165" t="inlineStr">
        <is>
          <t>แบบฝึกหัด</t>
        </is>
      </c>
      <c r="Q151" s="165" t="inlineStr">
        <is>
          <t>เล่มม่วง</t>
        </is>
      </c>
      <c r="R151" s="165" t="inlineStr"/>
    </row>
    <row r="152" ht="24" customHeight="1" s="49">
      <c r="A152" s="167" t="n">
        <v>150</v>
      </c>
      <c r="B152"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66" t="inlineStr"/>
      <c r="D152" s="166" t="inlineStr">
        <is>
          <t>Cryptococcus sp.</t>
        </is>
      </c>
      <c r="E152" s="166" t="inlineStr">
        <is>
          <t>Aspergillus sp.</t>
        </is>
      </c>
      <c r="F152" s="166" t="inlineStr">
        <is>
          <t>Candida sp.</t>
        </is>
      </c>
      <c r="G152" s="166" t="inlineStr">
        <is>
          <t>Histoplasma sp.</t>
        </is>
      </c>
      <c r="H152" s="166" t="inlineStr">
        <is>
          <t>Blastomyces sp.</t>
        </is>
      </c>
      <c r="I152" s="167" t="inlineStr">
        <is>
          <t>1</t>
        </is>
      </c>
      <c r="J152" s="166"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66" t="inlineStr"/>
      <c r="L152" s="166" t="inlineStr">
        <is>
          <t>Fungal Infections</t>
        </is>
      </c>
      <c r="M152" s="166" t="inlineStr"/>
      <c r="N152" s="165" t="inlineStr">
        <is>
          <t>Clinic</t>
        </is>
      </c>
      <c r="O152" s="166" t="inlineStr">
        <is>
          <t>ข้อ 36 Pharma Plus เล่มม่วง (เฉลยข้อ ก)</t>
        </is>
      </c>
      <c r="P152" s="165" t="inlineStr">
        <is>
          <t>แบบฝึกหัด</t>
        </is>
      </c>
      <c r="Q152" s="165" t="inlineStr">
        <is>
          <t>เล่มม่วง</t>
        </is>
      </c>
      <c r="R152" s="165" t="inlineStr"/>
    </row>
    <row r="153" ht="24" customHeight="1" s="49">
      <c r="A153" s="167" t="n">
        <v>151</v>
      </c>
      <c r="B153" s="166" t="inlineStr">
        <is>
          <t>การรักษาที่เหมาะสมสำหรับผู้ป่วยรายนี้คือข้อใด</t>
        </is>
      </c>
      <c r="C153" s="166" t="inlineStr"/>
      <c r="D153" s="166" t="inlineStr">
        <is>
          <t>Induction phase: Amphotericin B 0.6-0.7 mg/kg/day หยดเข้าหลอดเลือดดำเป็นเวลา 7-14 วัน, Consolidation phase: Itraconazole 200 mg กินวันละ 2 ครั้ง เป็นเวลา 10-12 สัปดาห์</t>
        </is>
      </c>
      <c r="E153" s="166" t="inlineStr">
        <is>
          <t>Induction phase: Amphotericin B 0.7-1.0 mg/kg/day IV ร่วมกับ Fluconazole 800 mg/day</t>
        </is>
      </c>
      <c r="F153" s="166" t="inlineStr">
        <is>
          <t>Induction phase: Amphotericin B 0.3-0.5 mg/kg/day หยดเข้าหลอดเลือดดำ เป็นเวลา 7-14 วัน, Consolidation phase: Fluconazole 200 mg กินวันละครั้ง เป็นเวลา 14-21 วัน</t>
        </is>
      </c>
      <c r="G153"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66" t="inlineStr">
        <is>
          <t>Fluconazole 400-800 mg/day ร่วมกับ intrathecal Amphotericin B 1-1.5 mg/day</t>
        </is>
      </c>
      <c r="I153" s="167" t="inlineStr">
        <is>
          <t>2</t>
        </is>
      </c>
      <c r="J153"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66" t="inlineStr"/>
      <c r="L153" s="166" t="inlineStr">
        <is>
          <t>Antimicrobial Pharmacology</t>
        </is>
      </c>
      <c r="M153" s="166" t="inlineStr"/>
      <c r="N153" s="165" t="inlineStr">
        <is>
          <t>Clinic</t>
        </is>
      </c>
      <c r="O153" s="166" t="inlineStr">
        <is>
          <t>ข้อ 37 Pharma Plus เล่มม่วง (เฉลยข้อ ข)</t>
        </is>
      </c>
      <c r="P153" s="165" t="inlineStr">
        <is>
          <t>แบบฝึกหัด</t>
        </is>
      </c>
      <c r="Q153" s="165" t="inlineStr">
        <is>
          <t>เล่มม่วง</t>
        </is>
      </c>
      <c r="R153" s="165" t="inlineStr"/>
    </row>
    <row r="154" ht="24" customHeight="1" s="49">
      <c r="A154" s="167" t="n">
        <v>152</v>
      </c>
      <c r="B154"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66" t="inlineStr"/>
      <c r="D154" s="166" t="inlineStr">
        <is>
          <t>วัณโรค</t>
        </is>
      </c>
      <c r="E154" s="166" t="inlineStr">
        <is>
          <t>ปอดบวม</t>
        </is>
      </c>
      <c r="F154" s="166" t="inlineStr">
        <is>
          <t>หนองใน</t>
        </is>
      </c>
      <c r="G154" s="166" t="inlineStr">
        <is>
          <t>เชื้อราแคนดิดา</t>
        </is>
      </c>
      <c r="H154" s="166" t="inlineStr">
        <is>
          <t>เอดส์</t>
        </is>
      </c>
      <c r="I154" s="167" t="inlineStr">
        <is>
          <t>1</t>
        </is>
      </c>
      <c r="J154" s="166"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66" t="inlineStr"/>
      <c r="L154" s="166" t="inlineStr">
        <is>
          <t>Antimicrobial Pharmacology</t>
        </is>
      </c>
      <c r="M154" s="166" t="inlineStr"/>
      <c r="N154" s="165" t="inlineStr">
        <is>
          <t>Clinic</t>
        </is>
      </c>
      <c r="O154" s="166" t="inlineStr">
        <is>
          <t>ข้อ 38 Pharma Plus เล่มม่วง (เฉลยข้อ )</t>
        </is>
      </c>
      <c r="P154" s="165" t="inlineStr">
        <is>
          <t>แบบฝึกหัด</t>
        </is>
      </c>
      <c r="Q154" s="165" t="inlineStr">
        <is>
          <t>เล่มม่วง</t>
        </is>
      </c>
      <c r="R154" s="165" t="inlineStr"/>
    </row>
    <row r="155" ht="24" customHeight="1" s="49">
      <c r="A155" s="167" t="n">
        <v>153</v>
      </c>
      <c r="B155" s="166" t="inlineStr">
        <is>
          <t>ยา GPOvir ขององค์การเภสัชกรรมประกอบด้วย</t>
        </is>
      </c>
      <c r="C155" s="166" t="inlineStr"/>
      <c r="D155" s="166" t="inlineStr">
        <is>
          <t>Zidovudine + Didanosine + Ritonavir</t>
        </is>
      </c>
      <c r="E155" s="166" t="inlineStr">
        <is>
          <t>Stavudine + Lamivudine + Saquinavir</t>
        </is>
      </c>
      <c r="F155" s="166" t="inlineStr">
        <is>
          <t>Stavudine + Lamivudine + Nevirapine</t>
        </is>
      </c>
      <c r="G155" s="166" t="inlineStr">
        <is>
          <t>Stavudine + Lamivudine + Tenofovir</t>
        </is>
      </c>
      <c r="H155" s="166" t="inlineStr">
        <is>
          <t>ไม่มีข้อใดถูก</t>
        </is>
      </c>
      <c r="I155" s="167" t="inlineStr">
        <is>
          <t>3</t>
        </is>
      </c>
      <c r="J155" s="166"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66" t="inlineStr"/>
      <c r="L155" s="166" t="inlineStr">
        <is>
          <t>Antimicrobial Pharmacology</t>
        </is>
      </c>
      <c r="M155" s="166" t="inlineStr"/>
      <c r="N155" s="165" t="inlineStr">
        <is>
          <t>Clinic</t>
        </is>
      </c>
      <c r="O155" s="166" t="inlineStr">
        <is>
          <t>ข้อ 39 Pharma Plus เล่มม่วง (เฉลยข้อ ค)</t>
        </is>
      </c>
      <c r="P155" s="165" t="inlineStr">
        <is>
          <t>แบบฝึกหัด</t>
        </is>
      </c>
      <c r="Q155" s="165" t="inlineStr">
        <is>
          <t>เล่มม่วง</t>
        </is>
      </c>
      <c r="R155" s="165" t="inlineStr"/>
    </row>
    <row r="156" ht="24" customHeight="1" s="49">
      <c r="A156" s="167" t="n">
        <v>154</v>
      </c>
      <c r="B156"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66" t="inlineStr"/>
      <c r="D156" s="166" t="inlineStr">
        <is>
          <t>Abacavir</t>
        </is>
      </c>
      <c r="E156" s="166" t="inlineStr">
        <is>
          <t>Ritonavir</t>
        </is>
      </c>
      <c r="F156" s="166" t="inlineStr">
        <is>
          <t>Nevirapine</t>
        </is>
      </c>
      <c r="G156" s="166" t="inlineStr">
        <is>
          <t>Lamivudine</t>
        </is>
      </c>
      <c r="H156" s="166" t="inlineStr">
        <is>
          <t>Diravirdine</t>
        </is>
      </c>
      <c r="I156" s="167" t="inlineStr">
        <is>
          <t>2</t>
        </is>
      </c>
      <c r="J156"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66" t="inlineStr"/>
      <c r="L156" s="166" t="inlineStr">
        <is>
          <t>HIV infection</t>
        </is>
      </c>
      <c r="M156" s="166" t="inlineStr"/>
      <c r="N156" s="165" t="inlineStr">
        <is>
          <t>Clinic</t>
        </is>
      </c>
      <c r="O156" s="166" t="inlineStr">
        <is>
          <t>ข้อ 40 Pharma Plus เล่มม่วง (เฉลยข้อ ข)</t>
        </is>
      </c>
      <c r="P156" s="165" t="inlineStr">
        <is>
          <t>แบบฝึกหัด</t>
        </is>
      </c>
      <c r="Q156" s="165" t="inlineStr">
        <is>
          <t>เล่มม่วง</t>
        </is>
      </c>
      <c r="R156" s="165" t="inlineStr"/>
    </row>
    <row r="157" ht="24" customHeight="1" s="49">
      <c r="A157" s="167" t="n">
        <v>155</v>
      </c>
      <c r="B157" s="166" t="inlineStr">
        <is>
          <t>ฝ้าขาวที่เกิดที่กระพุ้งแก้มในรูปแบบยาน้ำกลั้วปาก สามารถรักษาได้โดยยาชนิดใด</t>
        </is>
      </c>
      <c r="C157" s="166" t="inlineStr"/>
      <c r="D157" s="166" t="inlineStr">
        <is>
          <t>Cotrimazole</t>
        </is>
      </c>
      <c r="E157" s="166" t="inlineStr">
        <is>
          <t>Nystatin</t>
        </is>
      </c>
      <c r="F157" s="166" t="inlineStr">
        <is>
          <t>Claritromycin</t>
        </is>
      </c>
      <c r="G157" s="166" t="inlineStr">
        <is>
          <t>Itraconazole</t>
        </is>
      </c>
      <c r="H157" s="166" t="inlineStr">
        <is>
          <t>Amphotericin B</t>
        </is>
      </c>
      <c r="I157" s="167" t="inlineStr">
        <is>
          <t>2</t>
        </is>
      </c>
      <c r="J157" s="166"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66" t="inlineStr"/>
      <c r="L157" s="166" t="inlineStr">
        <is>
          <t>Fungal Infections</t>
        </is>
      </c>
      <c r="M157" s="166" t="inlineStr"/>
      <c r="N157" s="165" t="inlineStr">
        <is>
          <t>Clinic</t>
        </is>
      </c>
      <c r="O157" s="166" t="inlineStr">
        <is>
          <t>ข้อ 41 Pharma Plus เล่มม่วง (เฉลยข้อ ข ง)</t>
        </is>
      </c>
      <c r="P157" s="165" t="inlineStr">
        <is>
          <t>แบบฝึกหัด</t>
        </is>
      </c>
      <c r="Q157" s="165" t="inlineStr">
        <is>
          <t>เล่มม่วง</t>
        </is>
      </c>
      <c r="R157" s="165" t="inlineStr"/>
    </row>
    <row r="158" ht="24" customHeight="1" s="49">
      <c r="A158" s="167" t="n">
        <v>156</v>
      </c>
      <c r="B158" s="166" t="inlineStr">
        <is>
          <t>จงบอกกลไกออกฤทธิ์ของ zidovudine</t>
        </is>
      </c>
      <c r="C158" s="166" t="inlineStr"/>
      <c r="D158" s="166" t="inlineStr">
        <is>
          <t>Inhibit protein synthesis</t>
        </is>
      </c>
      <c r="E158" s="166" t="inlineStr">
        <is>
          <t>Inhibit HIV protease</t>
        </is>
      </c>
      <c r="F158" s="166" t="inlineStr">
        <is>
          <t>Inhibit HIV reverse transcriptase</t>
        </is>
      </c>
      <c r="G158" s="166" t="inlineStr">
        <is>
          <t>Inhibit thymidine kinase</t>
        </is>
      </c>
      <c r="H158" s="166" t="inlineStr">
        <is>
          <t>Inhibit cell wall synthesis</t>
        </is>
      </c>
      <c r="I158" s="167" t="inlineStr">
        <is>
          <t>3</t>
        </is>
      </c>
      <c r="J158" s="166"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66" t="inlineStr"/>
      <c r="L158" s="166" t="inlineStr">
        <is>
          <t>Antimicrobial Pharmacology</t>
        </is>
      </c>
      <c r="M158" s="166" t="inlineStr"/>
      <c r="N158" s="165" t="inlineStr">
        <is>
          <t>Clinic</t>
        </is>
      </c>
      <c r="O158" s="166" t="inlineStr">
        <is>
          <t>ข้อ 42 Pharma Plus เล่มม่วง (เฉลยข้อ ค)</t>
        </is>
      </c>
      <c r="P158" s="165" t="inlineStr">
        <is>
          <t>แบบฝึกหัด</t>
        </is>
      </c>
      <c r="Q158" s="165" t="inlineStr">
        <is>
          <t>เล่มม่วง</t>
        </is>
      </c>
      <c r="R158" s="165" t="inlineStr"/>
    </row>
    <row r="159" ht="24" customHeight="1" s="49">
      <c r="A159" s="167" t="n">
        <v>157</v>
      </c>
      <c r="B159" s="166" t="inlineStr">
        <is>
          <t>พิจารณาโครงสร้างของ Ritonavir ท่านคิดว่าข้อใดไม่ถูกต้อง</t>
        </is>
      </c>
      <c r="C159" s="166" t="inlineStr"/>
      <c r="D159" s="166" t="inlineStr">
        <is>
          <t>เมื่อให้ยาร่วมกับอาหารยาจะออกฤทธิ์ช้าลง</t>
        </is>
      </c>
      <c r="E159" s="166" t="inlineStr">
        <is>
          <t>ยามีการละลายน้ำต่ำ จึงดูดซึมได้ไม่ดี</t>
        </is>
      </c>
      <c r="F159" s="166" t="inlineStr">
        <is>
          <t>เนื่องจากเป็น peptide-like จึงสลายตัวได้ง่ายในกรดในกระเพาะอาหาร</t>
        </is>
      </c>
      <c r="G159" s="166" t="inlineStr">
        <is>
          <t>ไม่มี basic functionality จึงไม่ ionize ในทางเดินอาหาร</t>
        </is>
      </c>
      <c r="H159" s="166" t="inlineStr">
        <is>
          <t>ยามี polar functionality จึงละลายน้ำได้ดี</t>
        </is>
      </c>
      <c r="I159" s="167" t="inlineStr">
        <is>
          <t>1</t>
        </is>
      </c>
      <c r="J159" s="166"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66" t="inlineStr"/>
      <c r="L159" s="166" t="inlineStr">
        <is>
          <t>Antimicrobial Pharmacology</t>
        </is>
      </c>
      <c r="M159" s="166" t="inlineStr"/>
      <c r="N159" s="165" t="inlineStr">
        <is>
          <t>Clinic</t>
        </is>
      </c>
      <c r="O159" s="166" t="inlineStr">
        <is>
          <t>ข้อ 43 Pharma Plus เล่มม่วง (เฉลยข้อ ก ง จ)</t>
        </is>
      </c>
      <c r="P159" s="165" t="inlineStr">
        <is>
          <t>แบบฝึกหัด</t>
        </is>
      </c>
      <c r="Q159" s="165" t="inlineStr">
        <is>
          <t>เล่มม่วง</t>
        </is>
      </c>
      <c r="R159" s="165" t="inlineStr"/>
    </row>
    <row r="160" ht="24" customHeight="1" s="49">
      <c r="A160" s="167" t="n">
        <v>158</v>
      </c>
      <c r="B160"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66" t="inlineStr"/>
      <c r="D160" s="166" t="inlineStr">
        <is>
          <t>ยาเสียเนื่องจาก air oxidation</t>
        </is>
      </c>
      <c r="E160" s="166" t="inlineStr">
        <is>
          <t>ยาเสียเนื่องจาก hydrolysis ของส่วน hydrozone</t>
        </is>
      </c>
      <c r="F160" s="166" t="inlineStr">
        <is>
          <t>ยาไม่เสีย เป็นธรรมชาติของยาเม็ดชนิดนี้</t>
        </is>
      </c>
      <c r="G160" s="166" t="inlineStr">
        <is>
          <t>ยาเสียเนื่องจากความชื้นในอากาศ</t>
        </is>
      </c>
      <c r="H160" s="166" t="inlineStr">
        <is>
          <t>ยาไม่เสีย สีที่เกิดขึ้นนั้นเกิดกับการแต่งสี</t>
        </is>
      </c>
      <c r="I160" s="167" t="inlineStr">
        <is>
          <t>3</t>
        </is>
      </c>
      <c r="J160" s="166"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66" t="inlineStr"/>
      <c r="L160" s="166" t="inlineStr">
        <is>
          <t>Tuberculosis</t>
        </is>
      </c>
      <c r="M160" s="166" t="inlineStr"/>
      <c r="N160" s="165" t="inlineStr">
        <is>
          <t>Clinic</t>
        </is>
      </c>
      <c r="O160" s="166" t="inlineStr">
        <is>
          <t>ข้อ 44 Pharma Plus เล่มม่วง (เฉลยข้อ ค)</t>
        </is>
      </c>
      <c r="P160" s="165" t="inlineStr">
        <is>
          <t>แบบฝึกหัด</t>
        </is>
      </c>
      <c r="Q160" s="165" t="inlineStr">
        <is>
          <t>เล่มม่วง</t>
        </is>
      </c>
      <c r="R160" s="165" t="inlineStr"/>
    </row>
    <row r="161" ht="24" customHeight="1" s="49">
      <c r="A161" s="167" t="n">
        <v>159</v>
      </c>
      <c r="B161"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66" t="inlineStr"/>
      <c r="D161" s="166" t="inlineStr">
        <is>
          <t>ขาด Vitamin D เนื่องจากได้รับแสงแดดไม่พอ</t>
        </is>
      </c>
      <c r="E161" s="166" t="inlineStr">
        <is>
          <t>ขาด Vitamin B6 เนื่องจากได้รับการรักษาด้วยยา isoniazid</t>
        </is>
      </c>
      <c r="F161" s="166" t="inlineStr">
        <is>
          <t>ขาด folate เนื่องจากสูญเสียปัสสาวะเพิ่มขึ้น</t>
        </is>
      </c>
      <c r="G161" s="166" t="inlineStr">
        <is>
          <t>ขาด Vitamin B12 เนื่องจากการดูดซึมผิดปกติ</t>
        </is>
      </c>
      <c r="H161" s="166" t="inlineStr">
        <is>
          <t>ขาด Zn เนื่องจากยาท าให้เบื่ออาหาร จึงได้รับ Zn จากอาหารน้อยลง</t>
        </is>
      </c>
      <c r="I161" s="167" t="inlineStr">
        <is>
          <t>1</t>
        </is>
      </c>
      <c r="J161" s="166"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66" t="inlineStr"/>
      <c r="L161" s="166" t="inlineStr">
        <is>
          <t>Tuberculosis</t>
        </is>
      </c>
      <c r="M161" s="166" t="inlineStr"/>
      <c r="N161" s="165" t="inlineStr">
        <is>
          <t>Infectious Diseases</t>
        </is>
      </c>
      <c r="O161" s="166" t="inlineStr">
        <is>
          <t>Mock PLE-CC 1 ข้อ 104</t>
        </is>
      </c>
      <c r="P161" s="165" t="inlineStr">
        <is>
          <t>แบบฝึกหัด</t>
        </is>
      </c>
      <c r="Q161" s="165" t="inlineStr">
        <is>
          <t>เล่มม่วง</t>
        </is>
      </c>
      <c r="R161" s="165" t="inlineStr"/>
    </row>
    <row r="162" ht="24" customHeight="1" s="49">
      <c r="A162" s="167" t="n">
        <v>160</v>
      </c>
      <c r="B162" s="166" t="inlineStr">
        <is>
          <t>อาการของผู้ป่วยเข้าได้กับโรคใด</t>
        </is>
      </c>
      <c r="C162" s="166" t="inlineStr"/>
      <c r="D162" s="166" t="inlineStr">
        <is>
          <t>photosensitivity</t>
        </is>
      </c>
      <c r="E162" s="166" t="inlineStr">
        <is>
          <t>eczema</t>
        </is>
      </c>
      <c r="F162" s="166" t="inlineStr">
        <is>
          <t>impetigo</t>
        </is>
      </c>
      <c r="G162" s="166" t="inlineStr">
        <is>
          <t>canker sore</t>
        </is>
      </c>
      <c r="H162" s="166" t="inlineStr">
        <is>
          <t>Cold sore</t>
        </is>
      </c>
      <c r="I162" s="167" t="inlineStr">
        <is>
          <t>4</t>
        </is>
      </c>
      <c r="J162" s="166"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66" t="inlineStr"/>
      <c r="L162" s="166" t="inlineStr">
        <is>
          <t>Antimicrobial Pharmacology</t>
        </is>
      </c>
      <c r="M162" s="166" t="inlineStr"/>
      <c r="N162" s="165" t="inlineStr">
        <is>
          <t>Infectious Diseases</t>
        </is>
      </c>
      <c r="O162" s="166" t="inlineStr">
        <is>
          <t>Mock PLE-CC 1 ข้อ 119</t>
        </is>
      </c>
      <c r="P162" s="165" t="inlineStr">
        <is>
          <t>แบบฝึกหัด</t>
        </is>
      </c>
      <c r="Q162" s="165" t="inlineStr">
        <is>
          <t>เล่มม่วง</t>
        </is>
      </c>
      <c r="R162" s="165" t="inlineStr"/>
    </row>
    <row r="163" ht="24" customHeight="1" s="49">
      <c r="A163" s="167" t="n">
        <v>161</v>
      </c>
      <c r="B163" s="166" t="inlineStr">
        <is>
          <t>ข้อใดไม่ใช่ปัจจัยกระตุ้นที่สำคัญที่ทำให้โรคนี้กำเริบ</t>
        </is>
      </c>
      <c r="C163" s="166" t="inlineStr"/>
      <c r="D163" s="166" t="inlineStr">
        <is>
          <t>การนอนหลับไม่เพียงพอ</t>
        </is>
      </c>
      <c r="E163" s="166" t="inlineStr">
        <is>
          <t>ภาวะเครียด</t>
        </is>
      </c>
      <c r="F163" s="166" t="inlineStr">
        <is>
          <t>เจอแสงแดดจัด</t>
        </is>
      </c>
      <c r="G163" s="166" t="inlineStr">
        <is>
          <t>การได้รับ amoxicillin</t>
        </is>
      </c>
      <c r="H163" s="166" t="inlineStr">
        <is>
          <t>ติดเชื้อไวรัสเช่นไข้หวัด</t>
        </is>
      </c>
      <c r="I163" s="167" t="inlineStr">
        <is>
          <t>2</t>
        </is>
      </c>
      <c r="J163" s="166"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66" t="inlineStr"/>
      <c r="L163" s="166" t="inlineStr">
        <is>
          <t>Antimicrobial Pharmacology</t>
        </is>
      </c>
      <c r="M163" s="166" t="inlineStr"/>
      <c r="N163" s="165" t="inlineStr">
        <is>
          <t>Infectious Diseases</t>
        </is>
      </c>
      <c r="O163" s="166" t="inlineStr">
        <is>
          <t>Mock PLE-CC 1 ข้อ 123</t>
        </is>
      </c>
      <c r="P163" s="165" t="inlineStr">
        <is>
          <t>แบบฝึกหัด</t>
        </is>
      </c>
      <c r="Q163" s="165" t="inlineStr">
        <is>
          <t>เล่มม่วง</t>
        </is>
      </c>
      <c r="R163" s="165" t="inlineStr"/>
    </row>
    <row r="164" ht="24" customHeight="1" s="49">
      <c r="A164" s="167" t="n">
        <v>162</v>
      </c>
      <c r="B164" s="166"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166" t="inlineStr"/>
      <c r="D164" s="166" t="inlineStr">
        <is>
          <t>Omeprazole + Metronidazole + Bismuth subsalicylate + tetracycline</t>
        </is>
      </c>
      <c r="E164" s="166" t="inlineStr">
        <is>
          <t>Omeprazole + Levofloxacin + Amoxicillin</t>
        </is>
      </c>
      <c r="F164" s="166" t="inlineStr">
        <is>
          <t>Lansoprazole + Clarithromycin + Amoxicillin</t>
        </is>
      </c>
      <c r="G164" s="166" t="inlineStr">
        <is>
          <t>Lansoprazole + Amoxicillin + Metronidazole + Bismuth subsalicylate</t>
        </is>
      </c>
      <c r="H164" s="166" t="inlineStr">
        <is>
          <t>Lansoprazole + Clarithromycin + Bismuth subsalicylate + Amoxicillin (ไม่มั่นใจ choice ข้อนี้)</t>
        </is>
      </c>
      <c r="I164" s="167" t="inlineStr">
        <is>
          <t>1</t>
        </is>
      </c>
      <c r="J164" s="166" t="inlineStr">
        <is>
          <t>✅ คำตอบที่ถูกต้อง: ข้อ ก. Omeprazole + Metronidazole + Bismuth subsalicylate + tetracycline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4" s="166" t="inlineStr"/>
      <c r="L164" s="166" t="inlineStr">
        <is>
          <t>Antimicrobial Pharmacology</t>
        </is>
      </c>
      <c r="M164" s="166" t="inlineStr"/>
      <c r="N164" s="165" t="inlineStr">
        <is>
          <t>Infectious Diseases</t>
        </is>
      </c>
      <c r="O164" s="166" t="inlineStr">
        <is>
          <t>PLE_CC1_2567_Key ข้อ 9</t>
        </is>
      </c>
      <c r="P164" s="165" t="inlineStr">
        <is>
          <t>ข้อสอบเก่า</t>
        </is>
      </c>
      <c r="Q164" s="165" t="inlineStr">
        <is>
          <t>2567</t>
        </is>
      </c>
      <c r="R164" s="165" t="inlineStr"/>
    </row>
    <row r="165" ht="24" customHeight="1" s="49">
      <c r="A165" s="167" t="n">
        <v>163</v>
      </c>
      <c r="B165" s="166"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166" t="inlineStr"/>
      <c r="D165" s="166" t="inlineStr">
        <is>
          <t>Cefixime</t>
        </is>
      </c>
      <c r="E165" s="166" t="inlineStr">
        <is>
          <t>Levofloxacin</t>
        </is>
      </c>
      <c r="F165" s="166" t="inlineStr">
        <is>
          <t>Clindamycin</t>
        </is>
      </c>
      <c r="G165" s="166" t="inlineStr">
        <is>
          <t>Erythromycin</t>
        </is>
      </c>
      <c r="H165" s="166" t="inlineStr">
        <is>
          <t>Amoxicillin clavulanate</t>
        </is>
      </c>
      <c r="I165" s="167" t="inlineStr">
        <is>
          <t>1</t>
        </is>
      </c>
      <c r="J165" s="166"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166" t="inlineStr"/>
      <c r="L165" s="166" t="inlineStr">
        <is>
          <t>Pneumonia</t>
        </is>
      </c>
      <c r="M165" s="166" t="inlineStr"/>
      <c r="N165" s="165" t="inlineStr">
        <is>
          <t>Infectious Diseases</t>
        </is>
      </c>
      <c r="O165" s="166" t="inlineStr">
        <is>
          <t>PLE_CC1_2567_Key ข้อ 37</t>
        </is>
      </c>
      <c r="P165" s="165" t="inlineStr">
        <is>
          <t>ข้อสอบเก่า</t>
        </is>
      </c>
      <c r="Q165" s="165" t="inlineStr">
        <is>
          <t>2567</t>
        </is>
      </c>
      <c r="R165" s="165" t="inlineStr"/>
    </row>
    <row r="166" ht="24" customHeight="1" s="49">
      <c r="A166" s="167" t="n">
        <v>164</v>
      </c>
      <c r="B166" s="166" t="inlineStr">
        <is>
          <t>Case HIV CD4 &lt; 150 ต้องได้ยาป้องกัน OI (Opportunistic Infection) อะไรบ้าง " A</t>
        </is>
      </c>
      <c r="C166" s="166" t="inlineStr"/>
      <c r="D166" s="166" t="inlineStr">
        <is>
          <t>Co-trimoxazole</t>
        </is>
      </c>
      <c r="E166" s="166" t="inlineStr">
        <is>
          <t>Fluconazole</t>
        </is>
      </c>
      <c r="F166" s="166" t="inlineStr">
        <is>
          <t>Azithromycin</t>
        </is>
      </c>
      <c r="G166" s="166" t="inlineStr">
        <is>
          <t>Co-trimoxazole + Fluconazole</t>
        </is>
      </c>
      <c r="H166" s="166" t="inlineStr">
        <is>
          <t>Co-trimoxazole + Fluconazole + azithromycin X ร</t>
        </is>
      </c>
      <c r="I166" s="167" t="inlineStr">
        <is>
          <t>1</t>
        </is>
      </c>
      <c r="J166" s="166" t="inlineStr">
        <is>
          <t>✅ คำตอบที่ถูกต้อง: ข้อ ก. Co-trimoxazole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166" t="inlineStr"/>
      <c r="L166" s="166" t="inlineStr">
        <is>
          <t>Antimicrobial Pharmacology</t>
        </is>
      </c>
      <c r="M166" s="166" t="inlineStr"/>
      <c r="N166" s="165" t="inlineStr">
        <is>
          <t>Infectious Diseases</t>
        </is>
      </c>
      <c r="O166" s="166" t="inlineStr">
        <is>
          <t>PLE_CC1_2567_Key ข้อ 75</t>
        </is>
      </c>
      <c r="P166" s="165" t="inlineStr">
        <is>
          <t>ข้อสอบเก่า</t>
        </is>
      </c>
      <c r="Q166" s="165" t="inlineStr">
        <is>
          <t>2567</t>
        </is>
      </c>
      <c r="R166" s="165" t="inlineStr"/>
    </row>
    <row r="167" ht="24" customHeight="1" s="49">
      <c r="A167" s="167" t="n">
        <v>165</v>
      </c>
      <c r="B167" s="166" t="inlineStr">
        <is>
          <t>ในทางเคมีทางการแพทย์ ตำแหน่งและหมู่ฟังก์ชันใดของ Triamcinolone acetonide ที่มีบทบาทสำคัญในการเพิ่มความชอบไขมัน (Lipophilicity) และช่วยเพิ่มการแทรกซึมผ่านชั้นผิวหนัง Stratum corneum</t>
        </is>
      </c>
      <c r="C167" s="166" t="inlineStr"/>
      <c r="D167" s="166" t="inlineStr">
        <is>
          <t>หมู่ Acetonide (16alpha,17alpha-isopropylidenedioxy) ช่วยเพิ่มความชอบไขมัน (Lipophilicity) และการแทรกซึมผ่านผิวหนัง</t>
        </is>
      </c>
      <c r="E167" s="166" t="inlineStr">
        <is>
          <t>หมู่ 9alpha-fluoro เพิ่ม Glucocorticoid potency และ Mineralocorticoid activity</t>
        </is>
      </c>
      <c r="F167" s="166" t="inlineStr">
        <is>
          <t>หมู่ 11beta-hydroxyl ซึ่งเป็นหมู่จำเป็นในการจับกับ Glucocorticoid receptor</t>
        </is>
      </c>
      <c r="G167" s="166" t="inlineStr">
        <is>
          <t>หมู่ 21-hydroxyl ที่ปลายสายทำหน้าที่จับกับโปรตีนตัวรับ</t>
        </is>
      </c>
      <c r="H167" s="166" t="inlineStr">
        <is>
          <t>พันธะคู่ C1-C2 (Delta-1) บนวงแหวน A เพิ่มฤทธิ์ต้านการอักเสบ</t>
        </is>
      </c>
      <c r="I167" s="167" t="n">
        <v>1</v>
      </c>
      <c r="J167" s="166" t="inlineStr">
        <is>
          <t>✅ คำตอบที่ถูกต้อง: ข้อ ก. หมู่ Acetonide (16alpha,17alpha-isopropylidenedioxy) ช่วยเพิ่มความชอบไขมัน (Lipophilicity) และการแทรกซึมผ่านผิวหนัง
💡 Background:
การดัดแปลงโครงสร้างของ Corticosteroids เพื่อใช้ภายนอก (Topical corticosteroids) เช่น Triamcinolone ให้กลายเป็น Triamcinolone acetonide มีวัตถุประสงค์เพื่อเพิ่มประสิทธิภาพการออกฤทธิ์เฉพาะที่
🎯 ทำไมข้อนี้ถึงถูก:
การสร้างวงแหวน Acetonide ระหว่างหมู่ไฮดรอกซิลที่ตำแหน่ง C-16 และ C-17 (16alpha,17alpha-acetonide ketal ring) จะปิดหมู่ที่มีขั้วของแอลกอฮอล์ ทำให้โมเลกุลมีความชอบไขมัน (Lipophilicity) สูงขึ้นอย่างมาก ส่งผลให้ตัวยาสามารถแทรกซึมผ่านชั้นไขมันของผิวหนัง (Stratum corneum) ได้ดียิ่งขึ้น เพิ่ม Potency การต้านการอักเสบเฉพาะที่สูงกว่า Triamcinolone ดั้งเดิมหลายเท่า
🔍 ข้ออื่นผิดเพราะอะไร:
• ข้อ ข. Ciprofloxacin 500 mg BID: เป็นยาปฏิชีวนะกลุ่ม Fluoroquinolone ไม่ใช่โครงสร้างของสเตียรอยด์
• ข้อ ค. Azithromycin 500 mg OD: เป็นยาปฏิชีวนะกลุ่ม Macrolide
• ข้อ ง. Doxycycline 100 mg BID: เป็นยาปฏิชีวนะกลุ่ม Tetracycline
• ข้อ จ. Cotrimoxazole 160/800 mg BID: เป็นยาต้านจุลชีพกลุ่ม Sulfonamide/Trimethoprim
📖 Guideline อ้างอิง:
Foye's Principles of Medicinal Chemistry &amp; Wilson and Gisvold's Organic Medicinal and Pharmaceutical Chemistry
📌 จุดจำก่อนสอบ:
Triamcinolone acetonide SAR: 16,17-acetonide ring เพิ่ม Lipophilicity -&gt; ยาซึมผ่านผิวหนังได้ดีขึ้นมาก (Topical medium-high potency)</t>
        </is>
      </c>
      <c r="K167" s="166" t="inlineStr"/>
      <c r="L167" s="166" t="inlineStr">
        <is>
          <t>Antimicrobial Pharmacology</t>
        </is>
      </c>
      <c r="M167" s="166" t="inlineStr"/>
      <c r="N167" s="165" t="inlineStr">
        <is>
          <t>Infectious Diseases</t>
        </is>
      </c>
      <c r="O167" s="166" t="inlineStr">
        <is>
          <t>PLE_CC1_2567_Key ข้อ 95</t>
        </is>
      </c>
      <c r="P167" s="165" t="inlineStr">
        <is>
          <t>ข้อสอบเก่า</t>
        </is>
      </c>
      <c r="Q167" s="165" t="inlineStr">
        <is>
          <t>2567</t>
        </is>
      </c>
      <c r="R167" s="165" t="inlineStr"/>
    </row>
    <row r="168" ht="24" customHeight="1" s="49">
      <c r="A168" s="167" t="n">
        <v>166</v>
      </c>
      <c r="B168" s="166" t="inlineStr">
        <is>
          <t>อาการใดที่ใช@แยก acute bacterial rhinosinusitis ออกจากการติดเชื้อในระบบทางเดินหายใจส6วนบน</t>
        </is>
      </c>
      <c r="C168" s="166" t="inlineStr"/>
      <c r="D168" s="166" t="inlineStr">
        <is>
          <t>Maxillary pain</t>
        </is>
      </c>
      <c r="E168" s="166" t="inlineStr">
        <is>
          <t>Sneezing</t>
        </is>
      </c>
      <c r="F168" s="166" t="inlineStr">
        <is>
          <t>Purulent conjunctivitis</t>
        </is>
      </c>
      <c r="G168" s="166" t="inlineStr">
        <is>
          <t>ไอ</t>
        </is>
      </c>
      <c r="H168" s="166" t="inlineStr">
        <is>
          <t>[NEED_REVIEW]</t>
        </is>
      </c>
      <c r="I168" s="167" t="inlineStr">
        <is>
          <t>1</t>
        </is>
      </c>
      <c r="J168" s="166"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66" t="inlineStr"/>
      <c r="L168" s="166" t="inlineStr">
        <is>
          <t>URTI</t>
        </is>
      </c>
      <c r="M168" s="166" t="inlineStr"/>
      <c r="N168" s="165" t="inlineStr">
        <is>
          <t>Infectious Diseases</t>
        </is>
      </c>
      <c r="O168" s="166" t="inlineStr">
        <is>
          <t>PLE_CC1_2567_Key ข้อ 104</t>
        </is>
      </c>
      <c r="P168" s="165" t="inlineStr">
        <is>
          <t>ข้อสอบเก่า</t>
        </is>
      </c>
      <c r="Q168" s="165" t="inlineStr">
        <is>
          <t>2567</t>
        </is>
      </c>
      <c r="R168" s="165" t="inlineStr"/>
    </row>
    <row r="169" ht="24" customHeight="1" s="49">
      <c r="A169" s="167" t="n">
        <v>167</v>
      </c>
      <c r="B169" s="166" t="inlineStr">
        <is>
          <t>ตามแนวทางเวชปฏิบัติในการวินิจฉัยและการรักษาผู้ป่วยที่มีการติดเชื้อ Helicobacter pylori ในประเทศไทย (Thailand Consensus) สูตรยาปฏิชีวนะทางเลือกแรกที่เหมาะสมในการกำจัดเชื้อ H. pylori คือสูตรใด</t>
        </is>
      </c>
      <c r="C169" s="166" t="inlineStr"/>
      <c r="D169" s="166" t="inlineStr">
        <is>
          <t>สูตรยา 4 ขนานที่มีบิสมัท (Bismuth quadruple therapy: PPI + Bismuth + Metronidazole + Tetracycline) หรือ Concomitant quadruple therapy นาน 14 วัน</t>
        </is>
      </c>
      <c r="E169" s="166" t="inlineStr">
        <is>
          <t>สูตรยา 3 ขนานมาตรฐาน (Standard Clarithromycin triple therapy: PPI + Clarithromycin + Amoxicillin) เป็นเวลา 7 วัน</t>
        </is>
      </c>
      <c r="F169" s="166" t="inlineStr">
        <is>
          <t>สูตรยา 2 ขนาน (Dual therapy: PPI + Amoxicillin) เป็นเวลา 5 วัน</t>
        </is>
      </c>
      <c r="G169" s="166" t="inlineStr">
        <is>
          <t>Ciprofloxacin ร่วมกับ Doxycycline และ Antacid นาน 10 วัน</t>
        </is>
      </c>
      <c r="H169" s="166" t="inlineStr">
        <is>
          <t>Vancomycin ร่วมกับ Meropenem ทางหลอดเลือดดำนาน 14 วัน</t>
        </is>
      </c>
      <c r="I169" s="167" t="n">
        <v>1</v>
      </c>
      <c r="J169" s="166" t="inlineStr">
        <is>
          <t>✅ คำตอบที่ถูกต้อง: ข้อ ก. สูตรยา 4 ขนานที่มีบิสมัท (Bismuth quadruple therapy: PPI + Bismuth + Metronidazole + Tetracycline) หรือ Concomitant non-bismuth quadruple therapy นาน 14 วัน
💡 Background:
แนวทางเวชปฏิบัติการวินิจฉัยและรักษาผู้ป่วยติดเชื้อ Helicobacter pylori ในประเทศไทย ปัจจุบันพบอัตราการดื้อยา Clarithromycin สูงเกินกว่า 15-20%
🎯 ทำไมข้อนี้ถึงถูก:
เนื่องจากอัตราการดื้อยา Clarithromycin ในประเทศไทยอยู่ในระดับสูง แนวทางเวชปฏิบัติของสมาคมแพทย์ระบบทางเดินอาหารแห่งประเทศไทย จึงแนะนำให้ใช้ สูตร 4 ขนานที่มีบิสมัท (14-day Bismuth quadruple therapy: PPI + Bismuth subsalicylate/subcitrate + Metronidazole + Tetracycline) หรือ สูตร 4 ขนานแบบไม่ใช้บิสมัท (14-day Concomitant regimen: PPI + Amoxicillin + Clarithromycin + Metronidazole) เป็นสูตรยาทางเลือกแรกในการกำจัดเชื้อ H. pylori (Eradication therapy)
🔍 ข้ออื่นผิดเพราะอะไร:
• ข้อ ข. Clarithromycin Triple therapy 7 วัน: ไม่แนะนำเป็นสูตรแรกในพื้นที่ที่มีการดื้อยา Clarithromycin สูง &gt; 15% เพราะอัตราการกำจัดเชื้อต่ำ &lt; 80%
• ข้อ ค. PPI ร่วมกับ Amoxicillin 2 ขนาน 5 วัน: ระยะเวลาสั้นเกินไปและอัตราการกำจัดเชื้อต่ำมาก
• ข้อ ง. Ciprofloxacin ร่วมกับ Doxycycline: ไม่ใช่สูตรมาตรฐานสำหรับ H. pylori
• ข้อ จ. Vancomycin ร่วมกับ Meropenem: เป็นยาปฏิชีวนะรักษาการติดเชื้อแบคทีเรียดื้อยาในโรงพยาบาล
📖 Guideline อ้างอิง:
Thailand Consensus on Helicobacter pylori Treatment (สมาคมแพทย์ระบบทางเดินอาหารแห่งประเทศไทย) &amp; Maastricht VI/Florence Consensus Report
📌 จุดจำก่อนสอบ:
H. pylori first-line ในไทย (Clarithromycin resistance สูง) -&gt; 14-day Bismuth Quadruple หรือ 14-day Concomitant therapy</t>
        </is>
      </c>
      <c r="K169" s="166" t="inlineStr"/>
      <c r="L169" s="166" t="inlineStr">
        <is>
          <t>Antimicrobial Pharmacology</t>
        </is>
      </c>
      <c r="M169" s="166" t="inlineStr"/>
      <c r="N169" s="165" t="inlineStr">
        <is>
          <t>Infectious Diseases</t>
        </is>
      </c>
      <c r="O169" s="166" t="inlineStr">
        <is>
          <t>PLE_CC1_2567_Set1_Key ข้อ 9</t>
        </is>
      </c>
      <c r="P169" s="165" t="inlineStr">
        <is>
          <t>ข้อสอบเก่า</t>
        </is>
      </c>
      <c r="Q169" s="165" t="inlineStr">
        <is>
          <t>2567</t>
        </is>
      </c>
      <c r="R169" s="165" t="inlineStr"/>
    </row>
    <row r="170" ht="24" customHeight="1" s="49">
      <c r="A170" s="167" t="n">
        <v>168</v>
      </c>
      <c r="B170" s="166" t="inlineStr">
        <is>
          <t>จากตำรับน้ำตาเทียม หากไม่มี Hydroxypropyl-guar สามารถใช้สารในข้อใดทำหน้าที่แทนได้ สารเพิ่มความหนืด ติดเชื้อ bacteria</t>
        </is>
      </c>
      <c r="C170" s="166" t="inlineStr"/>
      <c r="D170" s="166" t="inlineStr">
        <is>
          <t>ethyl cellulose</t>
        </is>
      </c>
      <c r="E170" s="166" t="inlineStr">
        <is>
          <t>Cellulose acetate</t>
        </is>
      </c>
      <c r="F170" s="166" t="inlineStr">
        <is>
          <t>Polysorbate 80</t>
        </is>
      </c>
      <c r="G170" s="166" t="inlineStr">
        <is>
          <t>Sorbitol</t>
        </is>
      </c>
      <c r="H170" s="166" t="inlineStr">
        <is>
          <t>PVA</t>
        </is>
      </c>
      <c r="I170" s="167" t="inlineStr">
        <is>
          <t>1</t>
        </is>
      </c>
      <c r="J170" s="166" t="inlineStr">
        <is>
          <t>✅ คำตอบที่ถูกต้อง: ข้อ ก. ethyl cellulose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166" t="inlineStr"/>
      <c r="L170" s="166" t="inlineStr">
        <is>
          <t>Antimicrobial Pharmacology</t>
        </is>
      </c>
      <c r="M170" s="166" t="inlineStr"/>
      <c r="N170" s="165" t="inlineStr">
        <is>
          <t>Infectious Diseases</t>
        </is>
      </c>
      <c r="O170" s="166" t="inlineStr">
        <is>
          <t>PLE_CC1_2567_Set1_Key ข้อ 32</t>
        </is>
      </c>
      <c r="P170" s="165" t="inlineStr">
        <is>
          <t>ข้อสอบเก่า</t>
        </is>
      </c>
      <c r="Q170" s="165" t="inlineStr">
        <is>
          <t>2567</t>
        </is>
      </c>
      <c r="R170" s="165" t="inlineStr"/>
    </row>
    <row r="171" ht="24" customHeight="1" s="49">
      <c r="A171" s="167" t="n">
        <v>169</v>
      </c>
      <c r="B171" s="166" t="inlineStr">
        <is>
          <t>Case HIV CD4 &lt; 150 ต้องได้ยาป้องกัน OI (Opportunistic Infection) อะไรบ้าง " A</t>
        </is>
      </c>
      <c r="C171" s="166" t="inlineStr"/>
      <c r="D171" s="166" t="inlineStr">
        <is>
          <t>Docusate Sodium - lubricant</t>
        </is>
      </c>
      <c r="E171" s="166" t="inlineStr">
        <is>
          <t>glycerin - Osmotic</t>
        </is>
      </c>
      <c r="F171" s="166" t="inlineStr">
        <is>
          <t>psyllium husk - stimulant</t>
        </is>
      </c>
      <c r="G171" s="166" t="inlineStr">
        <is>
          <t>bisacodyl - bulk forming</t>
        </is>
      </c>
      <c r="H171" s="166" t="inlineStr">
        <is>
          <t>[NEED_REVIEW]</t>
        </is>
      </c>
      <c r="I171" s="167" t="inlineStr">
        <is>
          <t>1</t>
        </is>
      </c>
      <c r="J171" s="166" t="inlineStr">
        <is>
          <t>✅ คำตอบที่ถูกต้อง: ข้อ ก. Docusate Sodium - lubricant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1" s="166" t="inlineStr"/>
      <c r="L171" s="166" t="inlineStr">
        <is>
          <t>Antimicrobial Pharmacology</t>
        </is>
      </c>
      <c r="M171" s="166" t="inlineStr"/>
      <c r="N171" s="165" t="inlineStr">
        <is>
          <t>Infectious Diseases</t>
        </is>
      </c>
      <c r="O171" s="166" t="inlineStr">
        <is>
          <t>PLE_CC1_2567_Set1_Key ข้อ 75</t>
        </is>
      </c>
      <c r="P171" s="165" t="inlineStr">
        <is>
          <t>ข้อสอบเก่า</t>
        </is>
      </c>
      <c r="Q171" s="165" t="inlineStr">
        <is>
          <t>2567</t>
        </is>
      </c>
      <c r="R171" s="165" t="inlineStr"/>
    </row>
    <row r="172" ht="24" customHeight="1" s="49">
      <c r="A172" s="167" t="n">
        <v>170</v>
      </c>
      <c r="B172" s="166" t="inlineStr">
        <is>
          <t>ผู้ป่วยติดเชื้อ HIV รายหนึ่งที่มีระดับ CD4 120 cells/mm3 ได้รับยาป้องกันการติดเชื้อฉวยโอกาส ต่อมา 10 วันเกิดผื่นแดงคันทั่วตัวและมีไข้ต่ำ ยาชนิดใดน่าจะเป็นสาเหตุของการแพ้ทางผิวหนังมากที่สุด</t>
        </is>
      </c>
      <c r="C172" s="166" t="inlineStr"/>
      <c r="D172" s="166" t="inlineStr">
        <is>
          <t>Cotrimoxazole (Trimethoprim/Sulfamethoxazole: TMP-SMX)</t>
        </is>
      </c>
      <c r="E172" s="166" t="inlineStr">
        <is>
          <t>Doxycycline 100 mg รับประทานวันละ 2 ครั้ง</t>
        </is>
      </c>
      <c r="F172" s="166" t="inlineStr">
        <is>
          <t>Metronidazole 400 mg รับประทานวันละ 3 ครั้ง</t>
        </is>
      </c>
      <c r="G172" s="166" t="inlineStr">
        <is>
          <t>Nitrofurantoin 100 mg รับประทานวันละ 2 ครั้ง</t>
        </is>
      </c>
      <c r="H172" s="166" t="inlineStr">
        <is>
          <t>Azithromycin 500 mg รับประทานวันละ 1 ครั้ง</t>
        </is>
      </c>
      <c r="I172" s="167" t="n">
        <v>1</v>
      </c>
      <c r="J172" s="166" t="inlineStr">
        <is>
          <t>✅ คำตอบที่ถูกต้อง: ข้อ ก. Cotrimoxazole (Trimethoprim/Sulfamethoxazole: TMP-SMX)
💡 Background:
ผู้ป่วยติดเชื้อ HIV ที่มีระดับ CD4 &lt; 200 cells/mm³ มีความเสี่ยงสูงต่อการติดเชื้อฉวยโอกาส โดยเฉพาะ Pneumocystis jirovecii pneumonia (PCP) และมีความไวต่อการเกิดผื่นแพ้ยาจากกลุ่ม Sulfonamides สูงกว่าคนทั่วไป
🎯 ทำไมข้อนี้ถึงถูก:
ยา Cotrimoxazole (Sulfamethoxazole + Trimethoprim) เป็นยาป้องกันและรักษา PCP ทางเลือกแรก แต่เป็นสาเหตุหลักที่พบบ่อยที่สุดของการเกิดปฏิกิริยาแพ้ยาทางผิวหนัง (Drug-induced skin rash) เช่น Maculopapular rash, Fixed drug eruption, ไปจนถึง Stevens-Johnson syndrome (SJS) ในผู้ป่วยกลุ่มนี้ เนื่องจากเมแทบอไลต์ Hydroxylamine ของซัลฟาในภาวะ Oxidative stress / Glutathione ต่ำ
🔍 ข้ออื่นผิดเพราะอะไร:
• ข้อ ข. Doxycycline: ทำให้เกิด Photosensitivity แต่พบอัตราการแพ้ผื่นรุนแรงน้อยกว่า Cotrimoxazole
• ข้อ ค. Metronidazole: อาการข้างเคียงหลักคือ คลื่นไส้ ลิ้นรับรสโลหะ (Metallic taste) และ Disulfiram-like reaction
• ข้อ ง. Nitrofurantoin: อาการข้างเคียงคือ คลื่นไส้ และ Pulmonary toxicity ในระยะยาว
• ข้อ จ. Azithromycin: ปลอดภัยสูง ผลข้างเคียงหลักคือ อาการไม่สบายท้อง
📖 Guideline อ้างอิง:
Thailand National Guidelines on HIV/AIDS Treatment and Prevention &amp; Dipiro's Pharmacotherapy
📌 จุดจำก่อนสอบ:
Cotrimoxazole (TMP-SMX) ในผู้ป่วย HIV CD4 &lt; 200 -&gt; First-line PCP prophylaxis แต่มักพบการแพ้ยา (Sulfa rash, SJS, Hyperkalemia) สูงที่สุด</t>
        </is>
      </c>
      <c r="K172" s="166" t="inlineStr"/>
      <c r="L172" s="166" t="inlineStr">
        <is>
          <t>Antimicrobial Pharmacology</t>
        </is>
      </c>
      <c r="M172" s="166" t="inlineStr"/>
      <c r="N172" s="165" t="inlineStr">
        <is>
          <t>Infectious Diseases</t>
        </is>
      </c>
      <c r="O172" s="166" t="inlineStr">
        <is>
          <t>PLE_CC1_2567_Set1_Key ข้อ 77</t>
        </is>
      </c>
      <c r="P172" s="165" t="inlineStr">
        <is>
          <t>ข้อสอบเก่า</t>
        </is>
      </c>
      <c r="Q172" s="165" t="inlineStr">
        <is>
          <t>2567</t>
        </is>
      </c>
      <c r="R172" s="165" t="inlineStr"/>
    </row>
    <row r="173" ht="24" customHeight="1" s="49">
      <c r="A173" s="167" t="n">
        <v>171</v>
      </c>
      <c r="B173" s="166" t="inlineStr">
        <is>
          <t>หญิงอายุ 65 ปี มาโรงพยาบาลด้วยอาการหน้าเบี้ยว ปากเบี้ยว แขนขาชาเล็กน้อย เป็นมาแล้ว 3 ชั่วโมง ตรวจระบบประสาทประเมินได้ NIHSS score = 2 (Minor Ischemic Stroke) ไม่เข้าเกณฑ์ให้ยาละลายลิ่มเลือด การรักษาด้วยยาต้านเกล็ดเลือดข้อใดเหมาะสมที่สุด</t>
        </is>
      </c>
      <c r="C173" s="166" t="inlineStr"/>
      <c r="D173" s="166" t="inlineStr">
        <is>
          <t>ยาต้านเกล็ดเลือดคู่ (Dual Antiplatelet Therapy: DAPT) ด้วย Aspirin ร่วมกับ Clopidogrel เป็นเวลา 21 วันแรก แล้วตามด้วยยาเดี่ยว</t>
        </is>
      </c>
      <c r="E173" s="166" t="inlineStr">
        <is>
          <t>Nitrofurantoin 100 mg รับประทานวันละ 2 ครั้ง</t>
        </is>
      </c>
      <c r="F173" s="166" t="inlineStr">
        <is>
          <t>Tenofovir/Emtricitabine 300/200 mg รับประทานวันละครั้ง</t>
        </is>
      </c>
      <c r="G173" s="166" t="inlineStr">
        <is>
          <t>Dolutegravir 50 mg รับประทานวันละครั้ง</t>
        </is>
      </c>
      <c r="H173" s="166" t="inlineStr">
        <is>
          <t>Vancomycin 1 g ฉีดเข้าหลอดเลือดดำทุก 12 ชั่วโมง</t>
        </is>
      </c>
      <c r="I173" s="167" t="n">
        <v>1</v>
      </c>
      <c r="J173" s="166" t="inlineStr">
        <is>
          <t>✅ คำตอบที่ถูกต้อง: ข้อ ก. ยาต้านเกล็ดเลือดคู่ (Dual Antiplatelet Therapy: DAPT) ด้วย Aspirin ร่วมกับ Clopidogrel เป็นเวลา 21 วันแรก แล้วตามด้วยยาเดี่ยว
💡 Background:
แนวทางการรักษาโรคหลอดเลือดสมองขาดเลือดเฉียบพลัน (Acute Ischemic Stroke: AIS) ในกลุ่มผู้ป่วยที่มีอาการเล็กน้อย (Minor stroke: NIHSS ≤ 3) หรือ High-risk TIA (ABCD2 score ≥ 4)
🎯 ทำไมข้อนี้ถึงถูก:
ตามแนวทางเวชปฏิบัติ AHA/ASA และสมาคมประสาทวิทยาแห่งประเทศไทย ผู้ป่วย Non-cardioembolic minor ischemic stroke (NIHSS ≤ 3 เช่น ผู้ป่วยรายนี้ NIHSS = 2) ที่มาโรงพยาบาลภายใน 24 ชั่วโมงแรก ควรได้รับ ยาต้านเกล็ดเลือดคู่ (DAPT: Aspirin loading 160-325 mg + Clopidogrel loading 300 mg แล้วตามด้วย Aspirin 81 mg + Clopidogrel 75 mg OD) ต่อเนื่องเป็นเวลา 21 วัน จากนั้นปรับลดเหลือยาต้านเกล็ดเลือดเดี่ยว (Single antiplatelet) เพื่อป้องกันการเกิด Stroke ซ้ำโดยไม่เพิ่มความเสี่ยงเลือดออกในสมองอย่างมีนัยสำคัญ
🔍 ข้ออื่นผิดเพราะอะไร:
• ข้อ ข. Nitrofurantoin: เป็นยาปฏิชีวนะรักษาการติดเชื้อทางเดินปัสสาวะ
• ข้อ ค. Tenofovir/Emtricitabine: เป็นยาต้านไวรัส HIV
• ข้อ ง. Dolutegravir: เป็นยาต้านไวรัส HIV
• ข้อ จ. Vancomycin: เป็นยาปฏิชีวนะรักษาเชื้อ MRSA
📖 Guideline อ้างอิง:
AHA/ASA Guidelines for the Early Management of Patients with Acute Ischemic Stroke &amp; POINT / CHANCE Clinical Trials
📌 จุดจำก่อนสอบ:
Minor Ischemic Stroke (NIHSS ≤ 3) ภายใน 24 ชม. -&gt; ให้ DAPT (Aspirin + Clopidogrel) นาน 21 วัน (Short-term DAPT) เพื่อลด Early stroke recurrence</t>
        </is>
      </c>
      <c r="K173" s="166" t="inlineStr"/>
      <c r="L173" s="166" t="inlineStr">
        <is>
          <t>Antimicrobial Pharmacology</t>
        </is>
      </c>
      <c r="M173" s="166" t="inlineStr"/>
      <c r="N173" s="165" t="inlineStr">
        <is>
          <t>Infectious Diseases</t>
        </is>
      </c>
      <c r="O173" s="166" t="inlineStr">
        <is>
          <t>PLE_CC1_2567_Set1_Key ข้อ 86</t>
        </is>
      </c>
      <c r="P173" s="165" t="inlineStr">
        <is>
          <t>ข้อสอบเก่า</t>
        </is>
      </c>
      <c r="Q173" s="165" t="inlineStr">
        <is>
          <t>2567</t>
        </is>
      </c>
      <c r="R173" s="165" t="inlineStr"/>
    </row>
    <row r="174" ht="24" customHeight="1" s="49">
      <c r="A174" s="167" t="n">
        <v>172</v>
      </c>
      <c r="B174"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74" s="166" t="inlineStr"/>
      <c r="D174" s="166" t="inlineStr">
        <is>
          <t>ยารวมเม็ด Tenofovir disoproxil fumarate / Emtricitabine (TDF/FTC 300/200 mg) รับประทานวันละ 1 ครั้ง</t>
        </is>
      </c>
      <c r="E174" s="166" t="inlineStr">
        <is>
          <t>Vancomycin 1 g ฉีดเข้าหลอดเลือดดำทุก 12 ชั่วโมง</t>
        </is>
      </c>
      <c r="F174" s="166" t="inlineStr">
        <is>
          <t>Meropenem 1 g ฉีดเข้าหลอดเลือดดำทุก 8 ชั่วโมง</t>
        </is>
      </c>
      <c r="G174" s="166" t="inlineStr">
        <is>
          <t>Cefazolin 1 g ฉีดเข้าหลอดเลือดดำทุก 8 ชั่วโมง</t>
        </is>
      </c>
      <c r="H174" s="166" t="inlineStr">
        <is>
          <t>Amoxicillin/Clavulanate 1 g รับประทานวันละ 2 ครั้ง</t>
        </is>
      </c>
      <c r="I174" s="167" t="n">
        <v>1</v>
      </c>
      <c r="J174" s="166"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74" s="166" t="inlineStr"/>
      <c r="L174" s="166" t="inlineStr">
        <is>
          <t>Antimicrobial Pharmacology</t>
        </is>
      </c>
      <c r="M174" s="166" t="inlineStr"/>
      <c r="N174" s="165" t="inlineStr">
        <is>
          <t>Infectious Diseases</t>
        </is>
      </c>
      <c r="O174" s="166" t="inlineStr">
        <is>
          <t>PLE-CC1 ปี 2566 Day 1 ข้อ 1</t>
        </is>
      </c>
      <c r="P174" s="165" t="inlineStr">
        <is>
          <t>ข้อสอบเก่า</t>
        </is>
      </c>
      <c r="Q174" s="165" t="inlineStr">
        <is>
          <t>2566</t>
        </is>
      </c>
      <c r="R174" s="165" t="inlineStr"/>
    </row>
    <row r="175" ht="24" customHeight="1" s="49">
      <c r="A175" s="167" t="n">
        <v>173</v>
      </c>
      <c r="B175"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75" s="166" t="inlineStr"/>
      <c r="D175" s="166" t="inlineStr">
        <is>
          <t>ยารวมเม็ด (TDF หรือ TAF) + (3TC หรือ FTC) ร่วมกับ Dolutegravir (DTG) 50 mg รับประทานวันละครั้ง นาน 28 วัน</t>
        </is>
      </c>
      <c r="E175" s="166" t="inlineStr">
        <is>
          <t>Amoxicillin/Clavulanate 1 g รับประทานวันละ 2 ครั้ง นาน 7 วัน</t>
        </is>
      </c>
      <c r="F175" s="166" t="inlineStr">
        <is>
          <t>Ceftriaxone 1 g ฉีดเข้าหลอดเลือดดำวันละครั้ง นาน 3 วัน</t>
        </is>
      </c>
      <c r="G175" s="166" t="inlineStr">
        <is>
          <t>Ciprofloxacin 500 mg รับประทานวันละ 2 ครั้ง นาน 14 วัน</t>
        </is>
      </c>
      <c r="H175" s="166" t="inlineStr">
        <is>
          <t>Azithromycin 500 mg รับประทานวันละครั้ง นาน 3 วัน</t>
        </is>
      </c>
      <c r="I175" s="167" t="n">
        <v>1</v>
      </c>
      <c r="J175" s="166"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75" s="166" t="inlineStr"/>
      <c r="L175" s="166" t="inlineStr">
        <is>
          <t>Antimicrobial Pharmacology</t>
        </is>
      </c>
      <c r="M175" s="166" t="inlineStr"/>
      <c r="N175" s="165" t="inlineStr">
        <is>
          <t>Infectious Diseases</t>
        </is>
      </c>
      <c r="O175" s="166" t="inlineStr">
        <is>
          <t>PLE-CC1 ปี 2566 Day 1 ข้อ 5</t>
        </is>
      </c>
      <c r="P175" s="165" t="inlineStr">
        <is>
          <t>ข้อสอบเก่า</t>
        </is>
      </c>
      <c r="Q175" s="165" t="inlineStr">
        <is>
          <t>2566</t>
        </is>
      </c>
      <c r="R175" s="165" t="inlineStr"/>
    </row>
    <row r="176" ht="24" customHeight="1" s="49">
      <c r="A176" s="167" t="n">
        <v>174</v>
      </c>
      <c r="B176"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76" s="166" t="inlineStr"/>
      <c r="D176" s="166" t="inlineStr">
        <is>
          <t>Amoxicillin ขนาดสูง (1 g TID) หรือ Amoxicillin/Clavulanate ร่วมกับ Azithromycin หรือ Doxycycline เดี่ยว</t>
        </is>
      </c>
      <c r="E176" s="166" t="inlineStr">
        <is>
          <t>Metronidazole 400 mg รับประทานวันละ 3 ครั้ง เดี่ยวๆ</t>
        </is>
      </c>
      <c r="F176" s="166" t="inlineStr">
        <is>
          <t>Nitrofurantoin 100 mg รับประทานวันละ 2 ครั้ง เดี่ยวๆ</t>
        </is>
      </c>
      <c r="G176" s="166" t="inlineStr">
        <is>
          <t>Cloxacillin 500 mg รับประทานวันละ 4 ครั้ง ก่อนอาหาร</t>
        </is>
      </c>
      <c r="H176" s="166" t="inlineStr">
        <is>
          <t>Colistin ชนิดรับประทานวันละ 3 ครั้ง</t>
        </is>
      </c>
      <c r="I176" s="167" t="n">
        <v>1</v>
      </c>
      <c r="J176" s="166"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76" s="166" t="inlineStr"/>
      <c r="L176" s="166" t="inlineStr">
        <is>
          <t>Antimicrobial Pharmacology</t>
        </is>
      </c>
      <c r="M176" s="166" t="inlineStr"/>
      <c r="N176" s="165" t="inlineStr">
        <is>
          <t>Infectious Diseases</t>
        </is>
      </c>
      <c r="O176" s="166" t="inlineStr">
        <is>
          <t>PLE-CC1 ปี 2566 Day 2 ข้อ 4</t>
        </is>
      </c>
      <c r="P176" s="165" t="inlineStr">
        <is>
          <t>ข้อสอบเก่า</t>
        </is>
      </c>
      <c r="Q176" s="165" t="inlineStr">
        <is>
          <t>2566</t>
        </is>
      </c>
      <c r="R176" s="165" t="inlineStr"/>
    </row>
    <row r="177" ht="24" customHeight="1" s="49">
      <c r="A177" s="167" t="n">
        <v>175</v>
      </c>
      <c r="B177" s="166" t="inlineStr">
        <is>
          <t>สูตรการให้ยาผสมระหว่าง Aprepitant + Ondansetron + Dexamethasone มีข้อบ่งใช้ที่ได้รับการรับรองตามมาตรฐานแนวทางเวชปฏิบัติข้อใด</t>
        </is>
      </c>
      <c r="C177" s="166" t="inlineStr"/>
      <c r="D177" s="166" t="inlineStr">
        <is>
          <t>ป้องกันอาการคลื่นไส้อาเจียนจากยาเคมีบำบัดที่มีความเสี่ยงสูงมาก (Highly Emetogenic Chemotherapy: HEC เช่น Cisplatin หรือ AC regimen)</t>
        </is>
      </c>
      <c r="E177" s="166" t="inlineStr">
        <is>
          <t>รักษาโรคกระเพาะอาหารอักเสบเฉียบพลันจากความเครียด</t>
        </is>
      </c>
      <c r="F177" s="166" t="inlineStr">
        <is>
          <t>ป้องกันอาการเมารถเมาเรือจากการเดินทาง (Motion sickness)</t>
        </is>
      </c>
      <c r="G177" s="166" t="inlineStr">
        <is>
          <t>รักษาอาการสะอึกเรื้อรังที่ไม่ทราบสาเหตุ</t>
        </is>
      </c>
      <c r="H177" s="166" t="inlineStr">
        <is>
          <t>รักษาอาการแพ้ท้องคลื่นไส้อาเจียนในสตรีมีครรภ์ระยะแรก</t>
        </is>
      </c>
      <c r="I177" s="167" t="n">
        <v>1</v>
      </c>
      <c r="J177"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77" s="166" t="inlineStr"/>
      <c r="L177" s="166" t="inlineStr">
        <is>
          <t>Antimicrobial Pharmacology</t>
        </is>
      </c>
      <c r="M177" s="166" t="inlineStr"/>
      <c r="N177" s="165" t="inlineStr">
        <is>
          <t>Infectious Diseases</t>
        </is>
      </c>
      <c r="O177" s="166" t="inlineStr">
        <is>
          <t>PLE-CC1 ปี 2566 Day 2 ข้อ 1</t>
        </is>
      </c>
      <c r="P177" s="165" t="inlineStr">
        <is>
          <t>ข้อสอบเก่า</t>
        </is>
      </c>
      <c r="Q177" s="165" t="inlineStr">
        <is>
          <t>2566</t>
        </is>
      </c>
      <c r="R177" s="165" t="inlineStr"/>
    </row>
    <row r="178" ht="24" customHeight="1" s="49">
      <c r="A178" s="167" t="n">
        <v>176</v>
      </c>
      <c r="B178"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78" s="166" t="inlineStr"/>
      <c r="D178" s="166" t="inlineStr">
        <is>
          <t>Acyclovir 400 mg รับประทานวันละ 3 ครั้ง (หรือ 200 mg วันละ 5 ครั้ง) เป็นเวลา 5 - 10 วัน เริ่มยาภายใน 48 ชั่วโมงแรกที่มีอาการ</t>
        </is>
      </c>
      <c r="E178" s="166" t="inlineStr">
        <is>
          <t>Dolutegravir 50 mg รับประทานวันละครั้ง เป็นเวลา 7 วัน</t>
        </is>
      </c>
      <c r="F178" s="166" t="inlineStr">
        <is>
          <t>Vancomycin 1 g ฉีดเข้าหลอดเลือดดำทุก 12 ชั่วโมง นาน 14 วัน</t>
        </is>
      </c>
      <c r="G178" s="166" t="inlineStr">
        <is>
          <t>Meropenem 1 g ฉีดเข้าหลอดเลือดดำทุก 8 ชั่วโมง นาน 5 วัน</t>
        </is>
      </c>
      <c r="H178" s="166" t="inlineStr">
        <is>
          <t>Cefazolin 1 g ฉีดเข้าหลอดเลือดดำทุก 8 ชั่วโมง นาน 7 วัน</t>
        </is>
      </c>
      <c r="I178" s="167" t="n">
        <v>1</v>
      </c>
      <c r="J178"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78" s="166" t="inlineStr"/>
      <c r="L178" s="166" t="inlineStr">
        <is>
          <t>Viral Infections (Herpesviridae)</t>
        </is>
      </c>
      <c r="M178" s="166" t="inlineStr"/>
      <c r="N178" s="165" t="inlineStr">
        <is>
          <t>Infectious Diseases</t>
        </is>
      </c>
      <c r="O178" s="166" t="inlineStr">
        <is>
          <t>PLE-CC1 ปี 2566 Day 2 ข้อ 7</t>
        </is>
      </c>
      <c r="P178" s="165" t="inlineStr">
        <is>
          <t>ข้อสอบเก่า</t>
        </is>
      </c>
      <c r="Q178" s="165" t="inlineStr">
        <is>
          <t>2566</t>
        </is>
      </c>
      <c r="R178" s="165" t="inlineStr"/>
    </row>
    <row r="179" ht="24" customHeight="1" s="49">
      <c r="A179" s="167" t="n">
        <v>177</v>
      </c>
      <c r="B179"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79" s="166" t="inlineStr"/>
      <c r="D179" s="166" t="inlineStr">
        <is>
          <t>พญายอ / เสลดพังพอนตัวเมีย (Clinacanthus nutans) สารสกัดในรูปแบบครีมทาภายนอก</t>
        </is>
      </c>
      <c r="E179" s="166" t="inlineStr">
        <is>
          <t>ฟ้าทะลายโจร (Andrographis paniculata) ชนิดแคปซูล</t>
        </is>
      </c>
      <c r="F179" s="166" t="inlineStr">
        <is>
          <t>ขมิ้นชัน (Curcuma longa) ชนิดผงบรรจุแคปซูล</t>
        </is>
      </c>
      <c r="G179" s="166" t="inlineStr">
        <is>
          <t>ใบบัวบก (Centella asiatica) ชนิดขี้ผึ้ง</t>
        </is>
      </c>
      <c r="H179" s="166" t="inlineStr">
        <is>
          <t>ชุมเห็ดเทศ (Senna alata) ชนิดสารสกัดโลชั่น</t>
        </is>
      </c>
      <c r="I179" s="167" t="n">
        <v>1</v>
      </c>
      <c r="J179" s="166"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79" s="166" t="inlineStr"/>
      <c r="L179" s="166" t="inlineStr">
        <is>
          <t>Viral Infections (Herpesviridae)</t>
        </is>
      </c>
      <c r="M179" s="166" t="inlineStr"/>
      <c r="N179" s="165" t="inlineStr">
        <is>
          <t>Infectious Diseases</t>
        </is>
      </c>
      <c r="O179" s="166" t="inlineStr">
        <is>
          <t>PLE-CC1 ปี 2566 Day 2 ข้อ 26</t>
        </is>
      </c>
      <c r="P179" s="165" t="inlineStr">
        <is>
          <t>ข้อสอบเก่า</t>
        </is>
      </c>
      <c r="Q179" s="165" t="inlineStr">
        <is>
          <t>2566</t>
        </is>
      </c>
      <c r="R179" s="165" t="inlineStr"/>
    </row>
    <row r="180" ht="24" customHeight="1" s="49">
      <c r="A180" s="167" t="n">
        <v>178</v>
      </c>
      <c r="B180"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80" s="166" t="inlineStr"/>
      <c r="D180" s="166" t="inlineStr">
        <is>
          <t>โรคต่อมทอนซิลอักเสบ/คอหอยอักเสบจากเชื้อ Group A Streptococcus (GAS Pharyngotonsillitis) เพื่อป้องกันไข้รูมาติก</t>
        </is>
      </c>
      <c r="E180" s="166" t="inlineStr">
        <is>
          <t>โรคไข้หวัดทั่วไปจากเชื้อไวรัส (Common cold)</t>
        </is>
      </c>
      <c r="F180" s="166" t="inlineStr">
        <is>
          <t>โรคกระเพาะปัสสาวะอักเสบเฉียบพลันในสตรี (Acute uncomplicated cystitis)</t>
        </is>
      </c>
      <c r="G180" s="166" t="inlineStr">
        <is>
          <t>โรคอุจจาระร่วงเฉียบพลันจากเชื้ออหิวาตกโรค</t>
        </is>
      </c>
      <c r="H180" s="166" t="inlineStr">
        <is>
          <t>โรคหนองในแท้บริเวณท่อปัสสาวะ (Gonococcal urethritis)</t>
        </is>
      </c>
      <c r="I180" s="167" t="n">
        <v>1</v>
      </c>
      <c r="J180" s="166"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80" s="166" t="inlineStr"/>
      <c r="L180" s="166" t="inlineStr">
        <is>
          <t>URTI</t>
        </is>
      </c>
      <c r="M180" s="166" t="inlineStr"/>
      <c r="N180" s="165" t="inlineStr">
        <is>
          <t>Infectious Diseases</t>
        </is>
      </c>
      <c r="O180" s="166" t="inlineStr">
        <is>
          <t>PLE-CC1 ปี 2566 Day 2 ข้อ 1</t>
        </is>
      </c>
      <c r="P180" s="165" t="inlineStr">
        <is>
          <t>ข้อสอบเก่า</t>
        </is>
      </c>
      <c r="Q180" s="165" t="inlineStr">
        <is>
          <t>2566</t>
        </is>
      </c>
      <c r="R180" s="165" t="inlineStr"/>
    </row>
    <row r="181" ht="24" customHeight="1" s="49">
      <c r="A181" s="167" t="n">
        <v>179</v>
      </c>
      <c r="B181"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81" s="166" t="inlineStr"/>
      <c r="D181" s="166" t="inlineStr">
        <is>
          <t>การมีเพศสัมพันธ์โดยไม่ได้สวมถุงยางอนามัยกับคู่นอนที่ติดเชื้อ (โรคติดต่อทางเพศสัมพันธ์: STI)</t>
        </is>
      </c>
      <c r="E181" s="166" t="inlineStr">
        <is>
          <t>การสวมใส่กางเกงที่คับแน่นและอับชื้นเป็นประจำ</t>
        </is>
      </c>
      <c r="F181" s="166" t="inlineStr">
        <is>
          <t>การรับประทานยาปฏิชีวนะกลุ่มเพนิซิลลินเป็นเวลานาน</t>
        </is>
      </c>
      <c r="G181" s="166" t="inlineStr">
        <is>
          <t>ภาวะขาดฮอร์โมนเอสโตรเจนในสตรีวัยหมดประจำเดือน</t>
        </is>
      </c>
      <c r="H181" s="166" t="inlineStr">
        <is>
          <t>การใช้บริการสระว่ายน้ำสาธารณะร่วมกับผู้อื่น</t>
        </is>
      </c>
      <c r="I181" s="167" t="n">
        <v>1</v>
      </c>
      <c r="J181" s="166"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81" s="166" t="inlineStr"/>
      <c r="L181" s="166" t="inlineStr">
        <is>
          <t>STDs &amp; vaginitis</t>
        </is>
      </c>
      <c r="M181" s="166" t="inlineStr"/>
      <c r="N181" s="165" t="inlineStr">
        <is>
          <t>Infectious Diseases</t>
        </is>
      </c>
      <c r="O181" s="166" t="inlineStr">
        <is>
          <t>PLE-CC1 ปี 2566 Day 2 ข้อ 66</t>
        </is>
      </c>
      <c r="P181" s="165" t="inlineStr">
        <is>
          <t>ข้อสอบเก่า</t>
        </is>
      </c>
      <c r="Q181" s="165" t="inlineStr">
        <is>
          <t>2566</t>
        </is>
      </c>
      <c r="R181" s="165" t="inlineStr"/>
    </row>
    <row r="182" ht="24" customHeight="1" s="49">
      <c r="A182" s="167" t="n">
        <v>180</v>
      </c>
      <c r="B182"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82" s="166" t="inlineStr"/>
      <c r="D182" s="166" t="inlineStr">
        <is>
          <t>Paclitaxel เดี่ยวๆ ขนาดมาตรฐาน</t>
        </is>
      </c>
      <c r="E182" s="166" t="inlineStr">
        <is>
          <t>5-Fluorouracil (5-FU) ชนิดหยดเข้าหลอดเลือดดำต่อเนื่อง</t>
        </is>
      </c>
      <c r="F182" s="166" t="inlineStr">
        <is>
          <t>Bleomycin 15 units ฉีดเข้ากล้ามเนื้อ</t>
        </is>
      </c>
      <c r="G182" s="166" t="inlineStr">
        <is>
          <t>Vincristine 1.4 mg/m2 ฉีดเข้าหลอดเลือดดำ</t>
        </is>
      </c>
      <c r="H182" s="166" t="inlineStr">
        <is>
          <t>Cisplatin ขนาดสูง หรือยาเคมีบำบัดสูตร AC (Doxorubicin + Cyclophosphamide) ในผู้ป่วยมะเร็งเต้านม</t>
        </is>
      </c>
      <c r="I182" s="167" t="n">
        <v>5</v>
      </c>
      <c r="J182" s="166"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82" s="166" t="inlineStr"/>
      <c r="L182" s="166" t="inlineStr">
        <is>
          <t>Antimicrobial Pharmacology</t>
        </is>
      </c>
      <c r="M182" s="166" t="inlineStr"/>
      <c r="N182" s="165" t="inlineStr">
        <is>
          <t>Infectious Diseases</t>
        </is>
      </c>
      <c r="O182" s="166" t="inlineStr">
        <is>
          <t>PLE-CC1 ปี 2566 Day 2 ข้อ 5</t>
        </is>
      </c>
      <c r="P182" s="165" t="inlineStr">
        <is>
          <t>ข้อสอบเก่า</t>
        </is>
      </c>
      <c r="Q182" s="165" t="inlineStr">
        <is>
          <t>2566</t>
        </is>
      </c>
      <c r="R182" s="165" t="inlineStr"/>
    </row>
    <row r="183" ht="24" customHeight="1" s="49">
      <c r="A183" s="167" t="n">
        <v>181</v>
      </c>
      <c r="B183" s="166" t="inlineStr">
        <is>
          <t>เกี่ยวกับ ผู้ป่วยติดเชื้อใด ข้อใดต่อไปนี้กล่าวถูกต้องตามหลักวิชาชีพเภสัชกรรม</t>
        </is>
      </c>
      <c r="C183" s="166" t="inlineStr"/>
      <c r="D183" s="166" t="inlineStr">
        <is>
          <t>E.coli</t>
        </is>
      </c>
      <c r="E183" s="166" t="inlineStr">
        <is>
          <t>Neissera gonorrhea</t>
        </is>
      </c>
      <c r="F183" s="166" t="inlineStr">
        <is>
          <t>Hemophilus ducreyi</t>
        </is>
      </c>
      <c r="G183" s="166" t="inlineStr">
        <is>
          <t>Trichomomas vaginalis</t>
        </is>
      </c>
      <c r="H183" s="166" t="inlineStr">
        <is>
          <t>Herpes simplex type 2 X หË´มนาÆปทาซËาทืกกรณิ ÂวËนาต้จ²ÆดËรงบ¯นืญ´ต ceftriaxone 500 mg IM single dose + Suziabespie and (azithromycin 1g single dose</t>
        </is>
      </c>
      <c r="I183" s="167" t="inlineStr">
        <is>
          <t>1</t>
        </is>
      </c>
      <c r="J183" s="166"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3" s="166" t="inlineStr"/>
      <c r="L183" s="166" t="inlineStr">
        <is>
          <t>Antimicrobial Pharmacology</t>
        </is>
      </c>
      <c r="M183" s="166" t="inlineStr"/>
      <c r="N183" s="165" t="inlineStr">
        <is>
          <t>Clinic</t>
        </is>
      </c>
      <c r="O183" s="166" t="inlineStr">
        <is>
          <t>ข้อ 44 (PLE_CC1_2562_Key.md)</t>
        </is>
      </c>
      <c r="P183" s="165" t="inlineStr">
        <is>
          <t>ข้อสอบเก่า</t>
        </is>
      </c>
      <c r="Q183" s="165" t="inlineStr">
        <is>
          <t>2562</t>
        </is>
      </c>
      <c r="R183" s="165" t="inlineStr"/>
    </row>
    <row r="184" ht="24" customHeight="1" s="49">
      <c r="A184" s="167" t="n">
        <v>182</v>
      </c>
      <c r="B184" s="166" t="inlineStr">
        <is>
          <t>การตรวจทางห้องปฏิบัติการใดมีเหมาะสมน้อยที่สุด , mossae X veudigerdesi ิg , netstarrine Gi , UTI motigino. isg &amp;IsGase!wrose God virus interne Distants erew we multi nucleated</t>
        </is>
      </c>
      <c r="C184" s="166" t="inlineStr"/>
      <c r="D184" s="166" t="inlineStr">
        <is>
          <t>Giemza stain</t>
        </is>
      </c>
      <c r="E184" s="166" t="inlineStr">
        <is>
          <t>Dark field</t>
        </is>
      </c>
      <c r="F184" s="166" t="inlineStr">
        <is>
          <t>Gram strain and culture</t>
        </is>
      </c>
      <c r="G184" s="166" t="inlineStr">
        <is>
          <t>RPR</t>
        </is>
      </c>
      <c r="H184" s="166" t="inlineStr">
        <is>
          <t>VDRL</t>
        </is>
      </c>
      <c r="I184" s="167" t="inlineStr">
        <is>
          <t>1</t>
        </is>
      </c>
      <c r="J184" s="166"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4" s="166" t="inlineStr"/>
      <c r="L184" s="166" t="inlineStr">
        <is>
          <t>Cystitis</t>
        </is>
      </c>
      <c r="M184" s="166" t="inlineStr"/>
      <c r="N184" s="165" t="inlineStr">
        <is>
          <t>Clinic</t>
        </is>
      </c>
      <c r="O184" s="166" t="inlineStr">
        <is>
          <t>ข้อ 47 (PLE_CC1_2562_Key.md)</t>
        </is>
      </c>
      <c r="P184" s="165" t="inlineStr">
        <is>
          <t>ข้อสอบเก่า</t>
        </is>
      </c>
      <c r="Q184" s="165" t="inlineStr">
        <is>
          <t>2562</t>
        </is>
      </c>
      <c r="R184" s="165" t="inlineStr"/>
    </row>
    <row r="185" ht="24" customHeight="1" s="49">
      <c r="A185" s="167" t="n">
        <v>183</v>
      </c>
      <c r="B185" s="166" t="inlineStr">
        <is>
          <t>หากผู้ป่วยต้องการป้องกันการติดเชื้อ HIV (Prep prophylaxis) ควรได้รับยาสูตรใด giant cell virox drei (WBC verepent ~ I</t>
        </is>
      </c>
      <c r="C185" s="166" t="inlineStr"/>
      <c r="D185" s="166" t="inlineStr">
        <is>
          <t>AZT monotherapy</t>
        </is>
      </c>
      <c r="E185" s="166" t="inlineStr">
        <is>
          <t>AZT+3TC</t>
        </is>
      </c>
      <c r="F185" s="166" t="inlineStr">
        <is>
          <t>TDF+FTC</t>
        </is>
      </c>
      <c r="G185" s="166" t="inlineStr">
        <is>
          <t>TDF+3TC+EFV</t>
        </is>
      </c>
      <c r="H185" s="166" t="inlineStr">
        <is>
          <t>d4T+3TC+NVP</t>
        </is>
      </c>
      <c r="I185" s="167" t="inlineStr">
        <is>
          <t>1</t>
        </is>
      </c>
      <c r="J185" s="166"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5" s="166" t="inlineStr"/>
      <c r="L185" s="166" t="inlineStr">
        <is>
          <t>Antimicrobial Pharmacology</t>
        </is>
      </c>
      <c r="M185" s="166" t="inlineStr"/>
      <c r="N185" s="165" t="inlineStr">
        <is>
          <t>Clinic</t>
        </is>
      </c>
      <c r="O185" s="166" t="inlineStr">
        <is>
          <t>ข้อ 48 (PLE_CC1_2562_Key.md)</t>
        </is>
      </c>
      <c r="P185" s="165" t="inlineStr">
        <is>
          <t>ข้อสอบเก่า</t>
        </is>
      </c>
      <c r="Q185" s="165" t="inlineStr">
        <is>
          <t>2562</t>
        </is>
      </c>
      <c r="R185" s="165" t="inlineStr"/>
    </row>
    <row r="186" ht="24" customHeight="1" s="49">
      <c r="A186" s="167" t="n">
        <v>184</v>
      </c>
      <c r="B186" s="166" t="inlineStr">
        <is>
          <t>ควรจัดการ การให้ยาอย่างไรกับผู้ป่วย x Tumogross hs isoniazid X X isoniazid X &amp;eied's extensive phase I, R 41862 intensive phase : I , R, ~ 56 Ecwiddie . X --- 1s</t>
        </is>
      </c>
      <c r="C186" s="166" t="inlineStr"/>
      <c r="D186" s="166" t="inlineStr">
        <is>
          <t>ให้ยาทุกตัวเหมือนเดิม</t>
        </is>
      </c>
      <c r="E186" s="166" t="inlineStr">
        <is>
          <t>หยุดยา H,R,Z แล้วไปให้ยาตัวอื่นที่ไม่เกิดอาการไม่พึงประสงค์นี้แทน</t>
        </is>
      </c>
      <c r="F186" s="166" t="inlineStr">
        <is>
          <t>หยุดยา H แล้วไปให้ยาตัวอื่นที่ไม่เกิดอาการไม่พึงประสงค์นี้แทน</t>
        </is>
      </c>
      <c r="G186" s="166" t="inlineStr">
        <is>
          <t>หยุดยา R แล้วไปให้ยาตัวอื่นที่ไม่เกิดอาการไม่พึงประสงค์นี้แทน</t>
        </is>
      </c>
      <c r="H186" s="166" t="inlineStr">
        <is>
          <t>หยุดยา E แล้วไปให้ยาตัวอื่นที่ไม่เกิดอาการไม่พึงประสงค์นี้แทน หË´มนาÆปทาซËาทืกกรณิ ÂวËนาต้จ²ÆดËรงบ¯นืญ´ต ~</t>
        </is>
      </c>
      <c r="I186" s="167" t="inlineStr">
        <is>
          <t>1</t>
        </is>
      </c>
      <c r="J186" s="166"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6" s="166" t="inlineStr"/>
      <c r="L186" s="166" t="inlineStr">
        <is>
          <t>Tuberculosis</t>
        </is>
      </c>
      <c r="M186" s="166" t="inlineStr"/>
      <c r="N186" s="165" t="inlineStr">
        <is>
          <t>Clinic</t>
        </is>
      </c>
      <c r="O186" s="166" t="inlineStr">
        <is>
          <t>ข้อ 11 (PLE_CC1_2562_Key.md)</t>
        </is>
      </c>
      <c r="P186" s="165" t="inlineStr">
        <is>
          <t>ข้อสอบเก่า</t>
        </is>
      </c>
      <c r="Q186" s="165" t="inlineStr">
        <is>
          <t>2562</t>
        </is>
      </c>
      <c r="R186" s="165" t="inlineStr"/>
    </row>
    <row r="187" ht="24" customHeight="1" s="49">
      <c r="A187" s="167" t="n">
        <v>185</v>
      </c>
      <c r="B187" s="166" t="inlineStr">
        <is>
          <t>จงคำนวณ ANC (WBC count 2000, PMN 5%, Band 5%, Eosinophil 1%. Lymphocyte 1) - X reversible</t>
        </is>
      </c>
      <c r="C187" s="166" t="inlineStr"/>
      <c r="D187" s="168" t="inlineStr">
        <is>
          <t>50</t>
        </is>
      </c>
      <c r="E187" s="168" t="inlineStr">
        <is>
          <t>100</t>
        </is>
      </c>
      <c r="F187" s="168" t="inlineStr">
        <is>
          <t>150</t>
        </is>
      </c>
      <c r="G187" s="168" t="inlineStr">
        <is>
          <t>200</t>
        </is>
      </c>
      <c r="H187" s="168" t="inlineStr">
        <is>
          <t>240</t>
        </is>
      </c>
      <c r="I187" s="167" t="inlineStr">
        <is>
          <t>1</t>
        </is>
      </c>
      <c r="J187" s="166"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7" s="166" t="inlineStr"/>
      <c r="L187" s="166" t="inlineStr">
        <is>
          <t>Antimicrobial Pharmacology</t>
        </is>
      </c>
      <c r="M187" s="166" t="inlineStr"/>
      <c r="N187" s="165" t="inlineStr">
        <is>
          <t>Clinic</t>
        </is>
      </c>
      <c r="O187" s="166" t="inlineStr">
        <is>
          <t>ข้อ 54 (PLE_CC1_2562_Key.md)</t>
        </is>
      </c>
      <c r="P187" s="165" t="inlineStr">
        <is>
          <t>ข้อสอบเก่า</t>
        </is>
      </c>
      <c r="Q187" s="165" t="inlineStr">
        <is>
          <t>2562</t>
        </is>
      </c>
      <c r="R187" s="165" t="inlineStr"/>
    </row>
    <row r="188" ht="24" customHeight="1" s="49">
      <c r="A188" s="167" t="n">
        <v>186</v>
      </c>
      <c r="B188" s="166" t="inlineStr">
        <is>
          <t>จากอาการผู้ป่วยเกิดจากการติดเชื้อใดมากที่สุด</t>
        </is>
      </c>
      <c r="C188" s="166" t="inlineStr"/>
      <c r="D188" s="166" t="inlineStr">
        <is>
          <t>HSV-1</t>
        </is>
      </c>
      <c r="E188" s="166" t="inlineStr">
        <is>
          <t>HSV-2</t>
        </is>
      </c>
      <c r="F188" s="166" t="inlineStr">
        <is>
          <t>Varicella zoster virus</t>
        </is>
      </c>
      <c r="G188" s="166" t="inlineStr">
        <is>
          <t>Neisseria gonorrhea</t>
        </is>
      </c>
      <c r="H188" s="166" t="inlineStr">
        <is>
          <t>Chlamydia trachomatis I</t>
        </is>
      </c>
      <c r="I188" s="167" t="inlineStr">
        <is>
          <t>1</t>
        </is>
      </c>
      <c r="J188" s="166"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8" s="166" t="inlineStr"/>
      <c r="L188" s="166" t="inlineStr">
        <is>
          <t>Antimicrobial Pharmacology</t>
        </is>
      </c>
      <c r="M188" s="166" t="inlineStr"/>
      <c r="N188" s="165" t="inlineStr">
        <is>
          <t>Clinic</t>
        </is>
      </c>
      <c r="O188" s="166" t="inlineStr">
        <is>
          <t>ข้อ 22 (PLE_CC1_2561_Key.md)</t>
        </is>
      </c>
      <c r="P188" s="165" t="inlineStr">
        <is>
          <t>ข้อสอบเก่า</t>
        </is>
      </c>
      <c r="Q188" s="165" t="inlineStr">
        <is>
          <t>2561</t>
        </is>
      </c>
      <c r="R188" s="165" t="inlineStr"/>
    </row>
    <row r="189" ht="24" customHeight="1" s="49">
      <c r="A189" s="167" t="n">
        <v>187</v>
      </c>
      <c r="B189" s="166" t="inlineStr">
        <is>
          <t>ข้อใดคือกลไกการออกฤทธิ์ของยา valacyclovir</t>
        </is>
      </c>
      <c r="C189" s="166" t="inlineStr"/>
      <c r="D189" s="166" t="inlineStr">
        <is>
          <t>Protease inhibitor</t>
        </is>
      </c>
      <c r="E189" s="166" t="inlineStr">
        <is>
          <t>Integrase inhibitor</t>
        </is>
      </c>
      <c r="F189" s="166" t="inlineStr">
        <is>
          <t>Inhibit cell wall synthesis</t>
        </is>
      </c>
      <c r="G189" s="166" t="inlineStr">
        <is>
          <t>DNA polymerase inhibitor</t>
        </is>
      </c>
      <c r="H189" s="166" t="inlineStr">
        <is>
          <t>Nucleotide reverse transcriptase inhibitor t</t>
        </is>
      </c>
      <c r="I189" s="167" t="inlineStr">
        <is>
          <t>1</t>
        </is>
      </c>
      <c r="J189" s="166"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9" s="166" t="inlineStr"/>
      <c r="L189" s="166" t="inlineStr">
        <is>
          <t>Antimicrobial Pharmacology</t>
        </is>
      </c>
      <c r="M189" s="166" t="inlineStr"/>
      <c r="N189" s="165" t="inlineStr">
        <is>
          <t>Clinic</t>
        </is>
      </c>
      <c r="O189" s="166" t="inlineStr">
        <is>
          <t>ข้อ 23 (PLE_CC1_2561_Key.md)</t>
        </is>
      </c>
      <c r="P189" s="165" t="inlineStr">
        <is>
          <t>ข้อสอบเก่า</t>
        </is>
      </c>
      <c r="Q189" s="165" t="inlineStr">
        <is>
          <t>2561</t>
        </is>
      </c>
      <c r="R189" s="165" t="inlineStr"/>
    </row>
    <row r="190" ht="24" customHeight="1" s="49">
      <c r="A190" s="167" t="n">
        <v>188</v>
      </c>
      <c r="B190"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90" s="166" t="inlineStr"/>
      <c r="D190" s="166" t="inlineStr">
        <is>
          <t>90.3 %</t>
        </is>
      </c>
      <c r="E190" s="166" t="inlineStr">
        <is>
          <t>92.4 %</t>
        </is>
      </c>
      <c r="F190" s="166" t="inlineStr">
        <is>
          <t>93.4 %</t>
        </is>
      </c>
      <c r="G190" s="166" t="inlineStr">
        <is>
          <t>94.7 %</t>
        </is>
      </c>
      <c r="H190" s="166" t="inlineStr">
        <is>
          <t>95.6 % o</t>
        </is>
      </c>
      <c r="I190" s="167" t="inlineStr">
        <is>
          <t>1</t>
        </is>
      </c>
      <c r="J190" s="166"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0" s="166" t="inlineStr"/>
      <c r="L190" s="166" t="inlineStr">
        <is>
          <t>Antimicrobial Pharmacology</t>
        </is>
      </c>
      <c r="M190" s="166" t="inlineStr"/>
      <c r="N190" s="165" t="inlineStr">
        <is>
          <t>Clinic</t>
        </is>
      </c>
      <c r="O190" s="166" t="inlineStr">
        <is>
          <t>ข้อ 24 (PLE_CC1_2561_Key.md)</t>
        </is>
      </c>
      <c r="P190" s="165" t="inlineStr">
        <is>
          <t>ข้อสอบเก่า</t>
        </is>
      </c>
      <c r="Q190" s="165" t="inlineStr">
        <is>
          <t>2561</t>
        </is>
      </c>
      <c r="R190" s="165" t="inlineStr"/>
    </row>
    <row r="191" ht="24" customHeight="1" s="49">
      <c r="A191" s="167" t="n">
        <v>189</v>
      </c>
      <c r="B191" s="166" t="inlineStr">
        <is>
          <t>จากกรณีศึกษาขางตนคาดว!าผู้ป่วยติดเชื้อตัวใด</t>
        </is>
      </c>
      <c r="C191" s="166" t="inlineStr"/>
      <c r="D191" s="166" t="inlineStr">
        <is>
          <t>Candida albican</t>
        </is>
      </c>
      <c r="E191" s="166" t="inlineStr">
        <is>
          <t>Malassezia furfur</t>
        </is>
      </c>
      <c r="F191" s="166" t="inlineStr">
        <is>
          <t>Tricosporum spp.</t>
        </is>
      </c>
      <c r="G191" s="166" t="inlineStr">
        <is>
          <t>Epidermophyton spp.</t>
        </is>
      </c>
      <c r="H191" s="166" t="inlineStr">
        <is>
          <t>Cryptococcus neoforman</t>
        </is>
      </c>
      <c r="I191" s="167" t="inlineStr">
        <is>
          <t>1</t>
        </is>
      </c>
      <c r="J191" s="166"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1" s="166" t="inlineStr"/>
      <c r="L191" s="166" t="inlineStr">
        <is>
          <t>Antimicrobial Pharmacology</t>
        </is>
      </c>
      <c r="M191" s="166" t="inlineStr"/>
      <c r="N191" s="165" t="inlineStr">
        <is>
          <t>Clinic</t>
        </is>
      </c>
      <c r="O191" s="166" t="inlineStr">
        <is>
          <t>ข้อ 38 (PLE_CC1_2561_Key.md)</t>
        </is>
      </c>
      <c r="P191" s="165" t="inlineStr">
        <is>
          <t>ข้อสอบเก่า</t>
        </is>
      </c>
      <c r="Q191" s="165" t="inlineStr">
        <is>
          <t>2561</t>
        </is>
      </c>
      <c r="R191" s="165" t="inlineStr"/>
    </row>
    <row r="192" ht="24" customHeight="1" s="49">
      <c r="A192" s="167" t="n">
        <v>190</v>
      </c>
      <c r="B192" s="166" t="inlineStr">
        <is>
          <t>สูตรยาต(านไวรัสสูตรใดที่ใช(ในการปqองกันก.อนสัมผัสโรค (PrEP)</t>
        </is>
      </c>
      <c r="C192" s="166" t="inlineStr"/>
      <c r="D192" s="166" t="inlineStr">
        <is>
          <t>TDF + 3TC</t>
        </is>
      </c>
      <c r="E192" s="166" t="inlineStr">
        <is>
          <t>AZT + 3TC</t>
        </is>
      </c>
      <c r="F192" s="166" t="inlineStr">
        <is>
          <t>TDF + FTC</t>
        </is>
      </c>
      <c r="G192" s="166" t="inlineStr">
        <is>
          <t>TDF + FTC + Lo/r</t>
        </is>
      </c>
      <c r="H192" s="166" t="inlineStr">
        <is>
          <t>TDF + 3TC + EFV</t>
        </is>
      </c>
      <c r="I192" s="167" t="inlineStr">
        <is>
          <t>1</t>
        </is>
      </c>
      <c r="J192" s="166"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2" s="166" t="inlineStr"/>
      <c r="L192" s="166" t="inlineStr">
        <is>
          <t>Antimicrobial Pharmacology</t>
        </is>
      </c>
      <c r="M192" s="166" t="inlineStr"/>
      <c r="N192" s="165" t="inlineStr">
        <is>
          <t>Clinic</t>
        </is>
      </c>
      <c r="O192" s="166" t="inlineStr">
        <is>
          <t>ข้อ 47 (PLE_CC1_2561_Key.md)</t>
        </is>
      </c>
      <c r="P192" s="165" t="inlineStr">
        <is>
          <t>ข้อสอบเก่า</t>
        </is>
      </c>
      <c r="Q192" s="165" t="inlineStr">
        <is>
          <t>2561</t>
        </is>
      </c>
      <c r="R192" s="165" t="inlineStr"/>
    </row>
    <row r="193" ht="24" customHeight="1" s="49">
      <c r="A193" s="167" t="n">
        <v>191</v>
      </c>
      <c r="B193"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93" s="166" t="inlineStr"/>
      <c r="D193" s="166" t="inlineStr">
        <is>
          <t>Perceived susceptibility ต่้า</t>
        </is>
      </c>
      <c r="E193" s="166" t="inlineStr">
        <is>
          <t>Perceived barrier ต่้า</t>
        </is>
      </c>
      <c r="F193" s="166" t="inlineStr">
        <is>
          <t>Perceived benefit ต่้า</t>
        </is>
      </c>
      <c r="G193" s="166" t="inlineStr">
        <is>
          <t>Perceived seriousness ต่้า</t>
        </is>
      </c>
      <c r="H193" s="166" t="inlineStr">
        <is>
          <t>ไม่มีปัจจัยกระตุ้นให้ใส่ถุงยาง</t>
        </is>
      </c>
      <c r="I193" s="167" t="inlineStr">
        <is>
          <t>1</t>
        </is>
      </c>
      <c r="J193" s="166"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3" s="166" t="inlineStr"/>
      <c r="L193" s="166" t="inlineStr">
        <is>
          <t>Antimicrobial Pharmacology</t>
        </is>
      </c>
      <c r="M193" s="166" t="inlineStr"/>
      <c r="N193" s="165" t="inlineStr">
        <is>
          <t>Clinic</t>
        </is>
      </c>
      <c r="O193" s="166" t="inlineStr">
        <is>
          <t>ข้อ 4 (PLE_CC1_2560 22 April Set 1.md)</t>
        </is>
      </c>
      <c r="P193" s="165" t="inlineStr">
        <is>
          <t>ข้อสอบเก่า</t>
        </is>
      </c>
      <c r="Q193" s="165" t="inlineStr">
        <is>
          <t>2560</t>
        </is>
      </c>
      <c r="R193" s="165" t="inlineStr"/>
    </row>
    <row r="194" ht="24" customHeight="1" s="49">
      <c r="A194" s="167" t="n">
        <v>192</v>
      </c>
      <c r="B194" s="166" t="inlineStr">
        <is>
          <t>ข้อใดคือสูตรยารักษาแรก ที่แนะนำให้ใช้ในผู้ติดเชื้อเอชไอวีที่ไม่มีข้อห้ามใช้</t>
        </is>
      </c>
      <c r="C194" s="166" t="inlineStr"/>
      <c r="D194" s="166" t="inlineStr">
        <is>
          <t>TDF+FTC+RPV</t>
        </is>
      </c>
      <c r="E194" s="166" t="inlineStr">
        <is>
          <t>TDF+3TC+EFV</t>
        </is>
      </c>
      <c r="F194" s="166" t="inlineStr">
        <is>
          <t>TDF+FTC+DTG</t>
        </is>
      </c>
      <c r="G194" s="166" t="inlineStr">
        <is>
          <t>ABC+3TC+DTG</t>
        </is>
      </c>
      <c r="H194" s="166" t="inlineStr">
        <is>
          <t>AZT+FTC+DTG</t>
        </is>
      </c>
      <c r="I194" s="167" t="inlineStr">
        <is>
          <t>1</t>
        </is>
      </c>
      <c r="J194" s="166" t="inlineStr">
        <is>
          <t>✅ คำตอบที่ถูกต้อง: ข้อ ก. TDF+FTC+RPV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4" s="166" t="inlineStr"/>
      <c r="L194" s="166" t="inlineStr">
        <is>
          <t>Antimicrobial Pharmacology</t>
        </is>
      </c>
      <c r="M194" s="166" t="inlineStr"/>
      <c r="N194" s="165" t="inlineStr">
        <is>
          <t>Clinic</t>
        </is>
      </c>
      <c r="O194" s="166" t="inlineStr">
        <is>
          <t>ข้อ 31 (Pharmtutor_2024_Set1.md)</t>
        </is>
      </c>
      <c r="P194" s="165" t="inlineStr">
        <is>
          <t>ข้อสอบจำลอง</t>
        </is>
      </c>
      <c r="Q194" s="165" t="inlineStr">
        <is>
          <t>Mock Pharmtutor 2024</t>
        </is>
      </c>
      <c r="R194" s="165" t="inlineStr"/>
    </row>
    <row r="195" ht="24" customHeight="1" s="49">
      <c r="A195" s="167" t="n">
        <v>193</v>
      </c>
      <c r="B195" s="166" t="inlineStr">
        <is>
          <t>การใช้ยา Amoxicillin+Clavulanic acid สามารถพบผลข้างเคียงใดได้บ่อยที่สุด</t>
        </is>
      </c>
      <c r="C195" s="166" t="inlineStr"/>
      <c r="D195" s="166" t="inlineStr">
        <is>
          <t>คลื่นไส้ อาเจียน</t>
        </is>
      </c>
      <c r="E195" s="166" t="inlineStr">
        <is>
          <t>กรดไหลย้อน</t>
        </is>
      </c>
      <c r="F195" s="166" t="inlineStr">
        <is>
          <t>ท้องเสีย</t>
        </is>
      </c>
      <c r="G195" s="166" t="inlineStr">
        <is>
          <t>ไอ</t>
        </is>
      </c>
      <c r="H195" s="166" t="inlineStr">
        <is>
          <t>เวียนศีรษะ</t>
        </is>
      </c>
      <c r="I195" s="167" t="inlineStr">
        <is>
          <t>1</t>
        </is>
      </c>
      <c r="J195" s="166"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 s="166" t="inlineStr"/>
      <c r="L195" s="166" t="inlineStr">
        <is>
          <t>URTI</t>
        </is>
      </c>
      <c r="M195" s="166" t="inlineStr"/>
      <c r="N195" s="165" t="inlineStr">
        <is>
          <t>Clinic</t>
        </is>
      </c>
      <c r="O195" s="166" t="inlineStr">
        <is>
          <t>ข้อ 36 (Pharmtutor_2024_Set1.md)</t>
        </is>
      </c>
      <c r="P195" s="165" t="inlineStr">
        <is>
          <t>ข้อสอบจำลอง</t>
        </is>
      </c>
      <c r="Q195" s="165" t="inlineStr">
        <is>
          <t>Mock Pharmtutor 2024</t>
        </is>
      </c>
      <c r="R195" s="165" t="inlineStr"/>
    </row>
    <row r="196" ht="24" customHeight="1" s="49">
      <c r="A196" s="167" t="n">
        <v>194</v>
      </c>
      <c r="B196" s="166"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196" s="166" t="inlineStr"/>
      <c r="D196" s="166" t="inlineStr">
        <is>
          <t>Trichomonas</t>
        </is>
      </c>
      <c r="E196" s="166" t="inlineStr">
        <is>
          <t>Candida Albicans</t>
        </is>
      </c>
      <c r="F196" s="166" t="inlineStr">
        <is>
          <t>Herpes Simplex</t>
        </is>
      </c>
      <c r="G196" s="166" t="inlineStr">
        <is>
          <t>Chlamydia</t>
        </is>
      </c>
      <c r="H196" s="166" t="inlineStr">
        <is>
          <t>Papilloma Virus</t>
        </is>
      </c>
      <c r="I196" s="167" t="inlineStr">
        <is>
          <t>1</t>
        </is>
      </c>
      <c r="J196" s="166"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96" s="166" t="inlineStr"/>
      <c r="L196" s="166" t="inlineStr">
        <is>
          <t>STDs &amp; vaginitis</t>
        </is>
      </c>
      <c r="M196" s="166" t="inlineStr"/>
      <c r="N196" s="165" t="inlineStr">
        <is>
          <t>Clinic</t>
        </is>
      </c>
      <c r="O196" s="166" t="inlineStr">
        <is>
          <t>ข้อ 41 (Pharmtutor_2024_Set1.md)</t>
        </is>
      </c>
      <c r="P196" s="165" t="inlineStr">
        <is>
          <t>ข้อสอบจำลอง</t>
        </is>
      </c>
      <c r="Q196" s="165" t="inlineStr">
        <is>
          <t>Mock Pharmtutor 2024</t>
        </is>
      </c>
      <c r="R196" s="165" t="inlineStr"/>
    </row>
    <row r="197" ht="24" customHeight="1" s="49">
      <c r="A197" s="167" t="n">
        <v>195</v>
      </c>
      <c r="B197" s="166" t="inlineStr">
        <is>
          <t>เชื้อสาเหตุใดที่พบได้มากที่สุดในการติดเชื้อปอกอักเสบชนิด Community-acquired pneumonia (CAP)</t>
        </is>
      </c>
      <c r="C197" s="166" t="inlineStr"/>
      <c r="D197" s="166" t="inlineStr">
        <is>
          <t>Pseudomonas aeruginosa</t>
        </is>
      </c>
      <c r="E197" s="166" t="inlineStr">
        <is>
          <t>Acinetobacter baumannii</t>
        </is>
      </c>
      <c r="F197" s="166" t="inlineStr">
        <is>
          <t>Klebsiella pneumoniae</t>
        </is>
      </c>
      <c r="G197" s="166" t="inlineStr">
        <is>
          <t>Mycoplasma pneumoniae</t>
        </is>
      </c>
      <c r="H197" s="166" t="inlineStr">
        <is>
          <t>Streptococcus pneumoniae</t>
        </is>
      </c>
      <c r="I197" s="167" t="inlineStr">
        <is>
          <t>1</t>
        </is>
      </c>
      <c r="J197" s="166"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166" t="inlineStr"/>
      <c r="L197" s="166" t="inlineStr">
        <is>
          <t>Pneumonia</t>
        </is>
      </c>
      <c r="M197" s="166" t="inlineStr"/>
      <c r="N197" s="165" t="inlineStr">
        <is>
          <t>Clinic</t>
        </is>
      </c>
      <c r="O197" s="166" t="inlineStr">
        <is>
          <t>ข้อ 43 (Pharmtutor_2024_Set1.md)</t>
        </is>
      </c>
      <c r="P197" s="165" t="inlineStr">
        <is>
          <t>ข้อสอบจำลอง</t>
        </is>
      </c>
      <c r="Q197" s="165" t="inlineStr">
        <is>
          <t>Mock Pharmtutor 2024</t>
        </is>
      </c>
      <c r="R197" s="165" t="inlineStr"/>
    </row>
    <row r="198" ht="24" customHeight="1" s="49">
      <c r="A198" s="167" t="n">
        <v>196</v>
      </c>
      <c r="B198" s="166" t="inlineStr">
        <is>
          <t>หากผู้ป่วยมีการติดเชื้อ MRSA ยาชนิดใดเหมาะสมมากที่สุด</t>
        </is>
      </c>
      <c r="C198" s="166" t="inlineStr"/>
      <c r="D198" s="166" t="inlineStr">
        <is>
          <t>Ceftazidime</t>
        </is>
      </c>
      <c r="E198" s="166" t="inlineStr">
        <is>
          <t>Meropenem</t>
        </is>
      </c>
      <c r="F198" s="166" t="inlineStr">
        <is>
          <t>Piperacillin-tazobactam</t>
        </is>
      </c>
      <c r="G198" s="166" t="inlineStr">
        <is>
          <t>Vancomycin</t>
        </is>
      </c>
      <c r="H198" s="166" t="inlineStr">
        <is>
          <t>Levofloxacin</t>
        </is>
      </c>
      <c r="I198" s="167" t="inlineStr">
        <is>
          <t>1</t>
        </is>
      </c>
      <c r="J198" s="166" t="inlineStr">
        <is>
          <t>✅ คำตอบที่ถูกต้อง: ข้อ ก. Ceftazidime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8" s="166" t="inlineStr"/>
      <c r="L198" s="166" t="inlineStr">
        <is>
          <t>Antimicrobial Pharmacology</t>
        </is>
      </c>
      <c r="M198" s="166" t="inlineStr"/>
      <c r="N198" s="165" t="inlineStr">
        <is>
          <t>Clinic</t>
        </is>
      </c>
      <c r="O198" s="166" t="inlineStr">
        <is>
          <t>ข้อ 44 (Pharmtutor_2024_Set1.md)</t>
        </is>
      </c>
      <c r="P198" s="165" t="inlineStr">
        <is>
          <t>ข้อสอบจำลอง</t>
        </is>
      </c>
      <c r="Q198" s="165" t="inlineStr">
        <is>
          <t>Mock Pharmtutor 2024</t>
        </is>
      </c>
      <c r="R198" s="165" t="inlineStr"/>
    </row>
    <row r="199" ht="24" customHeight="1" s="49">
      <c r="A199" s="167" t="n">
        <v>197</v>
      </c>
      <c r="B199" s="166" t="inlineStr">
        <is>
          <t>ข้อใดต่อไปนี้ คือ specific test ของ dosage form ดังกล่าว</t>
        </is>
      </c>
      <c r="C199" s="166" t="inlineStr"/>
      <c r="D199" s="166" t="inlineStr">
        <is>
          <t>Minimum fill</t>
        </is>
      </c>
      <c r="E199" s="166" t="inlineStr">
        <is>
          <t>Impurities test</t>
        </is>
      </c>
      <c r="F199" s="166" t="inlineStr">
        <is>
          <t>Sterility tests</t>
        </is>
      </c>
      <c r="G199" s="166" t="inlineStr">
        <is>
          <t>Microbial limit test</t>
        </is>
      </c>
      <c r="H199" s="166" t="inlineStr">
        <is>
          <t>Assay</t>
        </is>
      </c>
      <c r="I199" s="167" t="inlineStr">
        <is>
          <t>1</t>
        </is>
      </c>
      <c r="J199" s="166" t="inlineStr">
        <is>
          <t>✅ คำตอบที่ถูกต้อง: ข้อ ก. Minimum fill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9" s="166" t="inlineStr"/>
      <c r="L199" s="166" t="inlineStr">
        <is>
          <t>Antimicrobial Pharmacology</t>
        </is>
      </c>
      <c r="M199" s="166" t="inlineStr"/>
      <c r="N199" s="165" t="inlineStr">
        <is>
          <t>Clinic</t>
        </is>
      </c>
      <c r="O199" s="166" t="inlineStr">
        <is>
          <t>ข้อ 101 (Pharmtutor_2024_Set1.md)</t>
        </is>
      </c>
      <c r="P199" s="165" t="inlineStr">
        <is>
          <t>ข้อสอบจำลอง</t>
        </is>
      </c>
      <c r="Q199" s="165" t="inlineStr">
        <is>
          <t>Mock Pharmtutor 2024</t>
        </is>
      </c>
      <c r="R199" s="165" t="inlineStr"/>
    </row>
    <row r="200" ht="24" customHeight="1" s="49">
      <c r="A200" s="167" t="n">
        <v>198</v>
      </c>
      <c r="B200" s="166"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00" s="166" t="inlineStr"/>
      <c r="D200" s="166" t="inlineStr">
        <is>
          <t>300/1000</t>
        </is>
      </c>
      <c r="E200" s="166" t="inlineStr">
        <is>
          <t>350/1000</t>
        </is>
      </c>
      <c r="F200" s="166" t="inlineStr">
        <is>
          <t>50/700</t>
        </is>
      </c>
      <c r="G200" s="166" t="inlineStr">
        <is>
          <t>350/700</t>
        </is>
      </c>
      <c r="H200" s="166" t="inlineStr">
        <is>
          <t>50/1000</t>
        </is>
      </c>
      <c r="I200" s="167" t="inlineStr">
        <is>
          <t>1</t>
        </is>
      </c>
      <c r="J200" s="166" t="inlineStr">
        <is>
          <t>✅ คำตอบที่ถูกต้อง: ข้อ ก. 300/1000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0" s="166" t="inlineStr"/>
      <c r="L200" s="166" t="inlineStr">
        <is>
          <t>Antimicrobial Pharmacology</t>
        </is>
      </c>
      <c r="M200" s="166" t="inlineStr"/>
      <c r="N200" s="165" t="inlineStr">
        <is>
          <t>Clinic</t>
        </is>
      </c>
      <c r="O200" s="166" t="inlineStr">
        <is>
          <t>ข้อ 115 (Pharmtutor_2024_Set1.md)</t>
        </is>
      </c>
      <c r="P200" s="165" t="inlineStr">
        <is>
          <t>ข้อสอบจำลอง</t>
        </is>
      </c>
      <c r="Q200" s="165" t="inlineStr">
        <is>
          <t>Mock Pharmtutor 2024</t>
        </is>
      </c>
      <c r="R200" s="165" t="inlineStr"/>
    </row>
    <row r="201" ht="24" customHeight="1" s="49">
      <c r="A201" s="167" t="n">
        <v>199</v>
      </c>
      <c r="B201" s="166" t="inlineStr">
        <is>
          <t>ข้อใดคือ กลไกการออกฤทธิ์ของ Acyclovir</t>
        </is>
      </c>
      <c r="C201" s="166" t="inlineStr"/>
      <c r="D201" s="166" t="inlineStr">
        <is>
          <t>ยับยั้ง Viral DNA polymerase</t>
        </is>
      </c>
      <c r="E201" s="166" t="inlineStr">
        <is>
          <t>ยับยั้ง 14-alpha demethylase</t>
        </is>
      </c>
      <c r="F201" s="166" t="inlineStr">
        <is>
          <t>ยับยั้งการสร้าง nucleic acid</t>
        </is>
      </c>
      <c r="G201" s="166" t="inlineStr">
        <is>
          <t>ยับยั้ง DNA gyrase</t>
        </is>
      </c>
      <c r="H201" s="166" t="inlineStr">
        <is>
          <t>ยับยั้ง Nucleoside reverse transcriptase</t>
        </is>
      </c>
      <c r="I201" s="167" t="inlineStr">
        <is>
          <t>1</t>
        </is>
      </c>
      <c r="J201" s="166" t="inlineStr">
        <is>
          <t>✅ คำตอบที่ถูกต้อง: ข้อ ก. ยับยั้ง Viral DNA polymerase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01" s="166" t="inlineStr"/>
      <c r="L201" s="166" t="inlineStr">
        <is>
          <t>Viral Infections (Herpesviridae)</t>
        </is>
      </c>
      <c r="M201" s="166" t="inlineStr"/>
      <c r="N201" s="165" t="inlineStr">
        <is>
          <t>Clinic</t>
        </is>
      </c>
      <c r="O201" s="166" t="inlineStr">
        <is>
          <t>ข้อ 15 (Pharmtutor_2024_Set2.md)</t>
        </is>
      </c>
      <c r="P201" s="165" t="inlineStr">
        <is>
          <t>ข้อสอบจำลอง</t>
        </is>
      </c>
      <c r="Q201" s="165" t="inlineStr">
        <is>
          <t>Mock Pharmtutor 2024</t>
        </is>
      </c>
      <c r="R201" s="165" t="inlineStr"/>
    </row>
    <row r="202" ht="24" customHeight="1" s="49">
      <c r="A202" s="167" t="n">
        <v>200</v>
      </c>
      <c r="B202" s="166"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02" s="166" t="inlineStr"/>
      <c r="D202" s="166" t="inlineStr">
        <is>
          <t>Tenofovir + Emtricitabine</t>
        </is>
      </c>
      <c r="E202" s="166" t="inlineStr">
        <is>
          <t>Tenofovir + Lamivudine + Dolutegravir</t>
        </is>
      </c>
      <c r="F202" s="166" t="inlineStr">
        <is>
          <t>Tenofovir + Emtricitabine + Zidovudine</t>
        </is>
      </c>
      <c r="G202" s="166" t="inlineStr">
        <is>
          <t>Zidovudine + Lamivudine + Nevirapine</t>
        </is>
      </c>
      <c r="H202" s="166" t="inlineStr">
        <is>
          <t>Abacavir + Lamivudine + Dolutegravir</t>
        </is>
      </c>
      <c r="I202" s="167" t="inlineStr">
        <is>
          <t>1</t>
        </is>
      </c>
      <c r="J202" s="166" t="inlineStr">
        <is>
          <t>✅ คำตอบที่ถูกต้อง: ข้อ ก. Tenofovir + Emtricitabine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2" s="166" t="inlineStr"/>
      <c r="L202" s="166" t="inlineStr">
        <is>
          <t>Antimicrobial Pharmacology</t>
        </is>
      </c>
      <c r="M202" s="166" t="inlineStr"/>
      <c r="N202" s="165" t="inlineStr">
        <is>
          <t>Clinic</t>
        </is>
      </c>
      <c r="O202" s="166" t="inlineStr">
        <is>
          <t>ข้อ 32 (Pharmtutor_2024_Set2.md)</t>
        </is>
      </c>
      <c r="P202" s="165" t="inlineStr">
        <is>
          <t>ข้อสอบจำลอง</t>
        </is>
      </c>
      <c r="Q202" s="165" t="inlineStr">
        <is>
          <t>Mock Pharmtutor 2024</t>
        </is>
      </c>
      <c r="R202" s="165" t="inlineStr"/>
    </row>
    <row r="203" ht="24" customHeight="1" s="49">
      <c r="A203" s="167" t="n">
        <v>201</v>
      </c>
      <c r="B203" s="166" t="inlineStr">
        <is>
          <t>อธิบายความแตกต่างของโรคคอหอยอักเสบ (Pharyngystis) ระหว่างสาเหตุจากการติดเชื้อไวรัสและแบคทีเรีย</t>
        </is>
      </c>
      <c r="C203" s="166" t="inlineStr"/>
      <c r="D203" s="166" t="inlineStr">
        <is>
          <t>การติดเชื้อไวรัสส่วนมากมีอาการของไข้แสดงเด่น</t>
        </is>
      </c>
      <c r="E203" s="166" t="inlineStr">
        <is>
          <t>การติดเชื้อไวรัสจะมีอาการรุนแรงจำเป้นต้องใช้ยาในการรักษาผู้ป่วยทุกรายโดยเฉพาะกรณีคนไข้เด็กและผู้สูง อายุ</t>
        </is>
      </c>
      <c r="F203" s="166"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03" s="166" t="inlineStr">
        <is>
          <t>การที่ผู้ป่วยมีอาการของจุดหนองบริเวณลำคอ ร่วมกับบวมบริเวณลำคอ ส่วนมากมีสาเหตุมาจากการติดเชื้อแบคทีเรีย</t>
        </is>
      </c>
      <c r="H203" s="166" t="inlineStr">
        <is>
          <t>การติดเชื้อแบคทีเรียจะมีอาการคล้ายกับติดเชื้อไวรัส แต่จะพบอาการแสดงที่น้องกว่าการติดเชื้อไวรัสอย่างมีนัยสำคัญ</t>
        </is>
      </c>
      <c r="I203" s="167" t="inlineStr">
        <is>
          <t>1</t>
        </is>
      </c>
      <c r="J203" s="166" t="inlineStr">
        <is>
          <t>✅ คำตอบที่ถูกต้อง: ข้อ ก. การติดเชื้อไวรัสส่วนมากมีอาการของไข้แสดงเด่น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66" t="inlineStr"/>
      <c r="L203" s="166" t="inlineStr">
        <is>
          <t>Antimicrobial Pharmacology</t>
        </is>
      </c>
      <c r="M203" s="166" t="inlineStr"/>
      <c r="N203" s="165" t="inlineStr">
        <is>
          <t>Clinic</t>
        </is>
      </c>
      <c r="O203" s="166" t="inlineStr">
        <is>
          <t>ข้อ 36 (Pharmtutor_2024_Set2.md)</t>
        </is>
      </c>
      <c r="P203" s="165" t="inlineStr">
        <is>
          <t>ข้อสอบจำลอง</t>
        </is>
      </c>
      <c r="Q203" s="165" t="inlineStr">
        <is>
          <t>Mock Pharmtutor 2024</t>
        </is>
      </c>
      <c r="R203" s="165" t="inlineStr"/>
    </row>
    <row r="204" ht="24" customHeight="1" s="49">
      <c r="A204" s="167" t="n">
        <v>202</v>
      </c>
      <c r="B204" s="166"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04" s="166" t="inlineStr"/>
      <c r="D204" s="166" t="inlineStr">
        <is>
          <t>Group A staphylococcus</t>
        </is>
      </c>
      <c r="E204" s="166" t="inlineStr">
        <is>
          <t>Rotavirus</t>
        </is>
      </c>
      <c r="F204" s="166" t="inlineStr">
        <is>
          <t>Ebstein-Barr</t>
        </is>
      </c>
      <c r="G204" s="166" t="inlineStr">
        <is>
          <t>Group A streptococcus</t>
        </is>
      </c>
      <c r="H204" s="166" t="inlineStr">
        <is>
          <t>Gram negative Bacilli</t>
        </is>
      </c>
      <c r="I204" s="167" t="inlineStr">
        <is>
          <t>1</t>
        </is>
      </c>
      <c r="J204" s="166" t="inlineStr">
        <is>
          <t>✅ คำตอบที่ถูกต้อง: ข้อ ก. Group A staphylococcus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4" s="166" t="inlineStr"/>
      <c r="L204" s="166" t="inlineStr">
        <is>
          <t>Antimicrobial Pharmacology</t>
        </is>
      </c>
      <c r="M204" s="166" t="inlineStr"/>
      <c r="N204" s="165" t="inlineStr">
        <is>
          <t>Clinic</t>
        </is>
      </c>
      <c r="O204" s="166" t="inlineStr">
        <is>
          <t>ข้อ 37 (Pharmtutor_2024_Set2.md)</t>
        </is>
      </c>
      <c r="P204" s="165" t="inlineStr">
        <is>
          <t>ข้อสอบจำลอง</t>
        </is>
      </c>
      <c r="Q204" s="165" t="inlineStr">
        <is>
          <t>Mock Pharmtutor 2024</t>
        </is>
      </c>
      <c r="R204" s="165" t="inlineStr"/>
    </row>
    <row r="205" ht="24" customHeight="1" s="49">
      <c r="A205" s="167" t="n">
        <v>203</v>
      </c>
      <c r="B205" s="166"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05" s="166" t="inlineStr"/>
      <c r="D205" s="166" t="inlineStr">
        <is>
          <t>Dolutegravir 50 mg OD</t>
        </is>
      </c>
      <c r="E205" s="166" t="inlineStr">
        <is>
          <t>Vancomycin 1 g IV Q12H</t>
        </is>
      </c>
      <c r="F205" s="166" t="inlineStr">
        <is>
          <t>Meropenem 1 g IV Q8H</t>
        </is>
      </c>
      <c r="G205" s="166" t="inlineStr">
        <is>
          <t>Cefazolin 1 g IV Q8H</t>
        </is>
      </c>
      <c r="H205" s="166" t="inlineStr">
        <is>
          <t>Amoxicillin/Clavulanate 1 g BID</t>
        </is>
      </c>
      <c r="I205" s="167" t="inlineStr">
        <is>
          <t>1</t>
        </is>
      </c>
      <c r="J205"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 s="166" t="inlineStr"/>
      <c r="L205" s="166" t="inlineStr">
        <is>
          <t>Cystitis</t>
        </is>
      </c>
      <c r="M205" s="166" t="inlineStr"/>
      <c r="N205" s="165" t="inlineStr">
        <is>
          <t>Clinic</t>
        </is>
      </c>
      <c r="O205" s="166" t="inlineStr">
        <is>
          <t>ข้อ 3 (PLE_CC1_2557.md)</t>
        </is>
      </c>
      <c r="P205" s="165" t="inlineStr">
        <is>
          <t>ข้อสอบเก่า</t>
        </is>
      </c>
      <c r="Q205" s="165" t="inlineStr">
        <is>
          <t>2557</t>
        </is>
      </c>
      <c r="R205" s="165" t="inlineStr"/>
    </row>
    <row r="206" ht="24" customHeight="1" s="49">
      <c r="A206" s="167" t="n">
        <v>204</v>
      </c>
      <c r="B206"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206" s="166" t="inlineStr"/>
      <c r="D206" s="166" t="inlineStr">
        <is>
          <t>Cefazolin 1 g IV Q8H</t>
        </is>
      </c>
      <c r="E206" s="166" t="inlineStr">
        <is>
          <t>Amoxicillin/Clavulanate 1 g BID</t>
        </is>
      </c>
      <c r="F206" s="166" t="inlineStr">
        <is>
          <t>Ceftriaxone 1 g IV OD</t>
        </is>
      </c>
      <c r="G206" s="166" t="inlineStr">
        <is>
          <t>Ciprofloxacin 500 mg BID</t>
        </is>
      </c>
      <c r="H206" s="166" t="inlineStr">
        <is>
          <t>Azithromycin 500 mg OD</t>
        </is>
      </c>
      <c r="I206" s="167" t="inlineStr">
        <is>
          <t>1</t>
        </is>
      </c>
      <c r="J206"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6" s="166" t="inlineStr"/>
      <c r="L206" s="166" t="inlineStr">
        <is>
          <t>Pneumonia</t>
        </is>
      </c>
      <c r="M206" s="166" t="inlineStr"/>
      <c r="N206" s="165" t="inlineStr">
        <is>
          <t>Clinic</t>
        </is>
      </c>
      <c r="O206" s="166" t="inlineStr">
        <is>
          <t>ข้อ 3 (PLE_CC1_2557.md)</t>
        </is>
      </c>
      <c r="P206" s="165" t="inlineStr">
        <is>
          <t>ข้อสอบเก่า</t>
        </is>
      </c>
      <c r="Q206" s="165" t="inlineStr">
        <is>
          <t>2557</t>
        </is>
      </c>
      <c r="R206" s="165" t="inlineStr"/>
    </row>
    <row r="207" ht="24" customHeight="1" s="49">
      <c r="A207" s="167" t="n">
        <v>205</v>
      </c>
      <c r="B207"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207" s="166" t="inlineStr"/>
      <c r="D207" s="166" t="inlineStr">
        <is>
          <t>Ciprofloxacin 500 mg BID</t>
        </is>
      </c>
      <c r="E207" s="166" t="inlineStr">
        <is>
          <t>Azithromycin 500 mg OD</t>
        </is>
      </c>
      <c r="F207" s="166" t="inlineStr">
        <is>
          <t>Doxycycline 100 mg BID</t>
        </is>
      </c>
      <c r="G207" s="166" t="inlineStr">
        <is>
          <t>Cotrimoxazole 160/800 mg BID</t>
        </is>
      </c>
      <c r="H207" s="166" t="inlineStr">
        <is>
          <t>Metronidazole 400 mg TID</t>
        </is>
      </c>
      <c r="I207" s="167" t="inlineStr">
        <is>
          <t>1</t>
        </is>
      </c>
      <c r="J207"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07" s="166" t="inlineStr"/>
      <c r="L207" s="166" t="inlineStr">
        <is>
          <t>Pneumonia</t>
        </is>
      </c>
      <c r="M207" s="166" t="inlineStr"/>
      <c r="N207" s="165" t="inlineStr">
        <is>
          <t>Clinic</t>
        </is>
      </c>
      <c r="O207" s="166" t="inlineStr">
        <is>
          <t>ข้อ 4 (PLE_CC1_2557.md)</t>
        </is>
      </c>
      <c r="P207" s="165" t="inlineStr">
        <is>
          <t>ข้อสอบเก่า</t>
        </is>
      </c>
      <c r="Q207" s="165" t="inlineStr">
        <is>
          <t>2557</t>
        </is>
      </c>
      <c r="R207" s="165" t="inlineStr"/>
    </row>
    <row r="208" ht="24" customHeight="1" s="49">
      <c r="A208" s="167" t="n">
        <v>206</v>
      </c>
      <c r="B208" s="166" t="inlineStr">
        <is>
          <t>เกี่ยวกับ เป็น isotonic solution ข้อใดต่อไปนี้กล่าวถูกต้องตามหลักวิชาชีพเภสัชกรรม</t>
        </is>
      </c>
      <c r="C208" s="166" t="inlineStr"/>
      <c r="D208" s="166" t="inlineStr">
        <is>
          <t>Cotrimoxazole 160/800 mg BID</t>
        </is>
      </c>
      <c r="E208" s="166" t="inlineStr">
        <is>
          <t>Metronidazole 400 mg TID</t>
        </is>
      </c>
      <c r="F208" s="166" t="inlineStr">
        <is>
          <t>Nitrofurantoin 100 mg BID</t>
        </is>
      </c>
      <c r="G208" s="166" t="inlineStr">
        <is>
          <t>Tenofovir/Emtricitabine 300/200 mg OD</t>
        </is>
      </c>
      <c r="H208" s="166" t="inlineStr">
        <is>
          <t>Dolutegravir 50 mg OD</t>
        </is>
      </c>
      <c r="I208" s="167" t="inlineStr">
        <is>
          <t>1</t>
        </is>
      </c>
      <c r="J208"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 s="166" t="inlineStr"/>
      <c r="L208" s="166" t="inlineStr">
        <is>
          <t>Cystitis</t>
        </is>
      </c>
      <c r="M208" s="166" t="inlineStr"/>
      <c r="N208" s="165" t="inlineStr">
        <is>
          <t>Clinic</t>
        </is>
      </c>
      <c r="O208" s="166" t="inlineStr">
        <is>
          <t>ข้อ 4 (PLE_CC1_2556.md)</t>
        </is>
      </c>
      <c r="P208" s="165" t="inlineStr">
        <is>
          <t>ข้อสอบเก่า</t>
        </is>
      </c>
      <c r="Q208" s="165" t="inlineStr">
        <is>
          <t>2556</t>
        </is>
      </c>
      <c r="R208" s="165" t="inlineStr"/>
    </row>
    <row r="209" ht="24" customHeight="1" s="49">
      <c r="A209" s="167" t="n">
        <v>207</v>
      </c>
      <c r="B209" s="166" t="inlineStr">
        <is>
          <t>ข้อใดควรแนะนำสำหรับผู้ป่วยรายนี้ (Caseติดเชื้อ tricomonasis)</t>
        </is>
      </c>
      <c r="C209" s="166" t="inlineStr"/>
      <c r="D209" s="166" t="inlineStr">
        <is>
          <t>Tenofovir/Emtricitabine 300/200 mg OD</t>
        </is>
      </c>
      <c r="E209" s="166" t="inlineStr">
        <is>
          <t>Dolutegravir 50 mg OD</t>
        </is>
      </c>
      <c r="F209" s="166" t="inlineStr">
        <is>
          <t>Vancomycin 1 g IV Q12H</t>
        </is>
      </c>
      <c r="G209" s="166" t="inlineStr">
        <is>
          <t>Meropenem 1 g IV Q8H</t>
        </is>
      </c>
      <c r="H209" s="166" t="inlineStr">
        <is>
          <t>Cefazolin 1 g IV Q8H</t>
        </is>
      </c>
      <c r="I209" s="167" t="inlineStr">
        <is>
          <t>1</t>
        </is>
      </c>
      <c r="J209"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9" s="166" t="inlineStr"/>
      <c r="L209" s="166" t="inlineStr">
        <is>
          <t>Antimicrobial Pharmacology</t>
        </is>
      </c>
      <c r="M209" s="166" t="inlineStr"/>
      <c r="N209" s="165" t="inlineStr">
        <is>
          <t>Clinic</t>
        </is>
      </c>
      <c r="O209" s="166" t="inlineStr">
        <is>
          <t>ข้อ 5 (PLE_CC1_2556.md)</t>
        </is>
      </c>
      <c r="P209" s="165" t="inlineStr">
        <is>
          <t>ข้อสอบเก่า</t>
        </is>
      </c>
      <c r="Q209" s="165" t="inlineStr">
        <is>
          <t>2556</t>
        </is>
      </c>
      <c r="R209" s="165" t="inlineStr"/>
    </row>
    <row r="210" ht="24" customHeight="1" s="49">
      <c r="A210" s="167" t="n">
        <v>208</v>
      </c>
      <c r="B210" s="166" t="inlineStr">
        <is>
          <t>ติดเชื้อแบคทีเรียในโพรงจมูก</t>
        </is>
      </c>
      <c r="C210" s="166" t="inlineStr"/>
      <c r="D210" s="166" t="inlineStr">
        <is>
          <t>Meropenem 1 g IV Q8H</t>
        </is>
      </c>
      <c r="E210" s="166" t="inlineStr">
        <is>
          <t>Cefazolin 1 g IV Q8H</t>
        </is>
      </c>
      <c r="F210" s="166" t="inlineStr">
        <is>
          <t>Amoxicillin/Clavulanate 1 g BID</t>
        </is>
      </c>
      <c r="G210" s="166" t="inlineStr">
        <is>
          <t>Ceftriaxone 1 g IV OD</t>
        </is>
      </c>
      <c r="H210" s="166" t="inlineStr">
        <is>
          <t>Ciprofloxacin 500 mg BID</t>
        </is>
      </c>
      <c r="I210" s="167" t="inlineStr">
        <is>
          <t>1</t>
        </is>
      </c>
      <c r="J210"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66" t="inlineStr"/>
      <c r="L210" s="166" t="inlineStr">
        <is>
          <t>Antimicrobial Pharmacology</t>
        </is>
      </c>
      <c r="M210" s="166" t="inlineStr"/>
      <c r="N210" s="165" t="inlineStr">
        <is>
          <t>Clinic</t>
        </is>
      </c>
      <c r="O210" s="166" t="inlineStr">
        <is>
          <t>ข้อ 2 (PLE_CC1_2555 Day 2.md)</t>
        </is>
      </c>
      <c r="P210" s="165" t="inlineStr">
        <is>
          <t>ข้อสอบเก่า</t>
        </is>
      </c>
      <c r="Q210" s="165" t="inlineStr">
        <is>
          <t>2555</t>
        </is>
      </c>
      <c r="R210" s="165" t="inlineStr"/>
    </row>
    <row r="211" ht="24" customHeight="1" s="49">
      <c r="A211" s="167" t="n">
        <v>209</v>
      </c>
      <c r="B211" s="166" t="inlineStr">
        <is>
          <t>เกี่ยวกับ ติดเชื้อแบคทีเรีย ข้อใดต่อไปนี้กล่าวถูกต้องตามหลักวิชาชีพเภสัชกรรม</t>
        </is>
      </c>
      <c r="C211" s="166" t="inlineStr"/>
      <c r="D211" s="166" t="inlineStr">
        <is>
          <t>Ceftriaxone 1 g IV OD</t>
        </is>
      </c>
      <c r="E211" s="166" t="inlineStr">
        <is>
          <t>Ciprofloxacin 500 mg BID</t>
        </is>
      </c>
      <c r="F211" s="166" t="inlineStr">
        <is>
          <t>Azithromycin 500 mg OD</t>
        </is>
      </c>
      <c r="G211" s="166" t="inlineStr">
        <is>
          <t>Doxycycline 100 mg BID</t>
        </is>
      </c>
      <c r="H211" s="166" t="inlineStr">
        <is>
          <t>Cotrimoxazole 160/800 mg BID</t>
        </is>
      </c>
      <c r="I211" s="167" t="inlineStr">
        <is>
          <t>1</t>
        </is>
      </c>
      <c r="J211"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1" s="166" t="inlineStr"/>
      <c r="L211" s="166" t="inlineStr">
        <is>
          <t>Antimicrobial Pharmacology</t>
        </is>
      </c>
      <c r="M211" s="166" t="inlineStr"/>
      <c r="N211" s="165" t="inlineStr">
        <is>
          <t>Clinic</t>
        </is>
      </c>
      <c r="O211" s="166" t="inlineStr">
        <is>
          <t>ข้อ 1 (PLE_CC1_2555 Day 2.md)</t>
        </is>
      </c>
      <c r="P211" s="165" t="inlineStr">
        <is>
          <t>ข้อสอบเก่า</t>
        </is>
      </c>
      <c r="Q211" s="165" t="inlineStr">
        <is>
          <t>2555</t>
        </is>
      </c>
      <c r="R211" s="165" t="inlineStr"/>
    </row>
    <row r="212" ht="24" customHeight="1" s="49">
      <c r="A212" s="167" t="n">
        <v>210</v>
      </c>
      <c r="B212" s="166" t="inlineStr">
        <is>
          <t>เปลี่ยนจาก amoxicillin เป็น ciprofloxacin</t>
        </is>
      </c>
      <c r="C212" s="166" t="inlineStr"/>
      <c r="D212" s="166" t="inlineStr">
        <is>
          <t>Doxycycline 100 mg BID</t>
        </is>
      </c>
      <c r="E212" s="166" t="inlineStr">
        <is>
          <t>Cotrimoxazole 160/800 mg BID</t>
        </is>
      </c>
      <c r="F212" s="166" t="inlineStr">
        <is>
          <t>Metronidazole 400 mg TID</t>
        </is>
      </c>
      <c r="G212" s="166" t="inlineStr">
        <is>
          <t>Nitrofurantoin 100 mg BID</t>
        </is>
      </c>
      <c r="H212" s="166" t="inlineStr">
        <is>
          <t>Tenofovir/Emtricitabine 300/200 mg OD</t>
        </is>
      </c>
      <c r="I212" s="167" t="inlineStr">
        <is>
          <t>1</t>
        </is>
      </c>
      <c r="J212"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12" s="166" t="inlineStr"/>
      <c r="L212" s="166" t="inlineStr">
        <is>
          <t>Cystitis</t>
        </is>
      </c>
      <c r="M212" s="166" t="inlineStr"/>
      <c r="N212" s="165" t="inlineStr">
        <is>
          <t>Clinic</t>
        </is>
      </c>
      <c r="O212" s="166" t="inlineStr">
        <is>
          <t>ข้อ 3 (PLE_CC1_2555 Day 2.md)</t>
        </is>
      </c>
      <c r="P212" s="165" t="inlineStr">
        <is>
          <t>ข้อสอบเก่า</t>
        </is>
      </c>
      <c r="Q212" s="165" t="inlineStr">
        <is>
          <t>2555</t>
        </is>
      </c>
      <c r="R212" s="165" t="inlineStr"/>
    </row>
    <row r="213" ht="24" customHeight="1" s="49">
      <c r="A213" s="167" t="n">
        <v>211</v>
      </c>
      <c r="B213" s="166" t="inlineStr">
        <is>
          <t>เปลี่ยนจาก amoxicillin เป็น azithromycin</t>
        </is>
      </c>
      <c r="C213" s="166" t="inlineStr"/>
      <c r="D213" s="166" t="inlineStr">
        <is>
          <t>Nitrofurantoin 100 mg BID</t>
        </is>
      </c>
      <c r="E213" s="166" t="inlineStr">
        <is>
          <t>Tenofovir/Emtricitabine 300/200 mg OD</t>
        </is>
      </c>
      <c r="F213" s="166" t="inlineStr">
        <is>
          <t>Dolutegravir 50 mg OD</t>
        </is>
      </c>
      <c r="G213" s="166" t="inlineStr">
        <is>
          <t>Vancomycin 1 g IV Q12H</t>
        </is>
      </c>
      <c r="H213" s="166" t="inlineStr">
        <is>
          <t>Meropenem 1 g IV Q8H</t>
        </is>
      </c>
      <c r="I213" s="167" t="inlineStr">
        <is>
          <t>1</t>
        </is>
      </c>
      <c r="J213"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66" t="inlineStr"/>
      <c r="L213" s="166" t="inlineStr">
        <is>
          <t>Pneumonia</t>
        </is>
      </c>
      <c r="M213" s="166" t="inlineStr"/>
      <c r="N213" s="165" t="inlineStr">
        <is>
          <t>Clinic</t>
        </is>
      </c>
      <c r="O213" s="166" t="inlineStr">
        <is>
          <t>ข้อ 4 (PLE_CC1_2555 Day 2.md)</t>
        </is>
      </c>
      <c r="P213" s="165" t="inlineStr">
        <is>
          <t>ข้อสอบเก่า</t>
        </is>
      </c>
      <c r="Q213" s="165" t="inlineStr">
        <is>
          <t>2555</t>
        </is>
      </c>
      <c r="R213" s="165" t="inlineStr"/>
    </row>
    <row r="214" ht="24" customHeight="1" s="49">
      <c r="A214" s="167" t="n">
        <v>212</v>
      </c>
      <c r="B214" s="166" t="inlineStr">
        <is>
          <t>ลด amoxicillin ลงครึ่งหนึ่ง</t>
        </is>
      </c>
      <c r="C214" s="166" t="inlineStr"/>
      <c r="D214" s="166" t="inlineStr">
        <is>
          <t>Vancomycin 1 g IV Q12H</t>
        </is>
      </c>
      <c r="E214" s="166" t="inlineStr">
        <is>
          <t>Meropenem 1 g IV Q8H</t>
        </is>
      </c>
      <c r="F214" s="166" t="inlineStr">
        <is>
          <t>Cefazolin 1 g IV Q8H</t>
        </is>
      </c>
      <c r="G214" s="166" t="inlineStr">
        <is>
          <t>Amoxicillin/Clavulanate 1 g BID</t>
        </is>
      </c>
      <c r="H214" s="166" t="inlineStr">
        <is>
          <t>Ceftriaxone 1 g IV OD</t>
        </is>
      </c>
      <c r="I214" s="167" t="inlineStr">
        <is>
          <t>1</t>
        </is>
      </c>
      <c r="J214"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14" s="166" t="inlineStr"/>
      <c r="L214" s="166" t="inlineStr">
        <is>
          <t>URTI</t>
        </is>
      </c>
      <c r="M214" s="166" t="inlineStr"/>
      <c r="N214" s="165" t="inlineStr">
        <is>
          <t>Clinic</t>
        </is>
      </c>
      <c r="O214" s="166" t="inlineStr">
        <is>
          <t>ข้อ 5 (PLE_CC1_2555 Day 2.md)</t>
        </is>
      </c>
      <c r="P214" s="165" t="inlineStr">
        <is>
          <t>ข้อสอบเก่า</t>
        </is>
      </c>
      <c r="Q214" s="165" t="inlineStr">
        <is>
          <t>2555</t>
        </is>
      </c>
      <c r="R214" s="165" t="inlineStr"/>
    </row>
    <row r="215" ht="24" customHeight="1" s="49">
      <c r="A215" s="167" t="n">
        <v>213</v>
      </c>
      <c r="B215" s="166" t="inlineStr">
        <is>
          <t>ติดเชื้อแบคทีเรีย แต่ติดเชื้อเพิ่มอีกตัวหนึ่ง</t>
        </is>
      </c>
      <c r="C215" s="166" t="inlineStr"/>
      <c r="D215" s="166" t="inlineStr">
        <is>
          <t>Amoxicillin/Clavulanate 1 g BID</t>
        </is>
      </c>
      <c r="E215" s="166" t="inlineStr">
        <is>
          <t>Ceftriaxone 1 g IV OD</t>
        </is>
      </c>
      <c r="F215" s="166" t="inlineStr">
        <is>
          <t>Ciprofloxacin 500 mg BID</t>
        </is>
      </c>
      <c r="G215" s="166" t="inlineStr">
        <is>
          <t>Azithromycin 500 mg OD</t>
        </is>
      </c>
      <c r="H215" s="166" t="inlineStr">
        <is>
          <t>Doxycycline 100 mg BID</t>
        </is>
      </c>
      <c r="I215" s="167" t="inlineStr">
        <is>
          <t>1</t>
        </is>
      </c>
      <c r="J215"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5" s="166" t="inlineStr"/>
      <c r="L215" s="166" t="inlineStr">
        <is>
          <t>Antimicrobial Pharmacology</t>
        </is>
      </c>
      <c r="M215" s="166" t="inlineStr"/>
      <c r="N215" s="165" t="inlineStr">
        <is>
          <t>Clinic</t>
        </is>
      </c>
      <c r="O215" s="166" t="inlineStr">
        <is>
          <t>ข้อ 2 (PLE_CC1_2555 Day 2.md)</t>
        </is>
      </c>
      <c r="P215" s="165" t="inlineStr">
        <is>
          <t>ข้อสอบเก่า</t>
        </is>
      </c>
      <c r="Q215" s="165" t="inlineStr">
        <is>
          <t>2555</t>
        </is>
      </c>
      <c r="R215" s="165" t="inlineStr"/>
    </row>
    <row r="216" ht="24" customHeight="1" s="49">
      <c r="A216" s="167" t="n">
        <v>214</v>
      </c>
      <c r="B216" s="166" t="inlineStr">
        <is>
          <t>เกี่ยวกับ ติดเชื้อที่หูส่วนกลาง ข้อใดต่อไปนี้กล่าวถูกต้องตามหลักวิชาชีพเภสัชกรรม</t>
        </is>
      </c>
      <c r="C216" s="166" t="inlineStr"/>
      <c r="D216" s="166" t="inlineStr">
        <is>
          <t>Metronidazole 400 mg TID</t>
        </is>
      </c>
      <c r="E216" s="166" t="inlineStr">
        <is>
          <t>Nitrofurantoin 100 mg BID</t>
        </is>
      </c>
      <c r="F216" s="166" t="inlineStr">
        <is>
          <t>Tenofovir/Emtricitabine 300/200 mg OD</t>
        </is>
      </c>
      <c r="G216" s="166" t="inlineStr">
        <is>
          <t>Dolutegravir 50 mg OD</t>
        </is>
      </c>
      <c r="H216" s="166" t="inlineStr">
        <is>
          <t>Vancomycin 1 g IV Q12H</t>
        </is>
      </c>
      <c r="I216" s="167" t="inlineStr">
        <is>
          <t>1</t>
        </is>
      </c>
      <c r="J216" s="166"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6" s="166" t="inlineStr"/>
      <c r="L216" s="166" t="inlineStr">
        <is>
          <t>Antimicrobial Pharmacology</t>
        </is>
      </c>
      <c r="M216" s="166" t="inlineStr"/>
      <c r="N216" s="165" t="inlineStr">
        <is>
          <t>Clinic</t>
        </is>
      </c>
      <c r="O216" s="166" t="inlineStr">
        <is>
          <t>ข้อ 2 (PLE_CC1_2555 Day 2.md)</t>
        </is>
      </c>
      <c r="P216" s="165" t="inlineStr">
        <is>
          <t>ข้อสอบเก่า</t>
        </is>
      </c>
      <c r="Q216" s="165" t="inlineStr">
        <is>
          <t>2555</t>
        </is>
      </c>
      <c r="R216" s="165" t="inlineStr"/>
    </row>
    <row r="217" ht="24" customHeight="1" s="49">
      <c r="A217" s="167" t="n">
        <v>215</v>
      </c>
      <c r="B217" s="166" t="inlineStr">
        <is>
          <t>เกี่ยวกับ Burrow solution ข้อใดต่อไปนี้กล่าวถูกต้องตามหลักวิชาชีพเภสัชกรรม</t>
        </is>
      </c>
      <c r="C217" s="166" t="inlineStr"/>
      <c r="D217" s="166" t="inlineStr">
        <is>
          <t>) .......... ointment</t>
        </is>
      </c>
      <c r="E217" s="166" t="inlineStr">
        <is>
          <t>Vancomycin 1 g IV Q12H</t>
        </is>
      </c>
      <c r="F217" s="166" t="inlineStr">
        <is>
          <t>Meropenem 1 g IV Q8H</t>
        </is>
      </c>
      <c r="G217" s="166" t="inlineStr">
        <is>
          <t>Cefazolin 1 g IV Q8H</t>
        </is>
      </c>
      <c r="H217" s="166" t="inlineStr">
        <is>
          <t>Amoxicillin/Clavulanate 1 g BID</t>
        </is>
      </c>
      <c r="I217" s="167" t="inlineStr">
        <is>
          <t>1</t>
        </is>
      </c>
      <c r="J217" s="166"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166" t="inlineStr"/>
      <c r="L217" s="166" t="inlineStr">
        <is>
          <t>Cystitis</t>
        </is>
      </c>
      <c r="M217" s="166" t="inlineStr"/>
      <c r="N217" s="165" t="inlineStr">
        <is>
          <t>Clinic</t>
        </is>
      </c>
      <c r="O217" s="166" t="inlineStr">
        <is>
          <t>ข้อ 2 (PLE_CC1_2555 Day 2.md)</t>
        </is>
      </c>
      <c r="P217" s="165" t="inlineStr">
        <is>
          <t>ข้อสอบเก่า</t>
        </is>
      </c>
      <c r="Q217" s="165" t="inlineStr">
        <is>
          <t>2555</t>
        </is>
      </c>
      <c r="R217" s="165" t="inlineStr"/>
    </row>
    <row r="218" ht="24" customHeight="1" s="49">
      <c r="A218" s="167" t="n">
        <v>216</v>
      </c>
      <c r="B218"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18" s="166" t="inlineStr"/>
      <c r="D218" s="166" t="inlineStr">
        <is>
          <t>Cefazolin 1 g IV Q8H</t>
        </is>
      </c>
      <c r="E218" s="166" t="inlineStr">
        <is>
          <t>Amoxicillin/Clavulanate 1 g BID</t>
        </is>
      </c>
      <c r="F218" s="166" t="inlineStr">
        <is>
          <t>Ceftriaxone 1 g IV OD</t>
        </is>
      </c>
      <c r="G218" s="166" t="inlineStr">
        <is>
          <t>Ciprofloxacin 500 mg BID</t>
        </is>
      </c>
      <c r="H218" s="166" t="inlineStr">
        <is>
          <t>Azithromycin 500 mg OD</t>
        </is>
      </c>
      <c r="I218" s="167" t="inlineStr">
        <is>
          <t>1</t>
        </is>
      </c>
      <c r="J218"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18" s="166" t="inlineStr"/>
      <c r="L218" s="166" t="inlineStr">
        <is>
          <t>Cystitis</t>
        </is>
      </c>
      <c r="M218" s="166" t="inlineStr"/>
      <c r="N218" s="165" t="inlineStr">
        <is>
          <t>Clinic</t>
        </is>
      </c>
      <c r="O218" s="166" t="inlineStr">
        <is>
          <t>ข้อ 5 (PLE_CC1_2555 Day 2.md)</t>
        </is>
      </c>
      <c r="P218" s="165" t="inlineStr">
        <is>
          <t>ข้อสอบเก่า</t>
        </is>
      </c>
      <c r="Q218" s="165" t="inlineStr">
        <is>
          <t>2555</t>
        </is>
      </c>
      <c r="R218" s="165" t="inlineStr"/>
    </row>
    <row r="219" ht="24" customHeight="1" s="49">
      <c r="A219" s="167" t="n">
        <v>217</v>
      </c>
      <c r="B219" s="166" t="inlineStr">
        <is>
          <t>การจะตรวจว่าผู้ป่วยเป็นวัณโรคต้องตรวจหาเชื้ออะไร</t>
        </is>
      </c>
      <c r="C219" s="166" t="inlineStr"/>
      <c r="D219" s="166" t="inlineStr">
        <is>
          <t>Ciprofloxacin 500 mg BID</t>
        </is>
      </c>
      <c r="E219" s="166" t="inlineStr">
        <is>
          <t>Azithromycin 500 mg OD</t>
        </is>
      </c>
      <c r="F219" s="166" t="inlineStr">
        <is>
          <t>Doxycycline 100 mg BID</t>
        </is>
      </c>
      <c r="G219" s="166" t="inlineStr">
        <is>
          <t>Cotrimoxazole 160/800 mg BID</t>
        </is>
      </c>
      <c r="H219" s="166" t="inlineStr">
        <is>
          <t>Metronidazole 400 mg TID</t>
        </is>
      </c>
      <c r="I219" s="167" t="inlineStr">
        <is>
          <t>1</t>
        </is>
      </c>
      <c r="J219"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19" s="166" t="inlineStr"/>
      <c r="L219" s="166" t="inlineStr">
        <is>
          <t>Tuberculosis</t>
        </is>
      </c>
      <c r="M219" s="166" t="inlineStr"/>
      <c r="N219" s="165" t="inlineStr">
        <is>
          <t>Clinic</t>
        </is>
      </c>
      <c r="O219" s="166" t="inlineStr">
        <is>
          <t>ข้อ 1 (PLE_CC1_2555 Day 2.md)</t>
        </is>
      </c>
      <c r="P219" s="165" t="inlineStr">
        <is>
          <t>ข้อสอบเก่า</t>
        </is>
      </c>
      <c r="Q219" s="165" t="inlineStr">
        <is>
          <t>2555</t>
        </is>
      </c>
      <c r="R219" s="165" t="inlineStr"/>
    </row>
    <row r="220" ht="24" customHeight="1" s="49">
      <c r="A220" s="167" t="n">
        <v>218</v>
      </c>
      <c r="B220" s="166" t="inlineStr">
        <is>
          <t>ติดเชื้อ HIV แต่ไม่ใช่ผู้ป่วยเอดส์</t>
        </is>
      </c>
      <c r="C220" s="166" t="inlineStr"/>
      <c r="D220" s="166" t="inlineStr">
        <is>
          <t>Cotrimoxazole 160/800 mg BID</t>
        </is>
      </c>
      <c r="E220" s="166" t="inlineStr">
        <is>
          <t>Metronidazole 400 mg TID</t>
        </is>
      </c>
      <c r="F220" s="166" t="inlineStr">
        <is>
          <t>Nitrofurantoin 100 mg BID</t>
        </is>
      </c>
      <c r="G220" s="166" t="inlineStr">
        <is>
          <t>Tenofovir/Emtricitabine 300/200 mg OD</t>
        </is>
      </c>
      <c r="H220" s="166" t="inlineStr">
        <is>
          <t>Dolutegravir 50 mg OD</t>
        </is>
      </c>
      <c r="I220" s="167" t="inlineStr">
        <is>
          <t>1</t>
        </is>
      </c>
      <c r="J220" s="166"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0" s="166" t="inlineStr"/>
      <c r="L220" s="166" t="inlineStr">
        <is>
          <t>Antimicrobial Pharmacology</t>
        </is>
      </c>
      <c r="M220" s="166" t="inlineStr"/>
      <c r="N220" s="165" t="inlineStr">
        <is>
          <t>Clinic</t>
        </is>
      </c>
      <c r="O220" s="166" t="inlineStr">
        <is>
          <t>ข้อ 1 (PLE_CC1_2555 Day 2.md)</t>
        </is>
      </c>
      <c r="P220" s="165" t="inlineStr">
        <is>
          <t>ข้อสอบเก่า</t>
        </is>
      </c>
      <c r="Q220" s="165" t="inlineStr">
        <is>
          <t>2555</t>
        </is>
      </c>
      <c r="R220" s="165" t="inlineStr"/>
    </row>
    <row r="221" ht="24" customHeight="1" s="49">
      <c r="A221" s="167" t="n">
        <v>219</v>
      </c>
      <c r="B221" s="166" t="inlineStr">
        <is>
          <t>ติดเชื้อวัณโรคแต่ไม่เป็นเอดส์</t>
        </is>
      </c>
      <c r="C221" s="166" t="inlineStr"/>
      <c r="D221" s="166" t="inlineStr">
        <is>
          <t>Tenofovir/Emtricitabine 300/200 mg OD</t>
        </is>
      </c>
      <c r="E221" s="166" t="inlineStr">
        <is>
          <t>Dolutegravir 50 mg OD</t>
        </is>
      </c>
      <c r="F221" s="166" t="inlineStr">
        <is>
          <t>Vancomycin 1 g IV Q12H</t>
        </is>
      </c>
      <c r="G221" s="166" t="inlineStr">
        <is>
          <t>Meropenem 1 g IV Q8H</t>
        </is>
      </c>
      <c r="H221" s="166" t="inlineStr">
        <is>
          <t>Cefazolin 1 g IV Q8H</t>
        </is>
      </c>
      <c r="I221" s="167" t="inlineStr">
        <is>
          <t>1</t>
        </is>
      </c>
      <c r="J221" s="166"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21" s="166" t="inlineStr"/>
      <c r="L221" s="166" t="inlineStr">
        <is>
          <t>Tuberculosis</t>
        </is>
      </c>
      <c r="M221" s="166" t="inlineStr"/>
      <c r="N221" s="165" t="inlineStr">
        <is>
          <t>Clinic</t>
        </is>
      </c>
      <c r="O221" s="166" t="inlineStr">
        <is>
          <t>ข้อ 2 (PLE_CC1_2555 Day 2.md)</t>
        </is>
      </c>
      <c r="P221" s="165" t="inlineStr">
        <is>
          <t>ข้อสอบเก่า</t>
        </is>
      </c>
      <c r="Q221" s="165" t="inlineStr">
        <is>
          <t>2555</t>
        </is>
      </c>
      <c r="R221" s="165" t="inlineStr"/>
    </row>
    <row r="222" ht="24" customHeight="1" s="49">
      <c r="A222" s="167" t="n">
        <v>220</v>
      </c>
      <c r="B222" s="166" t="inlineStr">
        <is>
          <t>เลือกสูตร GPO-vir หลังรักษา TB 2-4 สัปดาห์</t>
        </is>
      </c>
      <c r="C222" s="166" t="inlineStr"/>
      <c r="D222" s="166" t="inlineStr">
        <is>
          <t>Meropenem 1 g IV Q8H</t>
        </is>
      </c>
      <c r="E222" s="166" t="inlineStr">
        <is>
          <t>Cefazolin 1 g IV Q8H</t>
        </is>
      </c>
      <c r="F222" s="166" t="inlineStr">
        <is>
          <t>Amoxicillin/Clavulanate 1 g BID</t>
        </is>
      </c>
      <c r="G222" s="166" t="inlineStr">
        <is>
          <t>Ceftriaxone 1 g IV OD</t>
        </is>
      </c>
      <c r="H222" s="166" t="inlineStr">
        <is>
          <t>Ciprofloxacin 500 mg BID</t>
        </is>
      </c>
      <c r="I222" s="167" t="inlineStr">
        <is>
          <t>1</t>
        </is>
      </c>
      <c r="J222" s="166"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22" s="166" t="inlineStr"/>
      <c r="L222" s="166" t="inlineStr">
        <is>
          <t>Tuberculosis</t>
        </is>
      </c>
      <c r="M222" s="166" t="inlineStr"/>
      <c r="N222" s="165" t="inlineStr">
        <is>
          <t>Clinic</t>
        </is>
      </c>
      <c r="O222" s="166" t="inlineStr">
        <is>
          <t>ข้อ 1 (PLE_CC1_2555 Day 2.md)</t>
        </is>
      </c>
      <c r="P222" s="165" t="inlineStr">
        <is>
          <t>ข้อสอบเก่า</t>
        </is>
      </c>
      <c r="Q222" s="165" t="inlineStr">
        <is>
          <t>2555</t>
        </is>
      </c>
      <c r="R222" s="165" t="inlineStr"/>
    </row>
    <row r="223" ht="24" customHeight="1" s="49">
      <c r="A223" s="167" t="n">
        <v>221</v>
      </c>
      <c r="B223" s="166" t="inlineStr">
        <is>
          <t>เปลี่ยนเป็น Efavirenz เพื่อป้องกันการเกิดอันตรกิริยากับยา Rifampin</t>
        </is>
      </c>
      <c r="C223" s="166" t="inlineStr"/>
      <c r="D223" s="166" t="inlineStr">
        <is>
          <t>Ceftriaxone 1 g IV OD</t>
        </is>
      </c>
      <c r="E223" s="166" t="inlineStr">
        <is>
          <t>Ciprofloxacin 500 mg BID</t>
        </is>
      </c>
      <c r="F223" s="166" t="inlineStr">
        <is>
          <t>Azithromycin 500 mg OD</t>
        </is>
      </c>
      <c r="G223" s="166" t="inlineStr">
        <is>
          <t>Doxycycline 100 mg BID</t>
        </is>
      </c>
      <c r="H223" s="166" t="inlineStr">
        <is>
          <t>Cotrimoxazole 160/800 mg BID</t>
        </is>
      </c>
      <c r="I223" s="167" t="inlineStr">
        <is>
          <t>1</t>
        </is>
      </c>
      <c r="J223"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3" s="166" t="inlineStr"/>
      <c r="L223" s="166" t="inlineStr">
        <is>
          <t>Antimicrobial Pharmacology</t>
        </is>
      </c>
      <c r="M223" s="166" t="inlineStr"/>
      <c r="N223" s="165" t="inlineStr">
        <is>
          <t>Clinic</t>
        </is>
      </c>
      <c r="O223" s="166" t="inlineStr">
        <is>
          <t>ข้อ 4 (PLE_CC1_2555 Day 2.md)</t>
        </is>
      </c>
      <c r="P223" s="165" t="inlineStr">
        <is>
          <t>ข้อสอบเก่า</t>
        </is>
      </c>
      <c r="Q223" s="165" t="inlineStr">
        <is>
          <t>2555</t>
        </is>
      </c>
      <c r="R223" s="165" t="inlineStr"/>
    </row>
    <row r="224" ht="24" customHeight="1" s="49">
      <c r="A224" s="167" t="n">
        <v>222</v>
      </c>
      <c r="B224" s="166" t="inlineStr">
        <is>
          <t>KI+I2 เป็นการเตรียมยาโดยใช้เทคนิคพิเศษที่เรียกว่าอะไร</t>
        </is>
      </c>
      <c r="C224" s="166" t="inlineStr"/>
      <c r="D224" s="166" t="inlineStr">
        <is>
          <t>complexation</t>
        </is>
      </c>
      <c r="E224" s="166" t="inlineStr">
        <is>
          <t>trituration</t>
        </is>
      </c>
      <c r="F224" s="166" t="inlineStr">
        <is>
          <t>emulsification</t>
        </is>
      </c>
      <c r="G224" s="166" t="inlineStr">
        <is>
          <t>suspension</t>
        </is>
      </c>
      <c r="H224" s="166" t="inlineStr">
        <is>
          <t>levigation 39.การทำ KI+I2 ควรเตรียมโดยข้อใด</t>
        </is>
      </c>
      <c r="I224" s="167" t="inlineStr">
        <is>
          <t>1</t>
        </is>
      </c>
      <c r="J224" s="166"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4" s="166" t="inlineStr"/>
      <c r="L224" s="166" t="inlineStr">
        <is>
          <t>Antimicrobial Pharmacology</t>
        </is>
      </c>
      <c r="M224" s="166" t="inlineStr"/>
      <c r="N224" s="165" t="inlineStr">
        <is>
          <t>Clinic</t>
        </is>
      </c>
      <c r="O224" s="166" t="inlineStr">
        <is>
          <t>ข้อ 38 (PLE_CC1_2554 SET1.md)</t>
        </is>
      </c>
      <c r="P224" s="165" t="inlineStr">
        <is>
          <t>ข้อสอบเก่า</t>
        </is>
      </c>
      <c r="Q224" s="165" t="inlineStr">
        <is>
          <t>2554</t>
        </is>
      </c>
      <c r="R224" s="165" t="inlineStr"/>
    </row>
    <row r="225" ht="24" customHeight="1" s="49">
      <c r="A225" s="167" t="n">
        <v>223</v>
      </c>
      <c r="B225" s="166" t="inlineStr">
        <is>
          <t>ผลข้างเคียงจากการใช้ยา acyclovir</t>
        </is>
      </c>
      <c r="C225" s="166" t="inlineStr"/>
      <c r="D225" s="166" t="inlineStr">
        <is>
          <t>ปวดเมื่อย</t>
        </is>
      </c>
      <c r="E225" s="166" t="inlineStr">
        <is>
          <t>ตาพร่า</t>
        </is>
      </c>
      <c r="F225" s="166" t="inlineStr">
        <is>
          <t>คลื่นไส้ อาเจียน</t>
        </is>
      </c>
      <c r="G225" s="166" t="inlineStr">
        <is>
          <t>หยุดหายใจ อ้างอิง: www.drugs.com</t>
        </is>
      </c>
      <c r="H225" s="166" t="inlineStr">
        <is>
          <t>Meropenem 1 g IV Q8H</t>
        </is>
      </c>
      <c r="I225" s="167" t="inlineStr">
        <is>
          <t>3</t>
        </is>
      </c>
      <c r="J225" s="166"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5" s="166" t="inlineStr"/>
      <c r="L225" s="166" t="inlineStr">
        <is>
          <t>Antimicrobial Pharmacology</t>
        </is>
      </c>
      <c r="M225" s="166" t="inlineStr"/>
      <c r="N225" s="165" t="inlineStr">
        <is>
          <t>Clinic</t>
        </is>
      </c>
      <c r="O225" s="166" t="inlineStr">
        <is>
          <t>ข้อ 6 (PLE_CC1_2554 SET2.md)</t>
        </is>
      </c>
      <c r="P225" s="165" t="inlineStr">
        <is>
          <t>ข้อสอบเก่า</t>
        </is>
      </c>
      <c r="Q225" s="165" t="inlineStr">
        <is>
          <t>2554</t>
        </is>
      </c>
      <c r="R225" s="165" t="inlineStr"/>
    </row>
    <row r="226" ht="24" customHeight="1" s="49">
      <c r="A226" s="167" t="n">
        <v>224</v>
      </c>
      <c r="B226"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26" s="166" t="inlineStr"/>
      <c r="D226" s="166" t="inlineStr">
        <is>
          <t>Vancomycin 1 g IV Q12H</t>
        </is>
      </c>
      <c r="E226" s="166" t="inlineStr">
        <is>
          <t>Meropenem 1 g IV Q8H</t>
        </is>
      </c>
      <c r="F226" s="166" t="inlineStr">
        <is>
          <t>Cefazolin 1 g IV Q8H</t>
        </is>
      </c>
      <c r="G226" s="166" t="inlineStr">
        <is>
          <t>Amoxicillin/Clavulanate 1 g BID</t>
        </is>
      </c>
      <c r="H226" s="166" t="inlineStr">
        <is>
          <t>Ceftriaxone 1 g IV OD</t>
        </is>
      </c>
      <c r="I226" s="167" t="inlineStr">
        <is>
          <t>1</t>
        </is>
      </c>
      <c r="J226" s="166"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 s="166" t="inlineStr"/>
      <c r="L226" s="166" t="inlineStr">
        <is>
          <t>Cystitis</t>
        </is>
      </c>
      <c r="M226" s="166" t="inlineStr"/>
      <c r="N226" s="165" t="inlineStr">
        <is>
          <t>Clinic</t>
        </is>
      </c>
      <c r="O226" s="166" t="inlineStr">
        <is>
          <t>ข้อ 1 (PLE_CC1_2554 SET2.md)</t>
        </is>
      </c>
      <c r="P226" s="165" t="inlineStr">
        <is>
          <t>ข้อสอบเก่า</t>
        </is>
      </c>
      <c r="Q226" s="165" t="inlineStr">
        <is>
          <t>2554</t>
        </is>
      </c>
      <c r="R226" s="165" t="inlineStr"/>
    </row>
    <row r="227" ht="24" customHeight="1" s="49">
      <c r="A227" s="167" t="n">
        <v>225</v>
      </c>
      <c r="B227" s="166" t="inlineStr">
        <is>
          <t>ท่านควรจ่ายปฏิชีวนะใด แก่ผู้ป่วยรายนี้ เพื่อป้องกันการติดเชื้อข้างต้น ก . ketoconazole</t>
        </is>
      </c>
      <c r="C227" s="166" t="inlineStr"/>
      <c r="D227" s="166" t="inlineStr">
        <is>
          <t>imipenam ค . tetracycline</t>
        </is>
      </c>
      <c r="E227" s="166" t="inlineStr">
        <is>
          <t>amoxicillin</t>
        </is>
      </c>
      <c r="F227" s="166" t="inlineStr">
        <is>
          <t>cloxacillin carbapenem (MSSA) โดย cloxacillin มีประสิทธิภาพดีที่สุดใน ,cephalosporin ส่วน ketoconazole เป็นยารักษาเชื้อรา (Survival Guide on Pharmacotherapy Vol. 1)</t>
        </is>
      </c>
      <c r="G227" s="166" t="inlineStr">
        <is>
          <t>Azithromycin 500 mg OD</t>
        </is>
      </c>
      <c r="H227" s="166" t="inlineStr">
        <is>
          <t>Doxycycline 100 mg BID</t>
        </is>
      </c>
      <c r="I227" s="167" t="inlineStr">
        <is>
          <t>5</t>
        </is>
      </c>
      <c r="J227" s="166"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7" s="166" t="inlineStr"/>
      <c r="L227" s="166" t="inlineStr">
        <is>
          <t>Antimicrobial Pharmacology</t>
        </is>
      </c>
      <c r="M227" s="166" t="inlineStr"/>
      <c r="N227" s="165" t="inlineStr">
        <is>
          <t>Clinic</t>
        </is>
      </c>
      <c r="O227" s="166" t="inlineStr">
        <is>
          <t>ข้อ 24 (PLE_CC1_2554 SET2.md)</t>
        </is>
      </c>
      <c r="P227" s="165" t="inlineStr">
        <is>
          <t>ข้อสอบเก่า</t>
        </is>
      </c>
      <c r="Q227" s="165" t="inlineStr">
        <is>
          <t>2554</t>
        </is>
      </c>
      <c r="R227" s="165" t="inlineStr"/>
    </row>
    <row r="228" ht="24" customHeight="1" s="49">
      <c r="A228" s="167" t="n">
        <v>226</v>
      </c>
      <c r="B228" s="166" t="inlineStr">
        <is>
          <t>ข้อใดถูกต้องเกี่ยวกับกลไกของยา acyclovir</t>
        </is>
      </c>
      <c r="C228" s="166" t="inlineStr"/>
      <c r="D228" s="166" t="inlineStr">
        <is>
          <t>ยับยั้ง RNA polymerase</t>
        </is>
      </c>
      <c r="E228" s="166" t="inlineStr">
        <is>
          <t>เปลี่ยนเป็น triphosphate เท่านั้น จึงจะออกฤทธิ์</t>
        </is>
      </c>
      <c r="F228" s="166" t="inlineStr">
        <is>
          <t>เป็น product เมื่อเข้าสู่ร่างกายจะกลายเป็น valacyclovir</t>
        </is>
      </c>
      <c r="G228" s="166" t="inlineStr">
        <is>
          <t>มีเฉพาะรูปแบบยารับประทานเท่านั้น</t>
        </is>
      </c>
      <c r="H228" s="166" t="inlineStr">
        <is>
          <t>ยับยั้ง Viral DNA polymerase</t>
        </is>
      </c>
      <c r="I228" s="167" t="inlineStr">
        <is>
          <t>2</t>
        </is>
      </c>
      <c r="J228" s="166"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8" s="166" t="inlineStr"/>
      <c r="L228" s="166" t="inlineStr">
        <is>
          <t>Antimicrobial Pharmacology</t>
        </is>
      </c>
      <c r="M228" s="166" t="inlineStr"/>
      <c r="N228" s="165" t="inlineStr">
        <is>
          <t>Clinic</t>
        </is>
      </c>
      <c r="O228" s="166" t="inlineStr">
        <is>
          <t>ข้อ 4 (PLE_CC1_2554 SET2.md)</t>
        </is>
      </c>
      <c r="P228" s="165" t="inlineStr">
        <is>
          <t>ข้อสอบเก่า</t>
        </is>
      </c>
      <c r="Q228" s="165" t="inlineStr">
        <is>
          <t>2554</t>
        </is>
      </c>
      <c r="R228" s="165" t="inlineStr"/>
    </row>
    <row r="229" ht="24" customHeight="1" s="49">
      <c r="A229" s="167" t="n">
        <v>227</v>
      </c>
      <c r="B229" s="166" t="inlineStr">
        <is>
          <t>renal insufficiency Precautions</t>
        </is>
      </c>
      <c r="C229" s="166" t="inlineStr"/>
      <c r="D229" s="166" t="inlineStr">
        <is>
          <t>Metronidazole 400 mg TID</t>
        </is>
      </c>
      <c r="E229" s="166" t="inlineStr">
        <is>
          <t>Nitrofurantoin 100 mg BID</t>
        </is>
      </c>
      <c r="F229" s="166" t="inlineStr">
        <is>
          <t>Tenofovir/Emtricitabine 300/200 mg OD</t>
        </is>
      </c>
      <c r="G229" s="166" t="inlineStr">
        <is>
          <t>Dolutegravir 50 mg OD</t>
        </is>
      </c>
      <c r="H229" s="166" t="inlineStr">
        <is>
          <t>Vancomycin 1 g IV Q12H</t>
        </is>
      </c>
      <c r="I229" s="167" t="inlineStr">
        <is>
          <t>1</t>
        </is>
      </c>
      <c r="J229"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29" s="166" t="inlineStr"/>
      <c r="L229" s="166" t="inlineStr">
        <is>
          <t>Cystitis</t>
        </is>
      </c>
      <c r="M229" s="166" t="inlineStr"/>
      <c r="N229" s="165" t="inlineStr">
        <is>
          <t>Clinic</t>
        </is>
      </c>
      <c r="O229" s="166" t="inlineStr">
        <is>
          <t>ข้อ 2 (PLE_CC1_2533.md)</t>
        </is>
      </c>
      <c r="P229" s="165" t="inlineStr">
        <is>
          <t>ข้อสอบเก่า</t>
        </is>
      </c>
      <c r="Q229" s="165" t="inlineStr">
        <is>
          <t>2533</t>
        </is>
      </c>
      <c r="R229" s="165" t="inlineStr"/>
    </row>
    <row r="230" ht="24" customHeight="1" s="49">
      <c r="A230" s="167" t="n">
        <v>228</v>
      </c>
      <c r="B230"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30" s="166" t="inlineStr"/>
      <c r="D230" s="166" t="inlineStr">
        <is>
          <t>Dolutegravir 50 mg OD</t>
        </is>
      </c>
      <c r="E230" s="166" t="inlineStr">
        <is>
          <t>Vancomycin 1 g IV Q12H</t>
        </is>
      </c>
      <c r="F230" s="166" t="inlineStr">
        <is>
          <t>Meropenem 1 g IV Q8H</t>
        </is>
      </c>
      <c r="G230" s="166" t="inlineStr">
        <is>
          <t>Cefazolin 1 g IV Q8H</t>
        </is>
      </c>
      <c r="H230" s="166" t="inlineStr">
        <is>
          <t>Amoxicillin/Clavulanate 1 g BID</t>
        </is>
      </c>
      <c r="I230" s="167" t="inlineStr">
        <is>
          <t>1</t>
        </is>
      </c>
      <c r="J230"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0" s="166" t="inlineStr"/>
      <c r="L230" s="166" t="inlineStr">
        <is>
          <t>Antimicrobial Pharmacology</t>
        </is>
      </c>
      <c r="M230" s="166" t="inlineStr"/>
      <c r="N230" s="165" t="inlineStr">
        <is>
          <t>Clinic</t>
        </is>
      </c>
      <c r="O230" s="166" t="inlineStr">
        <is>
          <t>ข้อ 8 (PLE_CC1_2533.md)</t>
        </is>
      </c>
      <c r="P230" s="165" t="inlineStr">
        <is>
          <t>ข้อสอบเก่า</t>
        </is>
      </c>
      <c r="Q230" s="165" t="inlineStr">
        <is>
          <t>2533</t>
        </is>
      </c>
      <c r="R230" s="165" t="inlineStr"/>
    </row>
    <row r="231" ht="24" customHeight="1" s="49">
      <c r="A231" s="167" t="n">
        <v>229</v>
      </c>
      <c r="B231" s="166" t="inlineStr">
        <is>
          <t>เกี่ยวกับ โรคติดเชื้อ 65 81 ข้อใดต่อไปนี้กล่าวถูกต้องตามหลักวิชาชีพเภสัชกรรม</t>
        </is>
      </c>
      <c r="C231" s="166" t="inlineStr"/>
      <c r="D231" s="166" t="inlineStr">
        <is>
          <t>Cefazolin 1 g IV Q8H</t>
        </is>
      </c>
      <c r="E231" s="166" t="inlineStr">
        <is>
          <t>Amoxicillin/Clavulanate 1 g BID</t>
        </is>
      </c>
      <c r="F231" s="166" t="inlineStr">
        <is>
          <t>Ceftriaxone 1 g IV OD</t>
        </is>
      </c>
      <c r="G231" s="166" t="inlineStr">
        <is>
          <t>Ciprofloxacin 500 mg BID</t>
        </is>
      </c>
      <c r="H231" s="166" t="inlineStr">
        <is>
          <t>Azithromycin 500 mg OD</t>
        </is>
      </c>
      <c r="I231" s="167" t="inlineStr">
        <is>
          <t>3</t>
        </is>
      </c>
      <c r="J231" s="166"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1" s="166" t="inlineStr"/>
      <c r="L231" s="166" t="inlineStr">
        <is>
          <t>Antimicrobial Pharmacology</t>
        </is>
      </c>
      <c r="M231" s="166" t="inlineStr"/>
      <c r="N231" s="165" t="inlineStr">
        <is>
          <t>Clinic</t>
        </is>
      </c>
      <c r="O231" s="166" t="inlineStr">
        <is>
          <t>ข้อ 4 (PLE_CC1_Practice_Exam.md)</t>
        </is>
      </c>
      <c r="P231" s="165" t="inlineStr">
        <is>
          <t>แบบฝึกหัด</t>
        </is>
      </c>
      <c r="Q231" s="165" t="inlineStr">
        <is>
          <t>เล่มม่วง</t>
        </is>
      </c>
      <c r="R231" s="165" t="inlineStr"/>
    </row>
    <row r="232" ht="24" customHeight="1" s="49">
      <c r="A232" s="167" t="n">
        <v>230</v>
      </c>
      <c r="B232" s="166" t="inlineStr">
        <is>
          <t>โรคติดเชื้อ โดย ฝ่ายวิชาการ สโมสรนิสิตเภสัชศาสตร์ จุฬาลงกรณ์</t>
        </is>
      </c>
      <c r="C232" s="166" t="inlineStr"/>
      <c r="D232" s="166" t="inlineStr">
        <is>
          <t>Ciprofloxacin 500 mg BID</t>
        </is>
      </c>
      <c r="E232" s="166" t="inlineStr">
        <is>
          <t>Azithromycin 500 mg OD</t>
        </is>
      </c>
      <c r="F232" s="166" t="inlineStr">
        <is>
          <t>Doxycycline 100 mg BID</t>
        </is>
      </c>
      <c r="G232" s="166" t="inlineStr">
        <is>
          <t>Cotrimoxazole 160/800 mg BID</t>
        </is>
      </c>
      <c r="H232" s="166" t="inlineStr">
        <is>
          <t>Metronidazole 400 mg TID</t>
        </is>
      </c>
      <c r="I232" s="167" t="inlineStr">
        <is>
          <t>1</t>
        </is>
      </c>
      <c r="J232"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2" s="166" t="inlineStr"/>
      <c r="L232" s="166" t="inlineStr">
        <is>
          <t>Antimicrobial Pharmacology</t>
        </is>
      </c>
      <c r="M232" s="166" t="inlineStr"/>
      <c r="N232" s="165" t="inlineStr">
        <is>
          <t>Clinic</t>
        </is>
      </c>
      <c r="O232" s="166" t="inlineStr">
        <is>
          <t>ข้อ 4 (PLE_CC1_Practice_Exam.md)</t>
        </is>
      </c>
      <c r="P232" s="165" t="inlineStr">
        <is>
          <t>แบบฝึกหัด</t>
        </is>
      </c>
      <c r="Q232" s="165" t="inlineStr">
        <is>
          <t>เล่มม่วง</t>
        </is>
      </c>
      <c r="R232" s="165" t="inlineStr"/>
    </row>
    <row r="233" ht="24" customHeight="1" s="49">
      <c r="A233" s="167" t="n">
        <v>231</v>
      </c>
      <c r="B233" s="166" t="inlineStr">
        <is>
          <t>ผู้ป่วยควรได้รับการรักษาด้วยยาต้านเชื้อวัณโรคสูตรใด</t>
        </is>
      </c>
      <c r="C233" s="166" t="inlineStr"/>
      <c r="D233" s="166" t="inlineStr">
        <is>
          <t>4HRZE/2HR</t>
        </is>
      </c>
      <c r="E233" s="166" t="inlineStr">
        <is>
          <t>2HRZES/1HRZE/5HRE</t>
        </is>
      </c>
      <c r="F233" s="166" t="inlineStr">
        <is>
          <t>2HRZE/4HR</t>
        </is>
      </c>
      <c r="G233" s="166" t="inlineStr">
        <is>
          <t>2RZE/10RE</t>
        </is>
      </c>
      <c r="H233" s="166" t="inlineStr">
        <is>
          <t>2SHE/16HE</t>
        </is>
      </c>
      <c r="I233" s="167" t="inlineStr">
        <is>
          <t>1</t>
        </is>
      </c>
      <c r="J233" s="166"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3" s="166" t="inlineStr"/>
      <c r="L233" s="166" t="inlineStr">
        <is>
          <t>Tuberculosis</t>
        </is>
      </c>
      <c r="M233" s="166" t="inlineStr"/>
      <c r="N233" s="165" t="inlineStr">
        <is>
          <t>Clinic</t>
        </is>
      </c>
      <c r="O233" s="166" t="inlineStr">
        <is>
          <t>ข้อ 1 (PLE_CC1_Practice_Exam.md)</t>
        </is>
      </c>
      <c r="P233" s="165" t="inlineStr">
        <is>
          <t>แบบฝึกหัด</t>
        </is>
      </c>
      <c r="Q233" s="165" t="inlineStr">
        <is>
          <t>เล่มม่วง</t>
        </is>
      </c>
      <c r="R233" s="165" t="inlineStr"/>
    </row>
    <row r="234" ht="24" customHeight="1" s="49">
      <c r="A234" s="167" t="n">
        <v>232</v>
      </c>
      <c r="B234" s="166" t="inlineStr">
        <is>
          <t>ข้อใดต่อไปนี้กล่าวผิดเกี่ยวกับยา Isoniazid</t>
        </is>
      </c>
      <c r="C234" s="166" t="inlineStr"/>
      <c r="D234" s="166" t="inlineStr">
        <is>
          <t>ยาออกฤทธิ์ต้านเชื้อวัณโรคโดยยับยั้งการสร้าง DNA ของเชื้อวัณโรค</t>
        </is>
      </c>
      <c r="E234" s="166" t="inlineStr">
        <is>
          <t>ในผู้ป่วยรายนี้สามารถได้รับยา Isoniazid ในขนาด 300 mg ต่อวันได้</t>
        </is>
      </c>
      <c r="F234" s="166" t="inlineStr">
        <is>
          <t>ยาลดกรดสามารถลดประสิทธิภาพของยา Isoniazid</t>
        </is>
      </c>
      <c r="G234" s="166" t="inlineStr">
        <is>
          <t>ผู้ป่วยทุกรายที่ได้รับยา Isoniazid ควรต้องได้รับ Pyridoxine</t>
        </is>
      </c>
      <c r="H234" s="166" t="inlineStr">
        <is>
          <t>อาการไม่พึงประสงค์ที่พบได้ คือ เอนไซม์ตับเพิ่มขึ้น 65 โรคติดเชื้อ ฝ่ายวิชาการ สโมสรนิสิตเภสัชศาสตร์ จุฬาลงกรณ์</t>
        </is>
      </c>
      <c r="I234" s="167" t="inlineStr">
        <is>
          <t>1</t>
        </is>
      </c>
      <c r="J234" s="166"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34" s="166" t="inlineStr"/>
      <c r="L234" s="166" t="inlineStr">
        <is>
          <t>Tuberculosis</t>
        </is>
      </c>
      <c r="M234" s="166" t="inlineStr"/>
      <c r="N234" s="165" t="inlineStr">
        <is>
          <t>Clinic</t>
        </is>
      </c>
      <c r="O234" s="166" t="inlineStr">
        <is>
          <t>ข้อ 2 (PLE_CC1_Practice_Exam.md)</t>
        </is>
      </c>
      <c r="P234" s="165" t="inlineStr">
        <is>
          <t>แบบฝึกหัด</t>
        </is>
      </c>
      <c r="Q234" s="165" t="inlineStr">
        <is>
          <t>เล่มม่วง</t>
        </is>
      </c>
      <c r="R234" s="165" t="inlineStr"/>
    </row>
    <row r="235" ht="24" customHeight="1" s="49">
      <c r="A235" s="167" t="n">
        <v>233</v>
      </c>
      <c r="B235"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35" s="166" t="inlineStr"/>
      <c r="D235" s="166" t="inlineStr">
        <is>
          <t>การให้แบบ bolus injection อาจทำให้เกิด cardiotoxic effects เช่น หัวใจหยุดเต้นได้</t>
        </is>
      </c>
      <c r="E235" s="166" t="inlineStr">
        <is>
          <t>การให้แบบ bolus injection ทำให้ยาอยู่ในกระแสเลือดไม่นานพอที่จะฆ่าเชื้อได้หมด</t>
        </is>
      </c>
      <c r="F235" s="166" t="inlineStr">
        <is>
          <t>การให้แบบ bolus injection ทำให้ยามีค่าครึ่งชีวิตสั้นลง 74 โรคติดเชื้อ ฝ่ายวิชาการ สโมสรนิสิตเภสัชศาสตร์ จุฬาลงกรณ์</t>
        </is>
      </c>
      <c r="G235" s="166" t="inlineStr">
        <is>
          <t>การให้แบบ bolus injection ทำให้เกิดผลข้างเคียงจากยาโดยทั่วไปลดลง แต่ผลข้างเคียงถึงแก่ชีวิตเพิ่ม มากขึ้นอย่างมาก</t>
        </is>
      </c>
      <c r="H235" s="166" t="inlineStr">
        <is>
          <t>ตำรับของตัวยาอยู่ในรูป emulsion แบบ w/o ไม่สามารถให้แบบ IV ได้</t>
        </is>
      </c>
      <c r="I235" s="167" t="inlineStr">
        <is>
          <t>1</t>
        </is>
      </c>
      <c r="J235" s="166"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35" s="166" t="inlineStr"/>
      <c r="L235" s="166" t="inlineStr">
        <is>
          <t>Antimicrobial Pharmacology</t>
        </is>
      </c>
      <c r="M235" s="166" t="inlineStr"/>
      <c r="N235" s="165" t="inlineStr">
        <is>
          <t>Clinic</t>
        </is>
      </c>
      <c r="O235" s="166" t="inlineStr">
        <is>
          <t>ข้อ 33 (PLE_CC1_Practice_Exam.md)</t>
        </is>
      </c>
      <c r="P235" s="165" t="inlineStr">
        <is>
          <t>แบบฝึกหัด</t>
        </is>
      </c>
      <c r="Q235" s="165" t="inlineStr">
        <is>
          <t>เล่มม่วง</t>
        </is>
      </c>
      <c r="R235" s="165" t="inlineStr"/>
    </row>
    <row r="236" ht="24" customHeight="1" s="49">
      <c r="A236" s="167" t="n">
        <v>234</v>
      </c>
      <c r="B236" s="166" t="inlineStr">
        <is>
          <t>ตัวยา Metronidazole สามารถใช้รักษาการติดเชื้อของสิ่งมีชีวิตกลุ่มใดได้บ้าง</t>
        </is>
      </c>
      <c r="C236" s="166" t="inlineStr"/>
      <c r="D236" s="166" t="inlineStr">
        <is>
          <t>Virus</t>
        </is>
      </c>
      <c r="E236" s="166" t="inlineStr">
        <is>
          <t>Protozoa</t>
        </is>
      </c>
      <c r="F236" s="166" t="inlineStr">
        <is>
          <t>Aerobic bacteria</t>
        </is>
      </c>
      <c r="G236" s="166" t="inlineStr">
        <is>
          <t>Anaerobic bacteria C E A B 77 โรคติดเชื้อ ฝ่ายวิชาการ สโมสรนิสิตเภสัชศาสตร์ จุฬาลงกรณ์</t>
        </is>
      </c>
      <c r="H236" s="166" t="inlineStr">
        <is>
          <t>ถูกต้องทั้งข้อ ข และ ง</t>
        </is>
      </c>
      <c r="I236" s="167" t="inlineStr">
        <is>
          <t>1</t>
        </is>
      </c>
      <c r="J236" s="166"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36" s="166" t="inlineStr"/>
      <c r="L236" s="166" t="inlineStr">
        <is>
          <t>STDs &amp; vaginitis</t>
        </is>
      </c>
      <c r="M236" s="166" t="inlineStr"/>
      <c r="N236" s="165" t="inlineStr">
        <is>
          <t>Clinic</t>
        </is>
      </c>
      <c r="O236" s="166" t="inlineStr">
        <is>
          <t>ข้อ 44 (PLE_CC1_Practice_Exam.md)</t>
        </is>
      </c>
      <c r="P236" s="165" t="inlineStr">
        <is>
          <t>แบบฝึกหัด</t>
        </is>
      </c>
      <c r="Q236" s="165" t="inlineStr">
        <is>
          <t>เล่มม่วง</t>
        </is>
      </c>
      <c r="R236" s="165" t="inlineStr"/>
    </row>
    <row r="237" ht="24" customHeight="1" s="49">
      <c r="A237" s="167" t="n">
        <v>235</v>
      </c>
      <c r="B237"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37" s="166" t="inlineStr"/>
      <c r="D237" s="166" t="inlineStr">
        <is>
          <t>Griseofulvin 134 โรคผิวหนัง ฝ่ายวิชาการ</t>
        </is>
      </c>
      <c r="E237" s="166" t="inlineStr">
        <is>
          <t>Ketoconazole</t>
        </is>
      </c>
      <c r="F237" s="166" t="inlineStr">
        <is>
          <t>Fluconazole</t>
        </is>
      </c>
      <c r="G237" s="166" t="inlineStr">
        <is>
          <t>Itraconazole</t>
        </is>
      </c>
      <c r="H237" s="166" t="inlineStr">
        <is>
          <t>Terbinafine</t>
        </is>
      </c>
      <c r="I237" s="167" t="inlineStr">
        <is>
          <t>1</t>
        </is>
      </c>
      <c r="J237" s="166"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37" s="166" t="inlineStr"/>
      <c r="L237" s="166" t="inlineStr">
        <is>
          <t>HIV infection</t>
        </is>
      </c>
      <c r="M237" s="166" t="inlineStr"/>
      <c r="N237" s="165" t="inlineStr">
        <is>
          <t>Clinic</t>
        </is>
      </c>
      <c r="O237" s="166" t="inlineStr">
        <is>
          <t>ข้อ 25 (PLE_CC1_Practice_Exam.md)</t>
        </is>
      </c>
      <c r="P237" s="165" t="inlineStr">
        <is>
          <t>แบบฝึกหัด</t>
        </is>
      </c>
      <c r="Q237" s="165" t="inlineStr">
        <is>
          <t>เล่มม่วง</t>
        </is>
      </c>
      <c r="R237" s="165" t="inlineStr"/>
    </row>
    <row r="238" ht="24" customHeight="1" s="49">
      <c r="A238" s="167" t="n">
        <v>236</v>
      </c>
      <c r="B238"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38" s="166" t="inlineStr"/>
      <c r="D238" s="166" t="inlineStr">
        <is>
          <t>เกิดจากการติดไวรัส Herpes simplex Type I</t>
        </is>
      </c>
      <c r="E238" s="166" t="inlineStr">
        <is>
          <t>ผู้ป่วยรายนี้จัดเป็น Primary Infection เนื่องจากเป็นการรักษาเริมหลังจากรักษาครั้งแรกหายขาด แล้ว</t>
        </is>
      </c>
      <c r="F238" s="166" t="inlineStr">
        <is>
          <t>เมื่อมีอาการคัน สามารถใช้ยา topical ทาภายใน 48 ชั่วโมง เพื่อลดความรุนแรงของโรค</t>
        </is>
      </c>
      <c r="G238" s="166" t="inlineStr">
        <is>
          <t>การรักษาสำหรับผู้ป่วยรายนี้ สามารถใช้ Valacyclovir 500 mg bid 3 วัน</t>
        </is>
      </c>
      <c r="H238" s="166" t="inlineStr">
        <is>
          <t>การรักษาสำหรับผู้ป่วยรายนี้ สามารถใช้ Valacyclovir 500 mg bid 7 - 10 วัน จากข้อมูลต่อไปนี้ จงตอบคำถามข้อ 34-35</t>
        </is>
      </c>
      <c r="I238" s="167" t="inlineStr">
        <is>
          <t>1</t>
        </is>
      </c>
      <c r="J238" s="166"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38" s="166" t="inlineStr"/>
      <c r="L238" s="166" t="inlineStr">
        <is>
          <t>Viral Infections (Herpesviridae)</t>
        </is>
      </c>
      <c r="M238" s="166" t="inlineStr"/>
      <c r="N238" s="165" t="inlineStr">
        <is>
          <t>Clinic</t>
        </is>
      </c>
      <c r="O238" s="166" t="inlineStr">
        <is>
          <t>ข้อ 33 (PLE_CC1_Practice_Exam.md)</t>
        </is>
      </c>
      <c r="P238" s="165" t="inlineStr">
        <is>
          <t>แบบฝึกหัด</t>
        </is>
      </c>
      <c r="Q238" s="165" t="inlineStr">
        <is>
          <t>เล่มม่วง</t>
        </is>
      </c>
      <c r="R238" s="165" t="inlineStr"/>
    </row>
    <row r="239" ht="24" customHeight="1" s="49">
      <c r="A239" s="167" t="n">
        <v>237</v>
      </c>
      <c r="B239" s="166" t="inlineStr">
        <is>
          <t>ข้อใดกล่าวผิดเกี่ยวกับโครงสร้างของยา Dicloxacillin และยา Amoxicillin</t>
        </is>
      </c>
      <c r="C239" s="166" t="inlineStr"/>
      <c r="D239" s="166" t="inlineStr">
        <is>
          <t>หมายเลข 1 ในโครงสร้างของยา Dicloxacillin และ Amoxicillin มีชื่อว่า Thiazolidine ring</t>
        </is>
      </c>
      <c r="E239" s="166" t="inlineStr">
        <is>
          <t>หมายเลข 3 ในโครงสร้างของยา Dicloxacillin คือ Phenyl-isoxazole ring วางตัวตั้งฉากกับ β- lactam ring ทำให้ทนต่อ β-lactamase enzyme</t>
        </is>
      </c>
      <c r="F239" s="166" t="inlineStr">
        <is>
          <t>หมายเลข 2 ในโครงสร้างของยา Amoxicillin ทำให้ยาทนกรดในกระเพาะอาหารมากขึ้น</t>
        </is>
      </c>
      <c r="G239" s="166" t="inlineStr">
        <is>
          <t>หมายเลข 4 ในโครงสร้างของยา Amoxicillin ทำให้ยา Amoxicillin เป็น para-hydroxy analog ของ Ampicillin</t>
        </is>
      </c>
      <c r="H239" s="166" t="inlineStr">
        <is>
          <t>หมายเลข 4 ในโครงสร้างของยา Amoxicillin ทำให้ยา Amoxicillin ทนต่อ β-lactamase enzyme</t>
        </is>
      </c>
      <c r="I239" s="167" t="inlineStr">
        <is>
          <t>1</t>
        </is>
      </c>
      <c r="J239" s="166"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39" s="166" t="inlineStr"/>
      <c r="L239" s="166" t="inlineStr">
        <is>
          <t>URTI</t>
        </is>
      </c>
      <c r="M239" s="166" t="inlineStr"/>
      <c r="N239" s="165" t="inlineStr">
        <is>
          <t>Clinic</t>
        </is>
      </c>
      <c r="O239" s="166" t="inlineStr">
        <is>
          <t>ข้อ 7 (PLE_CC1_Practice_Exam.md)</t>
        </is>
      </c>
      <c r="P239" s="165" t="inlineStr">
        <is>
          <t>แบบฝึกหัด</t>
        </is>
      </c>
      <c r="Q239" s="165" t="inlineStr">
        <is>
          <t>เล่มม่วง</t>
        </is>
      </c>
      <c r="R239" s="165" t="inlineStr"/>
    </row>
    <row r="240" ht="24" customHeight="1" s="49">
      <c r="A240" s="167" t="n">
        <v>238</v>
      </c>
      <c r="B240" s="166" t="inlineStr">
        <is>
          <t>หากตรวจพบว่าเกิดจากการติดเชื้อ Pseudomonas aeruginosa ยาในข้อใดที่เหมาะสมในการรักษาที่ ครอบคลุมเชื้อมากที่สุด</t>
        </is>
      </c>
      <c r="C240" s="166" t="inlineStr"/>
      <c r="D240" s="166" t="inlineStr">
        <is>
          <t>Norfloxacin</t>
        </is>
      </c>
      <c r="E240" s="166" t="inlineStr">
        <is>
          <t>Neomycin</t>
        </is>
      </c>
      <c r="F240" s="166" t="inlineStr">
        <is>
          <t>Polymyxin B</t>
        </is>
      </c>
      <c r="G240" s="166" t="inlineStr">
        <is>
          <t>Vancomycin</t>
        </is>
      </c>
      <c r="H240" s="166" t="inlineStr">
        <is>
          <t>Clarithromycin</t>
        </is>
      </c>
      <c r="I240" s="167" t="inlineStr">
        <is>
          <t>1</t>
        </is>
      </c>
      <c r="J240" s="166"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0" s="166" t="inlineStr"/>
      <c r="L240" s="166" t="inlineStr">
        <is>
          <t>Antimicrobial Pharmacology</t>
        </is>
      </c>
      <c r="M240" s="166" t="inlineStr"/>
      <c r="N240" s="165" t="inlineStr">
        <is>
          <t>Clinic</t>
        </is>
      </c>
      <c r="O240" s="166" t="inlineStr">
        <is>
          <t>ข้อ 20 (PLE_CC1_Practice_Exam.md)</t>
        </is>
      </c>
      <c r="P240" s="165" t="inlineStr">
        <is>
          <t>แบบฝึกหัด</t>
        </is>
      </c>
      <c r="Q240" s="165" t="inlineStr">
        <is>
          <t>เล่มม่วง</t>
        </is>
      </c>
      <c r="R240" s="165" t="inlineStr"/>
    </row>
    <row r="241" ht="24" customHeight="1" s="49">
      <c r="A241" s="167" t="n">
        <v>239</v>
      </c>
      <c r="B241"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41" s="166" t="inlineStr"/>
      <c r="D241" s="166" t="inlineStr">
        <is>
          <t>1 คะแนน</t>
        </is>
      </c>
      <c r="E241" s="166" t="inlineStr">
        <is>
          <t>2 คะแนน</t>
        </is>
      </c>
      <c r="F241" s="166" t="inlineStr">
        <is>
          <t>3 คะแนน</t>
        </is>
      </c>
      <c r="G241" s="166" t="inlineStr">
        <is>
          <t>4 คะแนน</t>
        </is>
      </c>
      <c r="H241" s="166" t="inlineStr">
        <is>
          <t>5 คะแนน</t>
        </is>
      </c>
      <c r="I241" s="167" t="inlineStr">
        <is>
          <t>1</t>
        </is>
      </c>
      <c r="J241" s="166"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41" s="166" t="inlineStr"/>
      <c r="L241" s="166" t="inlineStr">
        <is>
          <t>Antimicrobial Pharmacology</t>
        </is>
      </c>
      <c r="M241" s="166" t="inlineStr"/>
      <c r="N241" s="165" t="inlineStr">
        <is>
          <t>Clinic</t>
        </is>
      </c>
      <c r="O241" s="166" t="inlineStr">
        <is>
          <t>ข้อ 37 (PLE_CC1_Practice_Exam.md)</t>
        </is>
      </c>
      <c r="P241" s="165" t="inlineStr">
        <is>
          <t>แบบฝึกหัด</t>
        </is>
      </c>
      <c r="Q241" s="165" t="inlineStr">
        <is>
          <t>เล่มม่วง</t>
        </is>
      </c>
      <c r="R241" s="165" t="inlineStr"/>
    </row>
    <row r="242" ht="24" customHeight="1" s="49">
      <c r="A242" s="167" t="n">
        <v>240</v>
      </c>
      <c r="B242"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42" s="166" t="inlineStr"/>
      <c r="D242" s="166" t="inlineStr">
        <is>
          <t>Maculopapular rash</t>
        </is>
      </c>
      <c r="E242" s="166" t="inlineStr">
        <is>
          <t>Stevens-Johnson syndrome</t>
        </is>
      </c>
      <c r="F242" s="166" t="inlineStr">
        <is>
          <t>Photosensitivity drug eruption</t>
        </is>
      </c>
      <c r="G242" s="166" t="inlineStr">
        <is>
          <t>Urticaria</t>
        </is>
      </c>
      <c r="H242" s="166" t="inlineStr">
        <is>
          <t>Erythema multiforme</t>
        </is>
      </c>
      <c r="I242" s="167" t="inlineStr">
        <is>
          <t>1</t>
        </is>
      </c>
      <c r="J242" s="166"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42" s="166" t="inlineStr"/>
      <c r="L242" s="166" t="inlineStr">
        <is>
          <t>Fungal Infections</t>
        </is>
      </c>
      <c r="M242" s="166" t="inlineStr"/>
      <c r="N242" s="165" t="inlineStr">
        <is>
          <t>Clinic</t>
        </is>
      </c>
      <c r="O242" s="166" t="inlineStr">
        <is>
          <t>ข้อ 34 (PLE_CC1_Practice_Exam.md)</t>
        </is>
      </c>
      <c r="P242" s="165" t="inlineStr">
        <is>
          <t>แบบฝึกหัด</t>
        </is>
      </c>
      <c r="Q242" s="165" t="inlineStr">
        <is>
          <t>เล่มม่วง</t>
        </is>
      </c>
      <c r="R242" s="165" t="inlineStr"/>
    </row>
    <row r="243" ht="24" customHeight="1" s="49">
      <c r="A243" s="167" t="n">
        <v>241</v>
      </c>
      <c r="B243"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43" s="166" t="inlineStr"/>
      <c r="D243" s="166" t="inlineStr">
        <is>
          <t>Active ingredient</t>
        </is>
      </c>
      <c r="E243" s="166" t="inlineStr">
        <is>
          <t>Flavoring agent</t>
        </is>
      </c>
      <c r="F243" s="166" t="inlineStr">
        <is>
          <t>Stabilizing agent</t>
        </is>
      </c>
      <c r="G243" s="166" t="inlineStr">
        <is>
          <t>Co-solvent</t>
        </is>
      </c>
      <c r="H243" s="166" t="inlineStr">
        <is>
          <t>Solvent - คอลลอยด์</t>
        </is>
      </c>
      <c r="I243" s="167" t="inlineStr">
        <is>
          <t>1</t>
        </is>
      </c>
      <c r="J243" s="166"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3" s="166" t="inlineStr"/>
      <c r="L243" s="166" t="inlineStr">
        <is>
          <t>Antimicrobial Pharmacology</t>
        </is>
      </c>
      <c r="M243" s="166" t="inlineStr"/>
      <c r="N243" s="165" t="inlineStr">
        <is>
          <t>Clinic</t>
        </is>
      </c>
      <c r="O243" s="166" t="inlineStr">
        <is>
          <t>ข้อ 20 (PLE_CC1_Practice_Exam.md)</t>
        </is>
      </c>
      <c r="P243" s="165" t="inlineStr">
        <is>
          <t>แบบฝึกหัด</t>
        </is>
      </c>
      <c r="Q243" s="165" t="inlineStr">
        <is>
          <t>เล่มม่วง</t>
        </is>
      </c>
      <c r="R243" s="165" t="inlineStr"/>
    </row>
    <row r="244" ht="24" customHeight="1" s="49">
      <c r="A244" s="167" t="n">
        <v>242</v>
      </c>
      <c r="B244" s="166" t="inlineStr">
        <is>
          <t>ผู้ป่วยมีอาการติดเชื้อ เพิ่มขึ้น sinusitis เกิดจากเชื้ออะไร FงพบในยาแบบJ Kนเ%นละอองฝอย</t>
        </is>
      </c>
      <c r="C244" s="166" t="inlineStr"/>
      <c r="D244" s="166" t="inlineStr">
        <is>
          <t>Cefazolin 1 g IV Q8H</t>
        </is>
      </c>
      <c r="E244" s="166" t="inlineStr">
        <is>
          <t>Amoxicillin/Clavulanate 1 g BID</t>
        </is>
      </c>
      <c r="F244" s="166" t="inlineStr">
        <is>
          <t>Ceftriaxone 1 g IV OD</t>
        </is>
      </c>
      <c r="G244" s="166" t="inlineStr">
        <is>
          <t>Ciprofloxacin 500 mg BID</t>
        </is>
      </c>
      <c r="H244" s="166" t="inlineStr">
        <is>
          <t>Azithromycin 500 mg OD</t>
        </is>
      </c>
      <c r="I244" s="167" t="inlineStr">
        <is>
          <t>1</t>
        </is>
      </c>
      <c r="J244" s="166"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 s="166" t="inlineStr"/>
      <c r="L244" s="166" t="inlineStr">
        <is>
          <t>URTI</t>
        </is>
      </c>
      <c r="M244" s="166" t="inlineStr"/>
      <c r="N244" s="165" t="inlineStr">
        <is>
          <t>Clinic</t>
        </is>
      </c>
      <c r="O244" s="166" t="inlineStr">
        <is>
          <t>ข้อ 16 (PLE_CC1_Key_Rx20_UBU.md)</t>
        </is>
      </c>
      <c r="P244" s="165" t="inlineStr">
        <is>
          <t>ข้อสอบจำลอง</t>
        </is>
      </c>
      <c r="Q244" s="165" t="inlineStr">
        <is>
          <t>Mock Rx20 UBU</t>
        </is>
      </c>
      <c r="R244" s="165" t="inlineStr"/>
    </row>
    <row r="245" ht="24" customHeight="1" s="49">
      <c r="A245" s="167" t="n">
        <v>243</v>
      </c>
      <c r="B245" s="166" t="inlineStr">
        <is>
          <t>M. catharis sinusitis เกิดจากเชื้อ S. pneumonia , H.influenza , 5. aureas</t>
        </is>
      </c>
      <c r="C245" s="166" t="inlineStr"/>
      <c r="D245" s="166" t="inlineStr">
        <is>
          <t>Ciprofloxacin 500 mg BID</t>
        </is>
      </c>
      <c r="E245" s="166" t="inlineStr">
        <is>
          <t>Azithromycin 500 mg OD</t>
        </is>
      </c>
      <c r="F245" s="166" t="inlineStr">
        <is>
          <t>Doxycycline 100 mg BID</t>
        </is>
      </c>
      <c r="G245" s="166" t="inlineStr">
        <is>
          <t>Cotrimoxazole 160/800 mg BID</t>
        </is>
      </c>
      <c r="H245" s="166" t="inlineStr">
        <is>
          <t>Metronidazole 400 mg TID</t>
        </is>
      </c>
      <c r="I245" s="167" t="inlineStr">
        <is>
          <t>1</t>
        </is>
      </c>
      <c r="J245"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5" s="166" t="inlineStr"/>
      <c r="L245" s="166" t="inlineStr">
        <is>
          <t>Pneumonia</t>
        </is>
      </c>
      <c r="M245" s="166" t="inlineStr"/>
      <c r="N245" s="165" t="inlineStr">
        <is>
          <t>Clinic</t>
        </is>
      </c>
      <c r="O245" s="166" t="inlineStr">
        <is>
          <t>ข้อ 5 (PLE_CC1_Key_Rx20_UBU.md)</t>
        </is>
      </c>
      <c r="P245" s="165" t="inlineStr">
        <is>
          <t>ข้อสอบจำลอง</t>
        </is>
      </c>
      <c r="Q245" s="165" t="inlineStr">
        <is>
          <t>Mock Rx20 UBU</t>
        </is>
      </c>
      <c r="R245" s="165" t="inlineStr"/>
    </row>
    <row r="246" ht="24" customHeight="1" s="49">
      <c r="A246" s="167" t="n">
        <v>244</v>
      </c>
      <c r="B246" s="166" t="inlineStr">
        <is>
          <t>Amoxicillin + clavulanic acid</t>
        </is>
      </c>
      <c r="C246" s="166" t="inlineStr"/>
      <c r="D246" s="166" t="inlineStr">
        <is>
          <t>) Vancomycin</t>
        </is>
      </c>
      <c r="E246" s="166" t="inlineStr">
        <is>
          <t>) Piperacillin/tazobactam</t>
        </is>
      </c>
      <c r="F246" s="166" t="inlineStr">
        <is>
          <t>) Meropenem First line ATB for Sinusitis คือ Amoxicillin หากไม่ได้ผลหรือแพ้ยา จึงเลือกใช้ยาอื่น โดย regimen คือ Amoxillin 500 mg TID 10-14 days</t>
        </is>
      </c>
      <c r="G246" s="166" t="inlineStr">
        <is>
          <t>Tenofovir/Emtricitabine 300/200 mg OD</t>
        </is>
      </c>
      <c r="H246" s="166" t="inlineStr">
        <is>
          <t>Dolutegravir 50 mg OD</t>
        </is>
      </c>
      <c r="I246" s="167" t="inlineStr">
        <is>
          <t>1</t>
        </is>
      </c>
      <c r="J246" s="166"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6" s="166" t="inlineStr"/>
      <c r="L246" s="166" t="inlineStr">
        <is>
          <t>URTI</t>
        </is>
      </c>
      <c r="M246" s="166" t="inlineStr"/>
      <c r="N246" s="165" t="inlineStr">
        <is>
          <t>Clinic</t>
        </is>
      </c>
      <c r="O246" s="166" t="inlineStr">
        <is>
          <t>ข้อ 2 (PLE_CC1_Key_Rx20_UBU.md)</t>
        </is>
      </c>
      <c r="P246" s="165" t="inlineStr">
        <is>
          <t>ข้อสอบจำลอง</t>
        </is>
      </c>
      <c r="Q246" s="165" t="inlineStr">
        <is>
          <t>Mock Rx20 UBU</t>
        </is>
      </c>
      <c r="R246" s="165" t="inlineStr"/>
    </row>
    <row r="247" ht="24" customHeight="1" s="49">
      <c r="A247" s="167" t="n">
        <v>245</v>
      </c>
      <c r="B247" s="166" t="inlineStr">
        <is>
          <t>เกี่ยวกับ Sorbitol solution ข้อใดต่อไปนี้กล่าวถูกต้องตามหลักวิชาชีพเภสัชกรรม</t>
        </is>
      </c>
      <c r="C247" s="166" t="inlineStr"/>
      <c r="D247" s="166" t="inlineStr">
        <is>
          <t>Tenofovir/Emtricitabine 300/200 mg OD</t>
        </is>
      </c>
      <c r="E247" s="166" t="inlineStr">
        <is>
          <t>Dolutegravir 50 mg OD</t>
        </is>
      </c>
      <c r="F247" s="166" t="inlineStr">
        <is>
          <t>Vancomycin 1 g IV Q12H</t>
        </is>
      </c>
      <c r="G247" s="166" t="inlineStr">
        <is>
          <t>Meropenem 1 g IV Q8H</t>
        </is>
      </c>
      <c r="H247" s="166" t="inlineStr">
        <is>
          <t>Cefazolin 1 g IV Q8H</t>
        </is>
      </c>
      <c r="I247" s="167" t="inlineStr">
        <is>
          <t>1</t>
        </is>
      </c>
      <c r="J247" s="166"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 s="166" t="inlineStr"/>
      <c r="L247" s="166" t="inlineStr">
        <is>
          <t>Cystitis</t>
        </is>
      </c>
      <c r="M247" s="166" t="inlineStr"/>
      <c r="N247" s="165" t="inlineStr">
        <is>
          <t>Clinic</t>
        </is>
      </c>
      <c r="O247" s="166" t="inlineStr">
        <is>
          <t>ข้อ 2 (PLE_CC1_Key_Rx20_UBU.md)</t>
        </is>
      </c>
      <c r="P247" s="165" t="inlineStr">
        <is>
          <t>ข้อสอบจำลอง</t>
        </is>
      </c>
      <c r="Q247" s="165" t="inlineStr">
        <is>
          <t>Mock Rx20 UBU</t>
        </is>
      </c>
      <c r="R247" s="165" t="inlineStr"/>
    </row>
    <row r="248" ht="24" customHeight="1" s="49">
      <c r="A248" s="167" t="n">
        <v>246</v>
      </c>
      <c r="B248" s="166" t="inlineStr">
        <is>
          <t>Community-acquired pneumonia</t>
        </is>
      </c>
      <c r="C248" s="166" t="inlineStr"/>
      <c r="D248" s="166" t="inlineStr">
        <is>
          <t>Meropenem 1 g IV Q8H</t>
        </is>
      </c>
      <c r="E248" s="166" t="inlineStr">
        <is>
          <t>Cefazolin 1 g IV Q8H</t>
        </is>
      </c>
      <c r="F248" s="166" t="inlineStr">
        <is>
          <t>Amoxicillin/Clavulanate 1 g BID</t>
        </is>
      </c>
      <c r="G248" s="166" t="inlineStr">
        <is>
          <t>Ceftriaxone 1 g IV OD</t>
        </is>
      </c>
      <c r="H248" s="166" t="inlineStr">
        <is>
          <t>Ciprofloxacin 500 mg BID</t>
        </is>
      </c>
      <c r="I248" s="167" t="inlineStr">
        <is>
          <t>1</t>
        </is>
      </c>
      <c r="J248"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8" s="166" t="inlineStr"/>
      <c r="L248" s="166" t="inlineStr">
        <is>
          <t>Pneumonia</t>
        </is>
      </c>
      <c r="M248" s="166" t="inlineStr"/>
      <c r="N248" s="165" t="inlineStr">
        <is>
          <t>Clinic</t>
        </is>
      </c>
      <c r="O248" s="166" t="inlineStr">
        <is>
          <t>ข้อ 2 (PLE_CC1_Key_Rx20_UBU.md)</t>
        </is>
      </c>
      <c r="P248" s="165" t="inlineStr">
        <is>
          <t>ข้อสอบจำลอง</t>
        </is>
      </c>
      <c r="Q248" s="165" t="inlineStr">
        <is>
          <t>Mock Rx20 UBU</t>
        </is>
      </c>
      <c r="R248" s="165" t="inlineStr"/>
    </row>
    <row r="249" ht="24" customHeight="1" s="49">
      <c r="A249" s="167" t="n">
        <v>247</v>
      </c>
      <c r="B249" s="166" t="inlineStr">
        <is>
          <t>เกี่ยวกับ P. carinii pneumonia ข้อใดต่อไปนี้กล่าวถูกต้องตามหลักวิชาชีพเภสัชกรรม</t>
        </is>
      </c>
      <c r="C249" s="166" t="inlineStr"/>
      <c r="D249" s="166" t="inlineStr">
        <is>
          <t>Ceftriaxone 1 g IV OD</t>
        </is>
      </c>
      <c r="E249" s="166" t="inlineStr">
        <is>
          <t>Ciprofloxacin 500 mg BID</t>
        </is>
      </c>
      <c r="F249" s="166" t="inlineStr">
        <is>
          <t>Azithromycin 500 mg OD</t>
        </is>
      </c>
      <c r="G249" s="166" t="inlineStr">
        <is>
          <t>Doxycycline 100 mg BID</t>
        </is>
      </c>
      <c r="H249" s="166" t="inlineStr">
        <is>
          <t>Cotrimoxazole 160/800 mg BID</t>
        </is>
      </c>
      <c r="I249" s="167" t="inlineStr">
        <is>
          <t>1</t>
        </is>
      </c>
      <c r="J249" s="166"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66" t="inlineStr"/>
      <c r="L249" s="166" t="inlineStr">
        <is>
          <t>Pneumonia</t>
        </is>
      </c>
      <c r="M249" s="166" t="inlineStr"/>
      <c r="N249" s="165" t="inlineStr">
        <is>
          <t>Clinic</t>
        </is>
      </c>
      <c r="O249" s="166" t="inlineStr">
        <is>
          <t>ข้อ 3 (PLE_CC1_Key_Rx20_UBU.md)</t>
        </is>
      </c>
      <c r="P249" s="165" t="inlineStr">
        <is>
          <t>ข้อสอบจำลอง</t>
        </is>
      </c>
      <c r="Q249" s="165" t="inlineStr">
        <is>
          <t>Mock Rx20 UBU</t>
        </is>
      </c>
      <c r="R249" s="165" t="inlineStr"/>
    </row>
    <row r="250" ht="24" customHeight="1" s="49">
      <c r="A250" s="167" t="n">
        <v>248</v>
      </c>
      <c r="B250" s="166" t="inlineStr">
        <is>
          <t>เกี่ยวกับ Mycoplasma pneumonia ข้อใดต่อไปนี้กล่าวถูกต้องตามหลักวิชาชีพเภสัชกรรม</t>
        </is>
      </c>
      <c r="C250" s="166" t="inlineStr"/>
      <c r="D250" s="166" t="inlineStr">
        <is>
          <t>Doxycycline 100 mg BID</t>
        </is>
      </c>
      <c r="E250" s="166" t="inlineStr">
        <is>
          <t>Cotrimoxazole 160/800 mg BID</t>
        </is>
      </c>
      <c r="F250" s="166" t="inlineStr">
        <is>
          <t>Metronidazole 400 mg TID</t>
        </is>
      </c>
      <c r="G250" s="166" t="inlineStr">
        <is>
          <t>Nitrofurantoin 100 mg BID</t>
        </is>
      </c>
      <c r="H250" s="166" t="inlineStr">
        <is>
          <t>Tenofovir/Emtricitabine 300/200 mg OD</t>
        </is>
      </c>
      <c r="I250" s="167" t="inlineStr">
        <is>
          <t>1</t>
        </is>
      </c>
      <c r="J250"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166" t="inlineStr"/>
      <c r="L250" s="166" t="inlineStr">
        <is>
          <t>Pneumonia</t>
        </is>
      </c>
      <c r="M250" s="166" t="inlineStr"/>
      <c r="N250" s="165" t="inlineStr">
        <is>
          <t>Clinic</t>
        </is>
      </c>
      <c r="O250" s="166" t="inlineStr">
        <is>
          <t>ข้อ 5 (PLE_CC1_Key_Rx20_UBU.md)</t>
        </is>
      </c>
      <c r="P250" s="165" t="inlineStr">
        <is>
          <t>ข้อสอบจำลอง</t>
        </is>
      </c>
      <c r="Q250" s="165" t="inlineStr">
        <is>
          <t>Mock Rx20 UBU</t>
        </is>
      </c>
      <c r="R250" s="165" t="inlineStr"/>
    </row>
    <row r="251" ht="24" customHeight="1" s="49">
      <c r="A251" s="167" t="n">
        <v>249</v>
      </c>
      <c r="B251" s="166" t="inlineStr">
        <is>
          <t>Ceftriaxone+Metronidazole</t>
        </is>
      </c>
      <c r="C251" s="166" t="inlineStr"/>
      <c r="D251" s="166" t="inlineStr">
        <is>
          <t>Nitrofurantoin 100 mg BID</t>
        </is>
      </c>
      <c r="E251" s="166" t="inlineStr">
        <is>
          <t>Tenofovir/Emtricitabine 300/200 mg OD</t>
        </is>
      </c>
      <c r="F251" s="166" t="inlineStr">
        <is>
          <t>Dolutegravir 50 mg OD</t>
        </is>
      </c>
      <c r="G251" s="166" t="inlineStr">
        <is>
          <t>Vancomycin 1 g IV Q12H</t>
        </is>
      </c>
      <c r="H251" s="166" t="inlineStr">
        <is>
          <t>Meropenem 1 g IV Q8H</t>
        </is>
      </c>
      <c r="I251" s="167" t="inlineStr">
        <is>
          <t>1</t>
        </is>
      </c>
      <c r="J251"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1" s="166" t="inlineStr"/>
      <c r="L251" s="166" t="inlineStr">
        <is>
          <t>Pneumonia</t>
        </is>
      </c>
      <c r="M251" s="166" t="inlineStr"/>
      <c r="N251" s="165" t="inlineStr">
        <is>
          <t>Clinic</t>
        </is>
      </c>
      <c r="O251" s="166" t="inlineStr">
        <is>
          <t>ข้อ 3 (PLE_CC1_Key_Rx20_UBU.md)</t>
        </is>
      </c>
      <c r="P251" s="165" t="inlineStr">
        <is>
          <t>ข้อสอบจำลอง</t>
        </is>
      </c>
      <c r="Q251" s="165" t="inlineStr">
        <is>
          <t>Mock Rx20 UBU</t>
        </is>
      </c>
      <c r="R251" s="165" t="inlineStr"/>
    </row>
    <row r="252" ht="24" customHeight="1" s="49">
      <c r="A252" s="167" t="n">
        <v>250</v>
      </c>
      <c r="B252" s="166" t="inlineStr">
        <is>
          <t>Ceftriaxone+Roxithromycin</t>
        </is>
      </c>
      <c r="C252" s="166" t="inlineStr"/>
      <c r="D252" s="166" t="inlineStr">
        <is>
          <t>Vancomycin 1 g IV Q12H</t>
        </is>
      </c>
      <c r="E252" s="166" t="inlineStr">
        <is>
          <t>Meropenem 1 g IV Q8H</t>
        </is>
      </c>
      <c r="F252" s="166" t="inlineStr">
        <is>
          <t>Cefazolin 1 g IV Q8H</t>
        </is>
      </c>
      <c r="G252" s="166" t="inlineStr">
        <is>
          <t>Amoxicillin/Clavulanate 1 g BID</t>
        </is>
      </c>
      <c r="H252" s="166" t="inlineStr">
        <is>
          <t>Ceftriaxone 1 g IV OD</t>
        </is>
      </c>
      <c r="I252" s="167" t="inlineStr">
        <is>
          <t>1</t>
        </is>
      </c>
      <c r="J252"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52" s="166" t="inlineStr"/>
      <c r="L252" s="166" t="inlineStr">
        <is>
          <t>Pneumonia</t>
        </is>
      </c>
      <c r="M252" s="166" t="inlineStr"/>
      <c r="N252" s="165" t="inlineStr">
        <is>
          <t>Clinic</t>
        </is>
      </c>
      <c r="O252" s="166" t="inlineStr">
        <is>
          <t>ข้อ 5 (PLE_CC1_Key_Rx20_UBU.md)</t>
        </is>
      </c>
      <c r="P252" s="165" t="inlineStr">
        <is>
          <t>ข้อสอบจำลอง</t>
        </is>
      </c>
      <c r="Q252" s="165" t="inlineStr">
        <is>
          <t>Mock Rx20 UBU</t>
        </is>
      </c>
      <c r="R252" s="165" t="inlineStr"/>
    </row>
    <row r="253" ht="24" customHeight="1" s="49">
      <c r="A253" s="167" t="n">
        <v>251</v>
      </c>
      <c r="B253" s="166" t="inlineStr">
        <is>
          <t>เพาะเชื้อแล้วพบว่าผู้ป่วยติดเชื้อ P. aeroginisa ยาใดควรนำมาใช้</t>
        </is>
      </c>
      <c r="C253" s="166" t="inlineStr"/>
      <c r="D253" s="166" t="inlineStr">
        <is>
          <t>Amoxicillin/Clavulanate 1 g BID</t>
        </is>
      </c>
      <c r="E253" s="166" t="inlineStr">
        <is>
          <t>Ceftriaxone 1 g IV OD</t>
        </is>
      </c>
      <c r="F253" s="166" t="inlineStr">
        <is>
          <t>Ciprofloxacin 500 mg BID</t>
        </is>
      </c>
      <c r="G253" s="166" t="inlineStr">
        <is>
          <t>Azithromycin 500 mg OD</t>
        </is>
      </c>
      <c r="H253" s="166" t="inlineStr">
        <is>
          <t>Doxycycline 100 mg BID</t>
        </is>
      </c>
      <c r="I253" s="167" t="inlineStr">
        <is>
          <t>1</t>
        </is>
      </c>
      <c r="J253"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3" s="166" t="inlineStr"/>
      <c r="L253" s="166" t="inlineStr">
        <is>
          <t>Antimicrobial Pharmacology</t>
        </is>
      </c>
      <c r="M253" s="166" t="inlineStr"/>
      <c r="N253" s="165" t="inlineStr">
        <is>
          <t>Clinic</t>
        </is>
      </c>
      <c r="O253" s="166" t="inlineStr">
        <is>
          <t>ข้อ 83 (PLE_CC1_Key_Rx20_UBU.md)</t>
        </is>
      </c>
      <c r="P253" s="165" t="inlineStr">
        <is>
          <t>ข้อสอบจำลอง</t>
        </is>
      </c>
      <c r="Q253" s="165" t="inlineStr">
        <is>
          <t>Mock Rx20 UBU</t>
        </is>
      </c>
      <c r="R253" s="165" t="inlineStr"/>
    </row>
    <row r="254" ht="24" customHeight="1" s="49">
      <c r="A254" s="167" t="n">
        <v>252</v>
      </c>
      <c r="B254" s="166" t="inlineStr">
        <is>
          <t>ผู้ป่วยใช้เครื่องช่วยหำยใจแล้วติดเชื้อ A. baumbanii ใช้ยาอะไร</t>
        </is>
      </c>
      <c r="C254" s="166" t="inlineStr"/>
      <c r="D254" s="166" t="inlineStr">
        <is>
          <t>Azithromycin 500 mg OD</t>
        </is>
      </c>
      <c r="E254" s="166" t="inlineStr">
        <is>
          <t>Doxycycline 100 mg BID</t>
        </is>
      </c>
      <c r="F254" s="166" t="inlineStr">
        <is>
          <t>Cotrimoxazole 160/800 mg BID</t>
        </is>
      </c>
      <c r="G254" s="166" t="inlineStr">
        <is>
          <t>Metronidazole 400 mg TID</t>
        </is>
      </c>
      <c r="H254" s="166" t="inlineStr">
        <is>
          <t>Nitrofurantoin 100 mg BID</t>
        </is>
      </c>
      <c r="I254" s="167" t="inlineStr">
        <is>
          <t>1</t>
        </is>
      </c>
      <c r="J254" s="166"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4" s="166" t="inlineStr"/>
      <c r="L254" s="166" t="inlineStr">
        <is>
          <t>Antimicrobial Pharmacology</t>
        </is>
      </c>
      <c r="M254" s="166" t="inlineStr"/>
      <c r="N254" s="165" t="inlineStr">
        <is>
          <t>Clinic</t>
        </is>
      </c>
      <c r="O254" s="166" t="inlineStr">
        <is>
          <t>ข้อ 84 (PLE_CC1_Key_Rx20_UBU.md)</t>
        </is>
      </c>
      <c r="P254" s="165" t="inlineStr">
        <is>
          <t>ข้อสอบจำลอง</t>
        </is>
      </c>
      <c r="Q254" s="165" t="inlineStr">
        <is>
          <t>Mock Rx20 UBU</t>
        </is>
      </c>
      <c r="R254" s="165" t="inlineStr"/>
    </row>
    <row r="255" ht="24" customHeight="1" s="49">
      <c r="A255" s="167" t="n">
        <v>253</v>
      </c>
      <c r="B255" s="166" t="inlineStr">
        <is>
          <t>โรคติดเชื้อ ปัสสาวะคั่ง อาจทำให้ผู้ป่วยที่มีโรคทางเดินปัสสาวะแย่ลง</t>
        </is>
      </c>
      <c r="C255" s="166" t="inlineStr"/>
      <c r="D255" s="166" t="inlineStr">
        <is>
          <t>Cefazolin 1 g IV Q8H</t>
        </is>
      </c>
      <c r="E255" s="166" t="inlineStr">
        <is>
          <t>Amoxicillin/Clavulanate 1 g BID</t>
        </is>
      </c>
      <c r="F255" s="166" t="inlineStr">
        <is>
          <t>Ceftriaxone 1 g IV OD</t>
        </is>
      </c>
      <c r="G255" s="166" t="inlineStr">
        <is>
          <t>Ciprofloxacin 500 mg BID</t>
        </is>
      </c>
      <c r="H255" s="166" t="inlineStr">
        <is>
          <t>Azithromycin 500 mg OD</t>
        </is>
      </c>
      <c r="I255" s="167" t="inlineStr">
        <is>
          <t>1</t>
        </is>
      </c>
      <c r="J255"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5" s="166" t="inlineStr"/>
      <c r="L255" s="166" t="inlineStr">
        <is>
          <t>Antimicrobial Pharmacology</t>
        </is>
      </c>
      <c r="M255" s="166" t="inlineStr"/>
      <c r="N255" s="165" t="inlineStr">
        <is>
          <t>Clinic</t>
        </is>
      </c>
      <c r="O255" s="166" t="inlineStr">
        <is>
          <t>ข้อ 5 (PLE_CC1_Key_Rx20_UBU.md)</t>
        </is>
      </c>
      <c r="P255" s="165" t="inlineStr">
        <is>
          <t>ข้อสอบจำลอง</t>
        </is>
      </c>
      <c r="Q255" s="165" t="inlineStr">
        <is>
          <t>Mock Rx20 UBU</t>
        </is>
      </c>
      <c r="R255" s="165" t="inlineStr"/>
    </row>
    <row r="256" ht="24" customHeight="1" s="49">
      <c r="A256" s="167" t="n">
        <v>254</v>
      </c>
      <c r="B256" s="166" t="inlineStr">
        <is>
          <t>การจะตรวจว่าผู้ป่วยเป็นวัณโรคต้องตรวจหาเชื้ออะไร</t>
        </is>
      </c>
      <c r="C256" s="166" t="inlineStr"/>
      <c r="D256" s="166" t="inlineStr">
        <is>
          <t>Ciprofloxacin 500 mg BID</t>
        </is>
      </c>
      <c r="E256" s="166" t="inlineStr">
        <is>
          <t>Azithromycin 500 mg OD</t>
        </is>
      </c>
      <c r="F256" s="166" t="inlineStr">
        <is>
          <t>Doxycycline 100 mg BID</t>
        </is>
      </c>
      <c r="G256" s="166" t="inlineStr">
        <is>
          <t>Cotrimoxazole 160/800 mg BID</t>
        </is>
      </c>
      <c r="H256" s="166" t="inlineStr">
        <is>
          <t>Metronidazole 400 mg TID</t>
        </is>
      </c>
      <c r="I256" s="167" t="inlineStr">
        <is>
          <t>1</t>
        </is>
      </c>
      <c r="J256"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6" s="166" t="inlineStr"/>
      <c r="L256" s="166" t="inlineStr">
        <is>
          <t>Tuberculosis</t>
        </is>
      </c>
      <c r="M256" s="166" t="inlineStr"/>
      <c r="N256" s="165" t="inlineStr">
        <is>
          <t>Clinic</t>
        </is>
      </c>
      <c r="O256" s="166" t="inlineStr">
        <is>
          <t>ข้อ 1 (PLE_CC1_Key_Rx20_UBU.md)</t>
        </is>
      </c>
      <c r="P256" s="165" t="inlineStr">
        <is>
          <t>ข้อสอบจำลอง</t>
        </is>
      </c>
      <c r="Q256" s="165" t="inlineStr">
        <is>
          <t>Mock Rx20 UBU</t>
        </is>
      </c>
      <c r="R256" s="165" t="inlineStr"/>
    </row>
    <row r="257" ht="24" customHeight="1" s="49">
      <c r="A257" s="167" t="n">
        <v>255</v>
      </c>
      <c r="B257" s="166" t="inlineStr">
        <is>
          <t>โครงสร้างใดต่อไปนี้ที่จะใช้คู่กับยา Amoxicillin เพื่อป้องกันการถูกทำลายโดย Enzyme ของแบคทีเรีย</t>
        </is>
      </c>
      <c r="C257" s="166" t="inlineStr"/>
      <c r="D257" s="166" t="inlineStr">
        <is>
          <t>Tenofovir/Emtricitabine 300/200 mg OD</t>
        </is>
      </c>
      <c r="E257" s="166" t="inlineStr">
        <is>
          <t>Dolutegravir 50 mg OD</t>
        </is>
      </c>
      <c r="F257" s="166" t="inlineStr">
        <is>
          <t>Vancomycin 1 g IV Q12H</t>
        </is>
      </c>
      <c r="G257" s="166" t="inlineStr">
        <is>
          <t>Meropenem 1 g IV Q8H</t>
        </is>
      </c>
      <c r="H257" s="166" t="inlineStr">
        <is>
          <t>Cefazolin 1 g IV Q8H</t>
        </is>
      </c>
      <c r="I257" s="167" t="inlineStr">
        <is>
          <t>1</t>
        </is>
      </c>
      <c r="J257"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166" t="inlineStr"/>
      <c r="L257" s="166" t="inlineStr">
        <is>
          <t>URTI</t>
        </is>
      </c>
      <c r="M257" s="166" t="inlineStr"/>
      <c r="N257" s="165" t="inlineStr">
        <is>
          <t>Clinic</t>
        </is>
      </c>
      <c r="O257" s="166" t="inlineStr">
        <is>
          <t>ข้อ 7 (PLE_CC1_Key_Rx20_UBU.md)</t>
        </is>
      </c>
      <c r="P257" s="165" t="inlineStr">
        <is>
          <t>ข้อสอบจำลอง</t>
        </is>
      </c>
      <c r="Q257" s="165" t="inlineStr">
        <is>
          <t>Mock Rx20 UBU</t>
        </is>
      </c>
      <c r="R257" s="165" t="inlineStr"/>
    </row>
    <row r="258" ht="24" customHeight="1" s="49">
      <c r="A258" s="167" t="n">
        <v>256</v>
      </c>
      <c r="B258" s="166" t="inlineStr">
        <is>
          <t>แนะนำให้ผู้ป่วยไปตรวจการติดเชื้อ HIV</t>
        </is>
      </c>
      <c r="C258" s="166" t="inlineStr"/>
      <c r="D258" s="166" t="inlineStr">
        <is>
          <t>Amoxicillin/Clavulanate 1 g BID</t>
        </is>
      </c>
      <c r="E258" s="166" t="inlineStr">
        <is>
          <t>Ceftriaxone 1 g IV OD</t>
        </is>
      </c>
      <c r="F258" s="166" t="inlineStr">
        <is>
          <t>Ciprofloxacin 500 mg BID</t>
        </is>
      </c>
      <c r="G258" s="166" t="inlineStr">
        <is>
          <t>Azithromycin 500 mg OD</t>
        </is>
      </c>
      <c r="H258" s="166" t="inlineStr">
        <is>
          <t>Doxycycline 100 mg BID</t>
        </is>
      </c>
      <c r="I258" s="167" t="inlineStr">
        <is>
          <t>1</t>
        </is>
      </c>
      <c r="J258"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8" s="166" t="inlineStr"/>
      <c r="L258" s="166" t="inlineStr">
        <is>
          <t>Antimicrobial Pharmacology</t>
        </is>
      </c>
      <c r="M258" s="166" t="inlineStr"/>
      <c r="N258" s="165" t="inlineStr">
        <is>
          <t>Clinic</t>
        </is>
      </c>
      <c r="O258" s="166" t="inlineStr">
        <is>
          <t>ข้อ 1 (PLE_CC1_Key_Rx20_UBU.md)</t>
        </is>
      </c>
      <c r="P258" s="165" t="inlineStr">
        <is>
          <t>ข้อสอบจำลอง</t>
        </is>
      </c>
      <c r="Q258" s="165" t="inlineStr">
        <is>
          <t>Mock Rx20 UBU</t>
        </is>
      </c>
      <c r="R258" s="165" t="inlineStr"/>
    </row>
    <row r="259" ht="24" customHeight="1" s="49">
      <c r="A259" s="167" t="n">
        <v>257</v>
      </c>
      <c r="B259" s="166"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59" s="166" t="inlineStr"/>
      <c r="D259" s="166" t="inlineStr">
        <is>
          <t>Dolutegravir 50 mg OD</t>
        </is>
      </c>
      <c r="E259" s="166" t="inlineStr">
        <is>
          <t>Vancomycin 1 g IV Q12H</t>
        </is>
      </c>
      <c r="F259" s="166" t="inlineStr">
        <is>
          <t>Meropenem 1 g IV Q8H</t>
        </is>
      </c>
      <c r="G259" s="166" t="inlineStr">
        <is>
          <t>Cefazolin 1 g IV Q8H</t>
        </is>
      </c>
      <c r="H259" s="166" t="inlineStr">
        <is>
          <t>Amoxicillin/Clavulanate 1 g BID</t>
        </is>
      </c>
      <c r="I259" s="167" t="inlineStr">
        <is>
          <t>1</t>
        </is>
      </c>
      <c r="J259" s="166"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9" s="166" t="inlineStr"/>
      <c r="L259" s="166" t="inlineStr">
        <is>
          <t>Cystitis</t>
        </is>
      </c>
      <c r="M259" s="166" t="inlineStr"/>
      <c r="N259" s="165" t="inlineStr">
        <is>
          <t>Clinic</t>
        </is>
      </c>
      <c r="O259" s="166" t="inlineStr">
        <is>
          <t>ข้อ 5 (PLE_CC1_Key_Rx20_UBU.md)</t>
        </is>
      </c>
      <c r="P259" s="165" t="inlineStr">
        <is>
          <t>ข้อสอบจำลอง</t>
        </is>
      </c>
      <c r="Q259" s="165" t="inlineStr">
        <is>
          <t>Mock Rx20 UBU</t>
        </is>
      </c>
      <c r="R259" s="165" t="inlineStr"/>
    </row>
    <row r="260" ht="24" customHeight="1" s="49">
      <c r="A260" s="167" t="n">
        <v>258</v>
      </c>
      <c r="B260" s="166"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60" s="166" t="inlineStr"/>
      <c r="D260" s="166" t="inlineStr">
        <is>
          <t>Cefazolin 1 g IV Q8H</t>
        </is>
      </c>
      <c r="E260" s="166" t="inlineStr">
        <is>
          <t>Amoxicillin/Clavulanate 1 g BID</t>
        </is>
      </c>
      <c r="F260" s="166" t="inlineStr">
        <is>
          <t>Ceftriaxone 1 g IV OD</t>
        </is>
      </c>
      <c r="G260" s="166" t="inlineStr">
        <is>
          <t>Ciprofloxacin 500 mg BID</t>
        </is>
      </c>
      <c r="H260" s="166" t="inlineStr">
        <is>
          <t>Azithromycin 500 mg OD</t>
        </is>
      </c>
      <c r="I260" s="167" t="inlineStr">
        <is>
          <t>1</t>
        </is>
      </c>
      <c r="J260"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0" s="166" t="inlineStr"/>
      <c r="L260" s="166" t="inlineStr">
        <is>
          <t>Pneumonia</t>
        </is>
      </c>
      <c r="M260" s="166" t="inlineStr"/>
      <c r="N260" s="165" t="inlineStr">
        <is>
          <t>Clinic</t>
        </is>
      </c>
      <c r="O260" s="166" t="inlineStr">
        <is>
          <t>ข้อ 5 (PLE_CC1_Key_Rx20_UBU.md)</t>
        </is>
      </c>
      <c r="P260" s="165" t="inlineStr">
        <is>
          <t>ข้อสอบจำลอง</t>
        </is>
      </c>
      <c r="Q260" s="165" t="inlineStr">
        <is>
          <t>Mock Rx20 UBU</t>
        </is>
      </c>
      <c r="R260" s="165" t="inlineStr"/>
    </row>
    <row r="261" ht="24" customHeight="1" s="49">
      <c r="A261" s="167" t="n">
        <v>259</v>
      </c>
      <c r="B261" s="166" t="inlineStr">
        <is>
          <t>จากรูปโครงสร้างยา ceftriaxone ห้ามผสมใน diluent ชนิดไหน - dome = 100 my/m</t>
        </is>
      </c>
      <c r="C261" s="166" t="inlineStr"/>
      <c r="D261" s="166" t="inlineStr">
        <is>
          <t>Ciprofloxacin 500 mg BID</t>
        </is>
      </c>
      <c r="E261" s="166" t="inlineStr">
        <is>
          <t>Azithromycin 500 mg OD</t>
        </is>
      </c>
      <c r="F261" s="166" t="inlineStr">
        <is>
          <t>Doxycycline 100 mg BID</t>
        </is>
      </c>
      <c r="G261" s="166" t="inlineStr">
        <is>
          <t>Cotrimoxazole 160/800 mg BID</t>
        </is>
      </c>
      <c r="H261" s="166" t="inlineStr">
        <is>
          <t>Metronidazole 400 mg TID</t>
        </is>
      </c>
      <c r="I261" s="167" t="inlineStr">
        <is>
          <t>1</t>
        </is>
      </c>
      <c r="J261"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1" s="166" t="inlineStr"/>
      <c r="L261" s="166" t="inlineStr">
        <is>
          <t>Pneumonia</t>
        </is>
      </c>
      <c r="M261" s="166" t="inlineStr"/>
      <c r="N261" s="165" t="inlineStr">
        <is>
          <t>Clinic</t>
        </is>
      </c>
      <c r="O261" s="166" t="inlineStr">
        <is>
          <t>ข้อ 31 (PLE_CC1_Key_Rx20_UBU.md)</t>
        </is>
      </c>
      <c r="P261" s="165" t="inlineStr">
        <is>
          <t>ข้อสอบจำลอง</t>
        </is>
      </c>
      <c r="Q261" s="165" t="inlineStr">
        <is>
          <t>Mock Rx20 UBU</t>
        </is>
      </c>
      <c r="R261" s="165" t="inlineStr"/>
    </row>
    <row r="262" ht="24" customHeight="1" s="49">
      <c r="A262" s="167" t="n">
        <v>260</v>
      </c>
      <c r="B262" s="166" t="inlineStr">
        <is>
          <t>Ringer solution Ceftriaxone เกิด incomplatibity กับ calcium ในสารน้ำ Ringer solution</t>
        </is>
      </c>
      <c r="C262" s="166" t="inlineStr"/>
      <c r="D262" s="166" t="inlineStr">
        <is>
          <t>Cotrimoxazole 160/800 mg BID</t>
        </is>
      </c>
      <c r="E262" s="166" t="inlineStr">
        <is>
          <t>Metronidazole 400 mg TID</t>
        </is>
      </c>
      <c r="F262" s="166" t="inlineStr">
        <is>
          <t>Nitrofurantoin 100 mg BID</t>
        </is>
      </c>
      <c r="G262" s="166" t="inlineStr">
        <is>
          <t>Tenofovir/Emtricitabine 300/200 mg OD</t>
        </is>
      </c>
      <c r="H262" s="166" t="inlineStr">
        <is>
          <t>Dolutegravir 50 mg OD</t>
        </is>
      </c>
      <c r="I262" s="167" t="inlineStr">
        <is>
          <t>1</t>
        </is>
      </c>
      <c r="J262" s="166"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66" t="inlineStr"/>
      <c r="L262" s="166" t="inlineStr">
        <is>
          <t>Pneumonia</t>
        </is>
      </c>
      <c r="M262" s="166" t="inlineStr"/>
      <c r="N262" s="165" t="inlineStr">
        <is>
          <t>Clinic</t>
        </is>
      </c>
      <c r="O262" s="166" t="inlineStr">
        <is>
          <t>ข้อ 5 (PLE_CC1_Key_Rx20_UBU.md)</t>
        </is>
      </c>
      <c r="P262" s="165" t="inlineStr">
        <is>
          <t>ข้อสอบจำลอง</t>
        </is>
      </c>
      <c r="Q262" s="165" t="inlineStr">
        <is>
          <t>Mock Rx20 UBU</t>
        </is>
      </c>
      <c r="R262" s="165" t="inlineStr"/>
    </row>
    <row r="263" ht="24" customHeight="1" s="49">
      <c r="A263" s="167" t="n">
        <v>261</v>
      </c>
      <c r="B263" s="166" t="inlineStr">
        <is>
          <t>ยา ceftriaxone ที่ใช้ในการรักษาผู้ป่วยรายนี้ ควรบริหารยาแบบใด</t>
        </is>
      </c>
      <c r="C263" s="166" t="inlineStr"/>
      <c r="D263" s="166" t="inlineStr">
        <is>
          <t>Tenofovir/Emtricitabine 300/200 mg OD</t>
        </is>
      </c>
      <c r="E263" s="166" t="inlineStr">
        <is>
          <t>Dolutegravir 50 mg OD</t>
        </is>
      </c>
      <c r="F263" s="166" t="inlineStr">
        <is>
          <t>Vancomycin 1 g IV Q12H</t>
        </is>
      </c>
      <c r="G263" s="166" t="inlineStr">
        <is>
          <t>Meropenem 1 g IV Q8H</t>
        </is>
      </c>
      <c r="H263" s="166" t="inlineStr">
        <is>
          <t>Cefazolin 1 g IV Q8H</t>
        </is>
      </c>
      <c r="I263" s="167" t="inlineStr">
        <is>
          <t>1</t>
        </is>
      </c>
      <c r="J263"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3" s="166" t="inlineStr"/>
      <c r="L263" s="166" t="inlineStr">
        <is>
          <t>Pneumonia</t>
        </is>
      </c>
      <c r="M263" s="166" t="inlineStr"/>
      <c r="N263" s="165" t="inlineStr">
        <is>
          <t>Clinic</t>
        </is>
      </c>
      <c r="O263" s="166" t="inlineStr">
        <is>
          <t>ข้อ 32 (PLE_CC1_Key_Rx20_UBU.md)</t>
        </is>
      </c>
      <c r="P263" s="165" t="inlineStr">
        <is>
          <t>ข้อสอบจำลอง</t>
        </is>
      </c>
      <c r="Q263" s="165" t="inlineStr">
        <is>
          <t>Mock Rx20 UBU</t>
        </is>
      </c>
      <c r="R263" s="165" t="inlineStr"/>
    </row>
    <row r="264" ht="24" customHeight="1" s="49">
      <c r="A264" s="167" t="n">
        <v>262</v>
      </c>
      <c r="B264" s="166"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64" s="166" t="inlineStr"/>
      <c r="D264" s="166" t="inlineStr">
        <is>
          <t>Meropenem 1 g IV Q8H</t>
        </is>
      </c>
      <c r="E264" s="166" t="inlineStr">
        <is>
          <t>Cefazolin 1 g IV Q8H</t>
        </is>
      </c>
      <c r="F264" s="166" t="inlineStr">
        <is>
          <t>Amoxicillin/Clavulanate 1 g BID</t>
        </is>
      </c>
      <c r="G264" s="166" t="inlineStr">
        <is>
          <t>Ceftriaxone 1 g IV OD</t>
        </is>
      </c>
      <c r="H264" s="166" t="inlineStr">
        <is>
          <t>Ciprofloxacin 500 mg BID</t>
        </is>
      </c>
      <c r="I264" s="167" t="inlineStr">
        <is>
          <t>1</t>
        </is>
      </c>
      <c r="J264"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4" s="166" t="inlineStr"/>
      <c r="L264" s="166" t="inlineStr">
        <is>
          <t>Pneumonia</t>
        </is>
      </c>
      <c r="M264" s="166" t="inlineStr"/>
      <c r="N264" s="165" t="inlineStr">
        <is>
          <t>Clinic</t>
        </is>
      </c>
      <c r="O264" s="166" t="inlineStr">
        <is>
          <t>ข้อ 33 (PLE_CC1_Key_Rx20_UBU.md)</t>
        </is>
      </c>
      <c r="P264" s="165" t="inlineStr">
        <is>
          <t>ข้อสอบจำลอง</t>
        </is>
      </c>
      <c r="Q264" s="165" t="inlineStr">
        <is>
          <t>Mock Rx20 UBU</t>
        </is>
      </c>
      <c r="R264" s="165" t="inlineStr"/>
    </row>
    <row r="265" ht="24" customHeight="1" s="49">
      <c r="A265" s="167" t="n">
        <v>263</v>
      </c>
      <c r="B265" s="166" t="inlineStr">
        <is>
          <t>ไม่ต้องจ่ายค่ายารักษาโรคติดเชื้อฉวยโอกาส แต่ต้องจ่ายเงินค่ารักษาโรคเอดส์</t>
        </is>
      </c>
      <c r="C265" s="166" t="inlineStr"/>
      <c r="D265" s="166" t="inlineStr">
        <is>
          <t>Ceftriaxone 1 g IV OD</t>
        </is>
      </c>
      <c r="E265" s="166" t="inlineStr">
        <is>
          <t>Ciprofloxacin 500 mg BID</t>
        </is>
      </c>
      <c r="F265" s="166" t="inlineStr">
        <is>
          <t>Azithromycin 500 mg OD</t>
        </is>
      </c>
      <c r="G265" s="166" t="inlineStr">
        <is>
          <t>Doxycycline 100 mg BID</t>
        </is>
      </c>
      <c r="H265" s="166" t="inlineStr">
        <is>
          <t>Cotrimoxazole 160/800 mg BID</t>
        </is>
      </c>
      <c r="I265" s="167" t="inlineStr">
        <is>
          <t>1</t>
        </is>
      </c>
      <c r="J265"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5" s="166" t="inlineStr"/>
      <c r="L265" s="166" t="inlineStr">
        <is>
          <t>Antimicrobial Pharmacology</t>
        </is>
      </c>
      <c r="M265" s="166" t="inlineStr"/>
      <c r="N265" s="165" t="inlineStr">
        <is>
          <t>Clinic</t>
        </is>
      </c>
      <c r="O265" s="166" t="inlineStr">
        <is>
          <t>ข้อ 4 (PLE_CC1_Key_Rx20_UBU.md)</t>
        </is>
      </c>
      <c r="P265" s="165" t="inlineStr">
        <is>
          <t>ข้อสอบจำลอง</t>
        </is>
      </c>
      <c r="Q265" s="165" t="inlineStr">
        <is>
          <t>Mock Rx20 UBU</t>
        </is>
      </c>
      <c r="R265" s="165" t="inlineStr"/>
    </row>
    <row r="266" ht="24" customHeight="1" s="49">
      <c r="A266" s="167" t="n">
        <v>264</v>
      </c>
      <c r="B266" s="166"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66" s="166" t="inlineStr"/>
      <c r="D266" s="166" t="inlineStr">
        <is>
          <t>Doxycycline 100 mg BID</t>
        </is>
      </c>
      <c r="E266" s="166" t="inlineStr">
        <is>
          <t>Cotrimoxazole 160/800 mg BID</t>
        </is>
      </c>
      <c r="F266" s="166" t="inlineStr">
        <is>
          <t>Metronidazole 400 mg TID</t>
        </is>
      </c>
      <c r="G266" s="166" t="inlineStr">
        <is>
          <t>Nitrofurantoin 100 mg BID</t>
        </is>
      </c>
      <c r="H266" s="166" t="inlineStr">
        <is>
          <t>Tenofovir/Emtricitabine 300/200 mg OD</t>
        </is>
      </c>
      <c r="I266" s="167" t="inlineStr">
        <is>
          <t>1</t>
        </is>
      </c>
      <c r="J266"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6" s="166" t="inlineStr"/>
      <c r="L266" s="166" t="inlineStr">
        <is>
          <t>Antimicrobial Pharmacology</t>
        </is>
      </c>
      <c r="M266" s="166" t="inlineStr"/>
      <c r="N266" s="165" t="inlineStr">
        <is>
          <t>Clinic</t>
        </is>
      </c>
      <c r="O266" s="166" t="inlineStr">
        <is>
          <t>ข้อ 5 (PLE_CC1_Key_Rx20_UBU.md)</t>
        </is>
      </c>
      <c r="P266" s="165" t="inlineStr">
        <is>
          <t>ข้อสอบจำลอง</t>
        </is>
      </c>
      <c r="Q266" s="165" t="inlineStr">
        <is>
          <t>Mock Rx20 UBU</t>
        </is>
      </c>
      <c r="R266" s="165" t="inlineStr"/>
    </row>
    <row r="267" ht="24" customHeight="1" s="49">
      <c r="A267" s="167" t="n">
        <v>265</v>
      </c>
      <c r="B267" s="166" t="inlineStr">
        <is>
          <t>ยาปฏิชีวนะในข$อใด เปญนทางเลือกแรกสำหรับการรักษาภาวะ Spontaneous bacterial peritonitis (1) Amoxicillin (2) Cefotaxime (3) Colistimethate (4) Clindamycin (5) Ofloxacin</t>
        </is>
      </c>
      <c r="C267" s="166" t="inlineStr"/>
      <c r="D267" s="166" t="inlineStr">
        <is>
          <t>Nitrofurantoin 100 mg BID</t>
        </is>
      </c>
      <c r="E267" s="166" t="inlineStr">
        <is>
          <t>Tenofovir/Emtricitabine 300/200 mg OD</t>
        </is>
      </c>
      <c r="F267" s="166" t="inlineStr">
        <is>
          <t>Dolutegravir 50 mg OD</t>
        </is>
      </c>
      <c r="G267" s="166" t="inlineStr">
        <is>
          <t>Vancomycin 1 g IV Q12H</t>
        </is>
      </c>
      <c r="H267" s="166" t="inlineStr">
        <is>
          <t>Meropenem 1 g IV Q8H</t>
        </is>
      </c>
      <c r="I267" s="167" t="inlineStr">
        <is>
          <t>3</t>
        </is>
      </c>
      <c r="J267" s="166"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67" s="166" t="inlineStr"/>
      <c r="L267" s="166" t="inlineStr">
        <is>
          <t>URTI</t>
        </is>
      </c>
      <c r="M267" s="166" t="inlineStr"/>
      <c r="N267" s="165" t="inlineStr">
        <is>
          <t>Clinic</t>
        </is>
      </c>
      <c r="O267" s="166" t="inlineStr">
        <is>
          <t>ข้อ 60 (PLE_CC1_Key_Rx20_UBU.md)</t>
        </is>
      </c>
      <c r="P267" s="165" t="inlineStr">
        <is>
          <t>ข้อสอบจำลอง</t>
        </is>
      </c>
      <c r="Q267" s="165" t="inlineStr">
        <is>
          <t>Mock Rx20 UBU</t>
        </is>
      </c>
      <c r="R267" s="165" t="inlineStr"/>
    </row>
    <row r="268" ht="24" customHeight="1" s="49">
      <c r="A268" s="167" t="n">
        <v>266</v>
      </c>
      <c r="B268" s="166"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68" s="166" t="inlineStr"/>
      <c r="D268" s="166" t="inlineStr">
        <is>
          <t>Vancomycin 1 g IV Q12H</t>
        </is>
      </c>
      <c r="E268" s="166" t="inlineStr">
        <is>
          <t>Meropenem 1 g IV Q8H</t>
        </is>
      </c>
      <c r="F268" s="166" t="inlineStr">
        <is>
          <t>Cefazolin 1 g IV Q8H</t>
        </is>
      </c>
      <c r="G268" s="166" t="inlineStr">
        <is>
          <t>Amoxicillin/Clavulanate 1 g BID</t>
        </is>
      </c>
      <c r="H268" s="166" t="inlineStr">
        <is>
          <t>Ceftriaxone 1 g IV OD</t>
        </is>
      </c>
      <c r="I268" s="167" t="inlineStr">
        <is>
          <t>2</t>
        </is>
      </c>
      <c r="J268" s="166"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68" s="166" t="inlineStr"/>
      <c r="L268" s="166" t="inlineStr">
        <is>
          <t>Tuberculosis</t>
        </is>
      </c>
      <c r="M268" s="166" t="inlineStr"/>
      <c r="N268" s="165" t="inlineStr">
        <is>
          <t>Clinic</t>
        </is>
      </c>
      <c r="O268" s="166" t="inlineStr">
        <is>
          <t>ข้อ 5 (PLE_CC1_Key_Rx20_UBU.md)</t>
        </is>
      </c>
      <c r="P268" s="165" t="inlineStr">
        <is>
          <t>ข้อสอบจำลอง</t>
        </is>
      </c>
      <c r="Q268" s="165" t="inlineStr">
        <is>
          <t>Mock Rx20 UBU</t>
        </is>
      </c>
      <c r="R268" s="165" t="inlineStr"/>
    </row>
    <row r="269" ht="24" customHeight="1" s="49">
      <c r="A269" s="167" t="n">
        <v>267</v>
      </c>
      <c r="B269" s="166"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69" s="166" t="inlineStr"/>
      <c r="D269" s="166" t="inlineStr">
        <is>
          <t>Amoxicillin/Clavulanate 1 g BID</t>
        </is>
      </c>
      <c r="E269" s="166" t="inlineStr">
        <is>
          <t>Ceftriaxone 1 g IV OD</t>
        </is>
      </c>
      <c r="F269" s="166" t="inlineStr">
        <is>
          <t>Ciprofloxacin 500 mg BID</t>
        </is>
      </c>
      <c r="G269" s="166" t="inlineStr">
        <is>
          <t>Azithromycin 500 mg OD</t>
        </is>
      </c>
      <c r="H269" s="166" t="inlineStr">
        <is>
          <t>Doxycycline 100 mg BID</t>
        </is>
      </c>
      <c r="I269" s="167" t="inlineStr">
        <is>
          <t>2</t>
        </is>
      </c>
      <c r="J269" s="166"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69" s="166" t="inlineStr"/>
      <c r="L269" s="166" t="inlineStr">
        <is>
          <t>Tuberculosis</t>
        </is>
      </c>
      <c r="M269" s="166" t="inlineStr"/>
      <c r="N269" s="165" t="inlineStr">
        <is>
          <t>Clinic</t>
        </is>
      </c>
      <c r="O269" s="166" t="inlineStr">
        <is>
          <t>ข้อ 5 (PLE_CC1_Key_Rx20_UBU.md)</t>
        </is>
      </c>
      <c r="P269" s="165" t="inlineStr">
        <is>
          <t>ข้อสอบจำลอง</t>
        </is>
      </c>
      <c r="Q269" s="165" t="inlineStr">
        <is>
          <t>Mock Rx20 UBU</t>
        </is>
      </c>
      <c r="R269" s="165" t="inlineStr"/>
    </row>
    <row r="270" ht="24" customHeight="1" s="49">
      <c r="A270" s="167" t="n">
        <v>268</v>
      </c>
      <c r="B270" s="166" t="inlineStr">
        <is>
          <t>นำยา Ceftazidime 1 vial มาผสมกับ 0.9% NaCl 5 ml จากนั้นดูดมา 2.5 ml แล$วเติม Isotonic solution 7.5 ml</t>
        </is>
      </c>
      <c r="C270" s="166" t="inlineStr"/>
      <c r="D270" s="166" t="inlineStr">
        <is>
          <t>Metronidazole 400 mg TID</t>
        </is>
      </c>
      <c r="E270" s="166" t="inlineStr">
        <is>
          <t>Nitrofurantoin 100 mg BID</t>
        </is>
      </c>
      <c r="F270" s="166" t="inlineStr">
        <is>
          <t>Tenofovir/Emtricitabine 300/200 mg OD</t>
        </is>
      </c>
      <c r="G270" s="166" t="inlineStr">
        <is>
          <t>Dolutegravir 50 mg OD</t>
        </is>
      </c>
      <c r="H270" s="166" t="inlineStr">
        <is>
          <t>Vancomycin 1 g IV Q12H</t>
        </is>
      </c>
      <c r="I270" s="167" t="inlineStr">
        <is>
          <t>1</t>
        </is>
      </c>
      <c r="J270"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166" t="inlineStr"/>
      <c r="L270" s="166" t="inlineStr">
        <is>
          <t>Cystitis</t>
        </is>
      </c>
      <c r="M270" s="166" t="inlineStr"/>
      <c r="N270" s="165" t="inlineStr">
        <is>
          <t>Clinic</t>
        </is>
      </c>
      <c r="O270" s="166" t="inlineStr">
        <is>
          <t>ข้อ 1 (PLE_CC1_Key_Rx20_UBU.md)</t>
        </is>
      </c>
      <c r="P270" s="165" t="inlineStr">
        <is>
          <t>ข้อสอบจำลอง</t>
        </is>
      </c>
      <c r="Q270" s="165" t="inlineStr">
        <is>
          <t>Mock Rx20 UBU</t>
        </is>
      </c>
      <c r="R270" s="165" t="inlineStr"/>
    </row>
    <row r="271" ht="24" customHeight="1" s="49">
      <c r="A271" s="167" t="n">
        <v>269</v>
      </c>
      <c r="B271" s="166" t="inlineStr">
        <is>
          <t>ชั่งยา Ceftazidime 500 mg แล$วเติม Isotonic solution จนครบ 10 ml</t>
        </is>
      </c>
      <c r="C271" s="166" t="inlineStr"/>
      <c r="D271" s="166" t="inlineStr">
        <is>
          <t>Dolutegravir 50 mg OD</t>
        </is>
      </c>
      <c r="E271" s="166" t="inlineStr">
        <is>
          <t>Vancomycin 1 g IV Q12H</t>
        </is>
      </c>
      <c r="F271" s="166" t="inlineStr">
        <is>
          <t>Meropenem 1 g IV Q8H</t>
        </is>
      </c>
      <c r="G271" s="166" t="inlineStr">
        <is>
          <t>Cefazolin 1 g IV Q8H</t>
        </is>
      </c>
      <c r="H271" s="166" t="inlineStr">
        <is>
          <t>Amoxicillin/Clavulanate 1 g BID</t>
        </is>
      </c>
      <c r="I271" s="167" t="inlineStr">
        <is>
          <t>1</t>
        </is>
      </c>
      <c r="J271"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1" s="166" t="inlineStr"/>
      <c r="L271" s="166" t="inlineStr">
        <is>
          <t>Cystitis</t>
        </is>
      </c>
      <c r="M271" s="166" t="inlineStr"/>
      <c r="N271" s="165" t="inlineStr">
        <is>
          <t>Clinic</t>
        </is>
      </c>
      <c r="O271" s="166" t="inlineStr">
        <is>
          <t>ข้อ 2 (PLE_CC1_Key_Rx20_UBU.md)</t>
        </is>
      </c>
      <c r="P271" s="165" t="inlineStr">
        <is>
          <t>ข้อสอบจำลอง</t>
        </is>
      </c>
      <c r="Q271" s="165" t="inlineStr">
        <is>
          <t>Mock Rx20 UBU</t>
        </is>
      </c>
      <c r="R271" s="165" t="inlineStr"/>
    </row>
    <row r="272" ht="24" customHeight="1" s="49">
      <c r="A272" s="167" t="n">
        <v>270</v>
      </c>
      <c r="B272" s="166" t="inlineStr">
        <is>
          <t>นำยา Ceftazidime 1 vial มาผสมกับ 0.9% NaCl 2.5 ml จากนั้นดูดมา 2.5 ml แล$วเติม Isotonic solution 7.5 ml</t>
        </is>
      </c>
      <c r="C272" s="166" t="inlineStr"/>
      <c r="D272" s="166" t="inlineStr">
        <is>
          <t>Cefazolin 1 g IV Q8H</t>
        </is>
      </c>
      <c r="E272" s="166" t="inlineStr">
        <is>
          <t>Amoxicillin/Clavulanate 1 g BID</t>
        </is>
      </c>
      <c r="F272" s="166" t="inlineStr">
        <is>
          <t>Ceftriaxone 1 g IV OD</t>
        </is>
      </c>
      <c r="G272" s="166" t="inlineStr">
        <is>
          <t>Ciprofloxacin 500 mg BID</t>
        </is>
      </c>
      <c r="H272" s="166" t="inlineStr">
        <is>
          <t>Azithromycin 500 mg OD</t>
        </is>
      </c>
      <c r="I272" s="167" t="inlineStr">
        <is>
          <t>1</t>
        </is>
      </c>
      <c r="J272"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2" s="166" t="inlineStr"/>
      <c r="L272" s="166" t="inlineStr">
        <is>
          <t>Cystitis</t>
        </is>
      </c>
      <c r="M272" s="166" t="inlineStr"/>
      <c r="N272" s="165" t="inlineStr">
        <is>
          <t>Clinic</t>
        </is>
      </c>
      <c r="O272" s="166" t="inlineStr">
        <is>
          <t>ข้อ 3 (PLE_CC1_Key_Rx20_UBU.md)</t>
        </is>
      </c>
      <c r="P272" s="165" t="inlineStr">
        <is>
          <t>ข้อสอบจำลอง</t>
        </is>
      </c>
      <c r="Q272" s="165" t="inlineStr">
        <is>
          <t>Mock Rx20 UBU</t>
        </is>
      </c>
      <c r="R272" s="165" t="inlineStr"/>
    </row>
    <row r="273" ht="24" customHeight="1" s="49">
      <c r="A273" s="167" t="n">
        <v>271</v>
      </c>
      <c r="B273" s="166" t="inlineStr">
        <is>
          <t>ชั่งยา Ceftazidime 250 mg แล$วเติม Isotonic solution จนครบ 10 ml</t>
        </is>
      </c>
      <c r="C273" s="166" t="inlineStr"/>
      <c r="D273" s="166" t="inlineStr">
        <is>
          <t>Ciprofloxacin 500 mg BID</t>
        </is>
      </c>
      <c r="E273" s="166" t="inlineStr">
        <is>
          <t>Azithromycin 500 mg OD</t>
        </is>
      </c>
      <c r="F273" s="166" t="inlineStr">
        <is>
          <t>Doxycycline 100 mg BID</t>
        </is>
      </c>
      <c r="G273" s="166" t="inlineStr">
        <is>
          <t>Cotrimoxazole 160/800 mg BID</t>
        </is>
      </c>
      <c r="H273" s="166" t="inlineStr">
        <is>
          <t>Metronidazole 400 mg TID</t>
        </is>
      </c>
      <c r="I273" s="167" t="inlineStr">
        <is>
          <t>1</t>
        </is>
      </c>
      <c r="J273" s="166"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3" s="166" t="inlineStr"/>
      <c r="L273" s="166" t="inlineStr">
        <is>
          <t>Cystitis</t>
        </is>
      </c>
      <c r="M273" s="166" t="inlineStr"/>
      <c r="N273" s="165" t="inlineStr">
        <is>
          <t>Clinic</t>
        </is>
      </c>
      <c r="O273" s="166" t="inlineStr">
        <is>
          <t>ข้อ 4 (PLE_CC1_Key_Rx20_UBU.md)</t>
        </is>
      </c>
      <c r="P273" s="165" t="inlineStr">
        <is>
          <t>ข้อสอบจำลอง</t>
        </is>
      </c>
      <c r="Q273" s="165" t="inlineStr">
        <is>
          <t>Mock Rx20 UBU</t>
        </is>
      </c>
      <c r="R273" s="165" t="inlineStr"/>
    </row>
    <row r="274" ht="24" customHeight="1" s="49">
      <c r="A274" s="167" t="n">
        <v>272</v>
      </c>
      <c r="B274" s="166" t="inlineStr">
        <is>
          <t>นำยา Ceftazidime 1 vial มาผสมกับ 0.9% NaCl 5 ml จากนั้นดูดมา 5 ml แล$วเติม Isotonic solution 5 ml</t>
        </is>
      </c>
      <c r="C274" s="166" t="inlineStr"/>
      <c r="D274" s="166" t="inlineStr">
        <is>
          <t>Cotrimoxazole 160/800 mg BID</t>
        </is>
      </c>
      <c r="E274" s="166" t="inlineStr">
        <is>
          <t>Metronidazole 400 mg TID</t>
        </is>
      </c>
      <c r="F274" s="166" t="inlineStr">
        <is>
          <t>Nitrofurantoin 100 mg BID</t>
        </is>
      </c>
      <c r="G274" s="166" t="inlineStr">
        <is>
          <t>Tenofovir/Emtricitabine 300/200 mg OD</t>
        </is>
      </c>
      <c r="H274" s="166" t="inlineStr">
        <is>
          <t>Dolutegravir 50 mg OD</t>
        </is>
      </c>
      <c r="I274" s="167" t="inlineStr">
        <is>
          <t>1</t>
        </is>
      </c>
      <c r="J274"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4" s="166" t="inlineStr"/>
      <c r="L274" s="166" t="inlineStr">
        <is>
          <t>Cystitis</t>
        </is>
      </c>
      <c r="M274" s="166" t="inlineStr"/>
      <c r="N274" s="165" t="inlineStr">
        <is>
          <t>Clinic</t>
        </is>
      </c>
      <c r="O274" s="166" t="inlineStr">
        <is>
          <t>ข้อ 5 (PLE_CC1_Key_Rx20_UBU.md)</t>
        </is>
      </c>
      <c r="P274" s="165" t="inlineStr">
        <is>
          <t>ข้อสอบจำลอง</t>
        </is>
      </c>
      <c r="Q274" s="165" t="inlineStr">
        <is>
          <t>Mock Rx20 UBU</t>
        </is>
      </c>
      <c r="R274" s="165" t="inlineStr"/>
    </row>
    <row r="275" ht="24" customHeight="1" s="49">
      <c r="A275" s="167" t="n">
        <v>273</v>
      </c>
      <c r="B275" s="166" t="inlineStr">
        <is>
          <t>เปลี่ยน Ceftazidime เปญน Ceftriaxone</t>
        </is>
      </c>
      <c r="C275" s="166" t="inlineStr"/>
      <c r="D275" s="166" t="inlineStr">
        <is>
          <t>Tenofovir/Emtricitabine 300/200 mg OD</t>
        </is>
      </c>
      <c r="E275" s="166" t="inlineStr">
        <is>
          <t>Dolutegravir 50 mg OD</t>
        </is>
      </c>
      <c r="F275" s="166" t="inlineStr">
        <is>
          <t>Vancomycin 1 g IV Q12H</t>
        </is>
      </c>
      <c r="G275" s="166" t="inlineStr">
        <is>
          <t>Meropenem 1 g IV Q8H</t>
        </is>
      </c>
      <c r="H275" s="166" t="inlineStr">
        <is>
          <t>Cefazolin 1 g IV Q8H</t>
        </is>
      </c>
      <c r="I275" s="167" t="inlineStr">
        <is>
          <t>1</t>
        </is>
      </c>
      <c r="J275"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166" t="inlineStr"/>
      <c r="L275" s="166" t="inlineStr">
        <is>
          <t>Pneumonia</t>
        </is>
      </c>
      <c r="M275" s="166" t="inlineStr"/>
      <c r="N275" s="165" t="inlineStr">
        <is>
          <t>Clinic</t>
        </is>
      </c>
      <c r="O275" s="166" t="inlineStr">
        <is>
          <t>ข้อ 1 (PLE_CC1_Key_Rx20_UBU.md)</t>
        </is>
      </c>
      <c r="P275" s="165" t="inlineStr">
        <is>
          <t>ข้อสอบจำลอง</t>
        </is>
      </c>
      <c r="Q275" s="165" t="inlineStr">
        <is>
          <t>Mock Rx20 UBU</t>
        </is>
      </c>
      <c r="R275" s="165" t="inlineStr"/>
    </row>
    <row r="276" ht="24" customHeight="1" s="49">
      <c r="A276" s="167" t="n">
        <v>274</v>
      </c>
      <c r="B276" s="166" t="inlineStr">
        <is>
          <t>Amoxicillin เปญนยาที่ทนกรด สามารถรับประทานได$ จากโครงสร$างของ Amoxicillin สGวนใดที่ทำให$ Amoxicillin รับประทานได$</t>
        </is>
      </c>
      <c r="C276" s="166" t="inlineStr"/>
      <c r="D276" s="166" t="inlineStr">
        <is>
          <t>Meropenem 1 g IV Q8H</t>
        </is>
      </c>
      <c r="E276" s="166" t="inlineStr">
        <is>
          <t>Cefazolin 1 g IV Q8H</t>
        </is>
      </c>
      <c r="F276" s="166" t="inlineStr">
        <is>
          <t>Amoxicillin/Clavulanate 1 g BID</t>
        </is>
      </c>
      <c r="G276" s="166" t="inlineStr">
        <is>
          <t>Ceftriaxone 1 g IV OD</t>
        </is>
      </c>
      <c r="H276" s="166" t="inlineStr">
        <is>
          <t>Ciprofloxacin 500 mg BID</t>
        </is>
      </c>
      <c r="I276" s="167" t="inlineStr">
        <is>
          <t>1</t>
        </is>
      </c>
      <c r="J276"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6" s="166" t="inlineStr"/>
      <c r="L276" s="166" t="inlineStr">
        <is>
          <t>URTI</t>
        </is>
      </c>
      <c r="M276" s="166" t="inlineStr"/>
      <c r="N276" s="165" t="inlineStr">
        <is>
          <t>Clinic</t>
        </is>
      </c>
      <c r="O276" s="166" t="inlineStr">
        <is>
          <t>ข้อ 65 (PLE_CC1_Key_Rx20_UBU.md)</t>
        </is>
      </c>
      <c r="P276" s="165" t="inlineStr">
        <is>
          <t>ข้อสอบจำลอง</t>
        </is>
      </c>
      <c r="Q276" s="165" t="inlineStr">
        <is>
          <t>Mock Rx20 UBU</t>
        </is>
      </c>
      <c r="R276" s="165" t="inlineStr"/>
    </row>
    <row r="277" ht="24" customHeight="1" s="49">
      <c r="A277" s="167" t="n">
        <v>275</v>
      </c>
      <c r="B277" s="166" t="inlineStr">
        <is>
          <t>ยาต้าน HIV ที่ควรให้ในผู้ป่วยรายนี้</t>
        </is>
      </c>
      <c r="C277" s="166" t="inlineStr"/>
      <c r="D277" s="166" t="inlineStr">
        <is>
          <t>Ceftriaxone 1 g IV OD</t>
        </is>
      </c>
      <c r="E277" s="166" t="inlineStr">
        <is>
          <t>Ciprofloxacin 500 mg BID</t>
        </is>
      </c>
      <c r="F277" s="166" t="inlineStr">
        <is>
          <t>Azithromycin 500 mg OD</t>
        </is>
      </c>
      <c r="G277" s="166" t="inlineStr">
        <is>
          <t>Doxycycline 100 mg BID</t>
        </is>
      </c>
      <c r="H277" s="166" t="inlineStr">
        <is>
          <t>Cotrimoxazole 160/800 mg BID</t>
        </is>
      </c>
      <c r="I277" s="167" t="inlineStr">
        <is>
          <t>1</t>
        </is>
      </c>
      <c r="J277"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7" s="166" t="inlineStr"/>
      <c r="L277" s="166" t="inlineStr">
        <is>
          <t>Antimicrobial Pharmacology</t>
        </is>
      </c>
      <c r="M277" s="166" t="inlineStr"/>
      <c r="N277" s="165" t="inlineStr">
        <is>
          <t>Clinic</t>
        </is>
      </c>
      <c r="O277" s="166" t="inlineStr">
        <is>
          <t>ข้อ 6 (PLE_CC1_Key_Rx20_UBU.md)</t>
        </is>
      </c>
      <c r="P277" s="165" t="inlineStr">
        <is>
          <t>ข้อสอบจำลอง</t>
        </is>
      </c>
      <c r="Q277" s="165" t="inlineStr">
        <is>
          <t>Mock Rx20 UBU</t>
        </is>
      </c>
      <c r="R277" s="165" t="inlineStr"/>
    </row>
    <row r="278" ht="24" customHeight="1" s="49">
      <c r="A278" s="167" t="n">
        <v>276</v>
      </c>
      <c r="B278" s="166" t="inlineStr">
        <is>
          <t>ยาที่ควรได้รับในผู้ป่วยรายนี้เพื่อป้องกันโรคติดเชื้อฉวยโอกาส</t>
        </is>
      </c>
      <c r="C278" s="166" t="inlineStr"/>
      <c r="D278" s="166" t="inlineStr">
        <is>
          <t>Doxycycline 100 mg BID</t>
        </is>
      </c>
      <c r="E278" s="166" t="inlineStr">
        <is>
          <t>Cotrimoxazole 160/800 mg BID</t>
        </is>
      </c>
      <c r="F278" s="166" t="inlineStr">
        <is>
          <t>Metronidazole 400 mg TID</t>
        </is>
      </c>
      <c r="G278" s="166" t="inlineStr">
        <is>
          <t>Nitrofurantoin 100 mg BID</t>
        </is>
      </c>
      <c r="H278" s="166" t="inlineStr">
        <is>
          <t>Tenofovir/Emtricitabine 300/200 mg OD</t>
        </is>
      </c>
      <c r="I278" s="167" t="inlineStr">
        <is>
          <t>1</t>
        </is>
      </c>
      <c r="J278"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8" s="166" t="inlineStr"/>
      <c r="L278" s="166" t="inlineStr">
        <is>
          <t>Antimicrobial Pharmacology</t>
        </is>
      </c>
      <c r="M278" s="166" t="inlineStr"/>
      <c r="N278" s="165" t="inlineStr">
        <is>
          <t>Clinic</t>
        </is>
      </c>
      <c r="O278" s="166" t="inlineStr">
        <is>
          <t>ข้อ 8 (PLE_CC1_Key_Rx20_UBU.md)</t>
        </is>
      </c>
      <c r="P278" s="165" t="inlineStr">
        <is>
          <t>ข้อสอบจำลอง</t>
        </is>
      </c>
      <c r="Q278" s="165" t="inlineStr">
        <is>
          <t>Mock Rx20 UBU</t>
        </is>
      </c>
      <c r="R278" s="165" t="inlineStr"/>
    </row>
    <row r="279" ht="24" customHeight="1" s="49">
      <c r="A279" s="167" t="n">
        <v>277</v>
      </c>
      <c r="B279" s="166" t="inlineStr">
        <is>
          <t>Herpe zoster ตากุ้งยิงเป็นการอักเสบหรือติดเชื้อจากการอุดตันของต่อมไขมันบริเวณเปลือกตา</t>
        </is>
      </c>
      <c r="C279" s="166" t="inlineStr"/>
      <c r="D279" s="166" t="inlineStr">
        <is>
          <t>Nitrofurantoin 100 mg BID</t>
        </is>
      </c>
      <c r="E279" s="166" t="inlineStr">
        <is>
          <t>Tenofovir/Emtricitabine 300/200 mg OD</t>
        </is>
      </c>
      <c r="F279" s="166" t="inlineStr">
        <is>
          <t>Dolutegravir 50 mg OD</t>
        </is>
      </c>
      <c r="G279" s="166" t="inlineStr">
        <is>
          <t>Vancomycin 1 g IV Q12H</t>
        </is>
      </c>
      <c r="H279" s="166" t="inlineStr">
        <is>
          <t>Meropenem 1 g IV Q8H</t>
        </is>
      </c>
      <c r="I279" s="167" t="inlineStr">
        <is>
          <t>5</t>
        </is>
      </c>
      <c r="J279" s="166"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9" s="166" t="inlineStr"/>
      <c r="L279" s="166" t="inlineStr">
        <is>
          <t>Antimicrobial Pharmacology</t>
        </is>
      </c>
      <c r="M279" s="166" t="inlineStr"/>
      <c r="N279" s="165" t="inlineStr">
        <is>
          <t>Clinic</t>
        </is>
      </c>
      <c r="O279" s="166" t="inlineStr">
        <is>
          <t>ข้อ 5 (PLE_CC1_Key_Rx20_UBU.md)</t>
        </is>
      </c>
      <c r="P279" s="165" t="inlineStr">
        <is>
          <t>ข้อสอบจำลอง</t>
        </is>
      </c>
      <c r="Q279" s="165" t="inlineStr">
        <is>
          <t>Mock Rx20 UBU</t>
        </is>
      </c>
      <c r="R279" s="165" t="inlineStr"/>
    </row>
    <row r="280" ht="24" customHeight="1" s="49">
      <c r="A280" s="167" t="n">
        <v>278</v>
      </c>
      <c r="B280" s="166" t="inlineStr">
        <is>
          <t>dicloxacillin ต่างจาก amoxicillin อย่างไร</t>
        </is>
      </c>
      <c r="C280" s="166" t="inlineStr"/>
      <c r="D280" s="166" t="inlineStr">
        <is>
          <t>Vancomycin 1 g IV Q12H</t>
        </is>
      </c>
      <c r="E280" s="166" t="inlineStr">
        <is>
          <t>Meropenem 1 g IV Q8H</t>
        </is>
      </c>
      <c r="F280" s="166" t="inlineStr">
        <is>
          <t>Cefazolin 1 g IV Q8H</t>
        </is>
      </c>
      <c r="G280" s="166" t="inlineStr">
        <is>
          <t>Amoxicillin/Clavulanate 1 g BID</t>
        </is>
      </c>
      <c r="H280" s="166" t="inlineStr">
        <is>
          <t>Ceftriaxone 1 g IV OD</t>
        </is>
      </c>
      <c r="I280" s="167" t="inlineStr">
        <is>
          <t>1</t>
        </is>
      </c>
      <c r="J280"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80" s="166" t="inlineStr"/>
      <c r="L280" s="166" t="inlineStr">
        <is>
          <t>URTI</t>
        </is>
      </c>
      <c r="M280" s="166" t="inlineStr"/>
      <c r="N280" s="165" t="inlineStr">
        <is>
          <t>Clinic</t>
        </is>
      </c>
      <c r="O280" s="166" t="inlineStr">
        <is>
          <t>ข้อ 5 (PLE_CC1_Key_Rx20_UBU.md)</t>
        </is>
      </c>
      <c r="P280" s="165" t="inlineStr">
        <is>
          <t>ข้อสอบจำลอง</t>
        </is>
      </c>
      <c r="Q280" s="165" t="inlineStr">
        <is>
          <t>Mock Rx20 UBU</t>
        </is>
      </c>
      <c r="R280" s="165" t="inlineStr"/>
    </row>
    <row r="281" ht="24" customHeight="1" s="49">
      <c r="A281" s="167" t="n">
        <v>279</v>
      </c>
      <c r="B281" s="166" t="inlineStr">
        <is>
          <t>ทน bata lactamase มากกว่า amoxicillin</t>
        </is>
      </c>
      <c r="C281" s="166" t="inlineStr"/>
      <c r="D281" s="166" t="inlineStr">
        <is>
          <t>Amoxicillin/Clavulanate 1 g BID</t>
        </is>
      </c>
      <c r="E281" s="166" t="inlineStr">
        <is>
          <t>Ceftriaxone 1 g IV OD</t>
        </is>
      </c>
      <c r="F281" s="166" t="inlineStr">
        <is>
          <t>Ciprofloxacin 500 mg BID</t>
        </is>
      </c>
      <c r="G281" s="166" t="inlineStr">
        <is>
          <t>Azithromycin 500 mg OD</t>
        </is>
      </c>
      <c r="H281" s="166" t="inlineStr">
        <is>
          <t>Doxycycline 100 mg BID</t>
        </is>
      </c>
      <c r="I281" s="167" t="inlineStr">
        <is>
          <t>1</t>
        </is>
      </c>
      <c r="J281" s="166"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166" t="inlineStr"/>
      <c r="L281" s="166" t="inlineStr">
        <is>
          <t>URTI</t>
        </is>
      </c>
      <c r="M281" s="166" t="inlineStr"/>
      <c r="N281" s="165" t="inlineStr">
        <is>
          <t>Clinic</t>
        </is>
      </c>
      <c r="O281" s="166" t="inlineStr">
        <is>
          <t>ข้อ 1 (PLE_CC1_Key_Rx20_UBU.md)</t>
        </is>
      </c>
      <c r="P281" s="165" t="inlineStr">
        <is>
          <t>ข้อสอบจำลอง</t>
        </is>
      </c>
      <c r="Q281" s="165" t="inlineStr">
        <is>
          <t>Mock Rx20 UBU</t>
        </is>
      </c>
      <c r="R281" s="165" t="inlineStr"/>
    </row>
    <row r="282" ht="24" customHeight="1" s="49">
      <c r="A282" s="167" t="n">
        <v>280</v>
      </c>
      <c r="B282" s="166" t="inlineStr">
        <is>
          <t>เกี่ยวกับ ใช้ร่วมกับยา rifampin ข้อใดต่อไปนี้กล่าวถูกต้องตามหลักวิชาชีพเภสัชกรรม</t>
        </is>
      </c>
      <c r="C282" s="166" t="inlineStr"/>
      <c r="D282" s="166" t="inlineStr">
        <is>
          <t>Azithromycin 500 mg OD</t>
        </is>
      </c>
      <c r="E282" s="166" t="inlineStr">
        <is>
          <t>Doxycycline 100 mg BID</t>
        </is>
      </c>
      <c r="F282" s="166" t="inlineStr">
        <is>
          <t>Cotrimoxazole 160/800 mg BID</t>
        </is>
      </c>
      <c r="G282" s="166" t="inlineStr">
        <is>
          <t>Metronidazole 400 mg TID</t>
        </is>
      </c>
      <c r="H282" s="166" t="inlineStr">
        <is>
          <t>Nitrofurantoin 100 mg BID</t>
        </is>
      </c>
      <c r="I282" s="167" t="inlineStr">
        <is>
          <t>1</t>
        </is>
      </c>
      <c r="J282" s="166"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82" s="166" t="inlineStr"/>
      <c r="L282" s="166" t="inlineStr">
        <is>
          <t>Tuberculosis</t>
        </is>
      </c>
      <c r="M282" s="166" t="inlineStr"/>
      <c r="N282" s="165" t="inlineStr">
        <is>
          <t>Clinic</t>
        </is>
      </c>
      <c r="O282" s="166" t="inlineStr">
        <is>
          <t>ข้อ 4 (PLE_CC1_Key_Rx20_UBU.md)</t>
        </is>
      </c>
      <c r="P282" s="165" t="inlineStr">
        <is>
          <t>ข้อสอบจำลอง</t>
        </is>
      </c>
      <c r="Q282" s="165" t="inlineStr">
        <is>
          <t>Mock Rx20 UBU</t>
        </is>
      </c>
      <c r="R282" s="165" t="inlineStr"/>
    </row>
    <row r="283" ht="24" customHeight="1" s="49">
      <c r="A283" s="167" t="n">
        <v>281</v>
      </c>
      <c r="B283" s="166"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283" s="166" t="inlineStr"/>
      <c r="D283" s="166" t="inlineStr">
        <is>
          <t>Metronidazole 400 mg TID</t>
        </is>
      </c>
      <c r="E283" s="166" t="inlineStr">
        <is>
          <t>Nitrofurantoin 100 mg BID</t>
        </is>
      </c>
      <c r="F283" s="166" t="inlineStr">
        <is>
          <t>Tenofovir/Emtricitabine 300/200 mg OD</t>
        </is>
      </c>
      <c r="G283" s="166" t="inlineStr">
        <is>
          <t>Dolutegravir 50 mg OD</t>
        </is>
      </c>
      <c r="H283" s="166" t="inlineStr">
        <is>
          <t>Vancomycin 1 g IV Q12H</t>
        </is>
      </c>
      <c r="I283" s="167" t="inlineStr">
        <is>
          <t>1</t>
        </is>
      </c>
      <c r="J283" s="166"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83" s="166" t="inlineStr"/>
      <c r="L283" s="166" t="inlineStr">
        <is>
          <t>Fungal Infections</t>
        </is>
      </c>
      <c r="M283" s="166" t="inlineStr"/>
      <c r="N283" s="165" t="inlineStr">
        <is>
          <t>Clinic</t>
        </is>
      </c>
      <c r="O283" s="166" t="inlineStr">
        <is>
          <t>ข้อ 5 (PLE_CC1_Key_Rx20_UBU.md)</t>
        </is>
      </c>
      <c r="P283" s="165" t="inlineStr">
        <is>
          <t>ข้อสอบจำลอง</t>
        </is>
      </c>
      <c r="Q283" s="165" t="inlineStr">
        <is>
          <t>Mock Rx20 UBU</t>
        </is>
      </c>
      <c r="R283" s="165" t="inlineStr"/>
    </row>
    <row r="284" ht="24" customHeight="1" s="49">
      <c r="A284" s="167" t="n">
        <v>282</v>
      </c>
      <c r="B284" s="166" t="inlineStr">
        <is>
          <t>ป้องกันภาวะแทรกซ้อนจากการติดเชื้อในช่องท้อง</t>
        </is>
      </c>
      <c r="C284" s="166" t="inlineStr"/>
      <c r="D284" s="166" t="inlineStr">
        <is>
          <t>Dolutegravir 50 mg OD</t>
        </is>
      </c>
      <c r="E284" s="166" t="inlineStr">
        <is>
          <t>Vancomycin 1 g IV Q12H</t>
        </is>
      </c>
      <c r="F284" s="166" t="inlineStr">
        <is>
          <t>Meropenem 1 g IV Q8H</t>
        </is>
      </c>
      <c r="G284" s="166" t="inlineStr">
        <is>
          <t>Cefazolin 1 g IV Q8H</t>
        </is>
      </c>
      <c r="H284" s="166" t="inlineStr">
        <is>
          <t>Amoxicillin/Clavulanate 1 g BID</t>
        </is>
      </c>
      <c r="I284" s="167" t="inlineStr">
        <is>
          <t>1</t>
        </is>
      </c>
      <c r="J284"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4" s="166" t="inlineStr"/>
      <c r="L284" s="166" t="inlineStr">
        <is>
          <t>Antimicrobial Pharmacology</t>
        </is>
      </c>
      <c r="M284" s="166" t="inlineStr"/>
      <c r="N284" s="165" t="inlineStr">
        <is>
          <t>Clinic</t>
        </is>
      </c>
      <c r="O284" s="166" t="inlineStr">
        <is>
          <t>ข้อ 1 (PLE_CC1_Key_Rx20_UBU.md)</t>
        </is>
      </c>
      <c r="P284" s="165" t="inlineStr">
        <is>
          <t>ข้อสอบจำลอง</t>
        </is>
      </c>
      <c r="Q284" s="165" t="inlineStr">
        <is>
          <t>Mock Rx20 UBU</t>
        </is>
      </c>
      <c r="R284" s="165" t="inlineStr"/>
    </row>
    <row r="285" ht="24" customHeight="1" s="49">
      <c r="A285" s="167" t="n">
        <v>283</v>
      </c>
      <c r="B285" s="166" t="inlineStr">
        <is>
          <t>เกี่ยวกับ น่าจะติดเชื้อใด ข้อใดต่อไปนี้กล่าวถูกต้องตามหลักวิชาชีพเภสัชกรรม</t>
        </is>
      </c>
      <c r="C285" s="166" t="inlineStr"/>
      <c r="D285" s="166" t="inlineStr">
        <is>
          <t>Cefazolin 1 g IV Q8H</t>
        </is>
      </c>
      <c r="E285" s="166" t="inlineStr">
        <is>
          <t>Amoxicillin/Clavulanate 1 g BID</t>
        </is>
      </c>
      <c r="F285" s="166" t="inlineStr">
        <is>
          <t>Ceftriaxone 1 g IV OD</t>
        </is>
      </c>
      <c r="G285" s="166" t="inlineStr">
        <is>
          <t>Ciprofloxacin 500 mg BID</t>
        </is>
      </c>
      <c r="H285" s="166" t="inlineStr">
        <is>
          <t>Azithromycin 500 mg OD</t>
        </is>
      </c>
      <c r="I285" s="167" t="inlineStr">
        <is>
          <t>1</t>
        </is>
      </c>
      <c r="J285"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5" s="166" t="inlineStr"/>
      <c r="L285" s="166" t="inlineStr">
        <is>
          <t>Antimicrobial Pharmacology</t>
        </is>
      </c>
      <c r="M285" s="166" t="inlineStr"/>
      <c r="N285" s="165" t="inlineStr">
        <is>
          <t>Clinic</t>
        </is>
      </c>
      <c r="O285" s="166" t="inlineStr">
        <is>
          <t>ข้อ 1 (PLE_CC1_Key_Rx20_UBU.md)</t>
        </is>
      </c>
      <c r="P285" s="165" t="inlineStr">
        <is>
          <t>ข้อสอบจำลอง</t>
        </is>
      </c>
      <c r="Q285" s="165" t="inlineStr">
        <is>
          <t>Mock Rx20 UBU</t>
        </is>
      </c>
      <c r="R285" s="165" t="inlineStr"/>
    </row>
    <row r="286" ht="24" customHeight="1" s="49">
      <c r="A286" s="167" t="n">
        <v>284</v>
      </c>
      <c r="B286" s="166" t="inlineStr">
        <is>
          <t>ข้อใดน่าจะเป็นสาเหตุของการติดเชื้อในครั้งนี้มากที่สุด</t>
        </is>
      </c>
      <c r="C286" s="166" t="inlineStr"/>
      <c r="D286" s="166" t="inlineStr">
        <is>
          <t>Ciprofloxacin 500 mg BID</t>
        </is>
      </c>
      <c r="E286" s="166" t="inlineStr">
        <is>
          <t>Azithromycin 500 mg OD</t>
        </is>
      </c>
      <c r="F286" s="166" t="inlineStr">
        <is>
          <t>Doxycycline 100 mg BID</t>
        </is>
      </c>
      <c r="G286" s="166" t="inlineStr">
        <is>
          <t>Cotrimoxazole 160/800 mg BID</t>
        </is>
      </c>
      <c r="H286" s="166" t="inlineStr">
        <is>
          <t>Metronidazole 400 mg TID</t>
        </is>
      </c>
      <c r="I286" s="167" t="inlineStr">
        <is>
          <t>1</t>
        </is>
      </c>
      <c r="J286"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6" s="166" t="inlineStr"/>
      <c r="L286" s="166" t="inlineStr">
        <is>
          <t>Antimicrobial Pharmacology</t>
        </is>
      </c>
      <c r="M286" s="166" t="inlineStr"/>
      <c r="N286" s="165" t="inlineStr">
        <is>
          <t>Clinic</t>
        </is>
      </c>
      <c r="O286" s="166" t="inlineStr">
        <is>
          <t>ข้อ 2 (PLE_CC1_Key_Rx20_UBU.md)</t>
        </is>
      </c>
      <c r="P286" s="165" t="inlineStr">
        <is>
          <t>ข้อสอบจำลอง</t>
        </is>
      </c>
      <c r="Q286" s="165" t="inlineStr">
        <is>
          <t>Mock Rx20 UBU</t>
        </is>
      </c>
      <c r="R286" s="165" t="inlineStr"/>
    </row>
    <row r="287" ht="24" customHeight="1" s="49">
      <c r="A287" s="167" t="n">
        <v>285</v>
      </c>
      <c r="B287" s="166" t="inlineStr">
        <is>
          <t>เกี่ยวกับ Fluticasone ICS ข้อใดต่อไปนี้กล่าวถูกต้องตามหลักวิชาชีพเภสัชกรรม</t>
        </is>
      </c>
      <c r="C287" s="166" t="inlineStr"/>
      <c r="D287" s="166" t="inlineStr">
        <is>
          <t>Cotrimoxazole 160/800 mg BID</t>
        </is>
      </c>
      <c r="E287" s="166" t="inlineStr">
        <is>
          <t>Metronidazole 400 mg TID</t>
        </is>
      </c>
      <c r="F287" s="166" t="inlineStr">
        <is>
          <t>Nitrofurantoin 100 mg BID</t>
        </is>
      </c>
      <c r="G287" s="166" t="inlineStr">
        <is>
          <t>Tenofovir/Emtricitabine 300/200 mg OD</t>
        </is>
      </c>
      <c r="H287" s="166" t="inlineStr">
        <is>
          <t>Dolutegravir 50 mg OD</t>
        </is>
      </c>
      <c r="I287" s="167" t="inlineStr">
        <is>
          <t>1</t>
        </is>
      </c>
      <c r="J287" s="166"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7" s="166" t="inlineStr"/>
      <c r="L287" s="166" t="inlineStr">
        <is>
          <t>Cystitis</t>
        </is>
      </c>
      <c r="M287" s="166" t="inlineStr"/>
      <c r="N287" s="165" t="inlineStr">
        <is>
          <t>Clinic</t>
        </is>
      </c>
      <c r="O287" s="166" t="inlineStr">
        <is>
          <t>ข้อ 1 (PLE_CC1_Key_Rx20_UBU.md)</t>
        </is>
      </c>
      <c r="P287" s="165" t="inlineStr">
        <is>
          <t>ข้อสอบจำลอง</t>
        </is>
      </c>
      <c r="Q287" s="165" t="inlineStr">
        <is>
          <t>Mock Rx20 UBU</t>
        </is>
      </c>
      <c r="R287" s="165" t="inlineStr"/>
    </row>
    <row r="288" ht="24" customHeight="1" s="49">
      <c r="A288" s="167" t="n">
        <v>286</v>
      </c>
      <c r="B288" s="166" t="inlineStr">
        <is>
          <t>เกี่ยวกับ ติดเชื้อ H.pylori ข้อใดต่อไปนี้กล่าวถูกต้องตามหลักวิชาชีพเภสัชกรรม</t>
        </is>
      </c>
      <c r="C288" s="166" t="inlineStr"/>
      <c r="D288" s="166" t="inlineStr">
        <is>
          <t>Tenofovir/Emtricitabine 300/200 mg OD</t>
        </is>
      </c>
      <c r="E288" s="166" t="inlineStr">
        <is>
          <t>Dolutegravir 50 mg OD</t>
        </is>
      </c>
      <c r="F288" s="166" t="inlineStr">
        <is>
          <t>Vancomycin 1 g IV Q12H</t>
        </is>
      </c>
      <c r="G288" s="166" t="inlineStr">
        <is>
          <t>Meropenem 1 g IV Q8H</t>
        </is>
      </c>
      <c r="H288" s="166" t="inlineStr">
        <is>
          <t>Cefazolin 1 g IV Q8H</t>
        </is>
      </c>
      <c r="I288" s="167" t="inlineStr">
        <is>
          <t>1</t>
        </is>
      </c>
      <c r="J288"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8" s="166" t="inlineStr"/>
      <c r="L288" s="166" t="inlineStr">
        <is>
          <t>Antimicrobial Pharmacology</t>
        </is>
      </c>
      <c r="M288" s="166" t="inlineStr"/>
      <c r="N288" s="165" t="inlineStr">
        <is>
          <t>Clinic</t>
        </is>
      </c>
      <c r="O288" s="166" t="inlineStr">
        <is>
          <t>ข้อ 3 (PLE_CC1_Key_Rx20_UBU.md)</t>
        </is>
      </c>
      <c r="P288" s="165" t="inlineStr">
        <is>
          <t>ข้อสอบจำลอง</t>
        </is>
      </c>
      <c r="Q288" s="165" t="inlineStr">
        <is>
          <t>Mock Rx20 UBU</t>
        </is>
      </c>
      <c r="R288" s="165" t="inlineStr"/>
    </row>
    <row r="289" ht="24" customHeight="1" s="49">
      <c r="A289" s="167" t="n">
        <v>287</v>
      </c>
      <c r="B289" s="166" t="inlineStr">
        <is>
          <t>ยาตาน HIV ที่ผู้ป่วยไดรับมีผลรบกวนยาแกปวดหัวไมเกรนยังไง</t>
        </is>
      </c>
      <c r="C289" s="166" t="inlineStr"/>
      <c r="D289" s="166" t="inlineStr">
        <is>
          <t>Meropenem 1 g IV Q8H</t>
        </is>
      </c>
      <c r="E289" s="166" t="inlineStr">
        <is>
          <t>Cefazolin 1 g IV Q8H</t>
        </is>
      </c>
      <c r="F289" s="166" t="inlineStr">
        <is>
          <t>Amoxicillin/Clavulanate 1 g BID</t>
        </is>
      </c>
      <c r="G289" s="166" t="inlineStr">
        <is>
          <t>Ceftriaxone 1 g IV OD</t>
        </is>
      </c>
      <c r="H289" s="166" t="inlineStr">
        <is>
          <t>Ciprofloxacin 500 mg BID</t>
        </is>
      </c>
      <c r="I289" s="167" t="inlineStr">
        <is>
          <t>1</t>
        </is>
      </c>
      <c r="J289"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9" s="166" t="inlineStr"/>
      <c r="L289" s="166" t="inlineStr">
        <is>
          <t>Antimicrobial Pharmacology</t>
        </is>
      </c>
      <c r="M289" s="166" t="inlineStr"/>
      <c r="N289" s="165" t="inlineStr">
        <is>
          <t>Clinic</t>
        </is>
      </c>
      <c r="O289" s="166" t="inlineStr">
        <is>
          <t>ข้อ 1 (PLE_CC1_Key_Rx20_UBU.md)</t>
        </is>
      </c>
      <c r="P289" s="165" t="inlineStr">
        <is>
          <t>ข้อสอบจำลอง</t>
        </is>
      </c>
      <c r="Q289" s="165" t="inlineStr">
        <is>
          <t>Mock Rx20 UBU</t>
        </is>
      </c>
      <c r="R289" s="165" t="inlineStr"/>
    </row>
    <row r="290" ht="24" customHeight="1" s="49">
      <c r="A290" s="167" t="n">
        <v>288</v>
      </c>
      <c r="B290" s="166" t="inlineStr">
        <is>
          <t>ผู้ป่วยรายนี้ติดเชื้ออะไร</t>
        </is>
      </c>
      <c r="C290" s="166" t="inlineStr"/>
      <c r="D290" s="166" t="inlineStr">
        <is>
          <t>Adeno virus</t>
        </is>
      </c>
      <c r="E290" s="166" t="inlineStr">
        <is>
          <t>Influenza virus</t>
        </is>
      </c>
      <c r="F290" s="166" t="inlineStr">
        <is>
          <t>Haemophilus influenza</t>
        </is>
      </c>
      <c r="G290" s="166" t="inlineStr">
        <is>
          <t>streptococcus pyrogenes</t>
        </is>
      </c>
      <c r="H290" s="166" t="inlineStr">
        <is>
          <t>streptococcus pneumoniae</t>
        </is>
      </c>
      <c r="I290" s="167" t="inlineStr">
        <is>
          <t>1</t>
        </is>
      </c>
      <c r="J290" s="166"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90" s="166" t="inlineStr"/>
      <c r="L290" s="166" t="inlineStr">
        <is>
          <t>Antimicrobial Pharmacology</t>
        </is>
      </c>
      <c r="M290" s="166" t="inlineStr"/>
      <c r="N290" s="165" t="inlineStr">
        <is>
          <t>Clinic</t>
        </is>
      </c>
      <c r="O290" s="166" t="inlineStr">
        <is>
          <t>ข้อ 37 (PLE_CC1_Key_Rx20_UBU.md)</t>
        </is>
      </c>
      <c r="P290" s="165" t="inlineStr">
        <is>
          <t>ข้อสอบจำลอง</t>
        </is>
      </c>
      <c r="Q290" s="165" t="inlineStr">
        <is>
          <t>Mock Rx20 UBU</t>
        </is>
      </c>
      <c r="R290" s="165" t="inlineStr"/>
    </row>
    <row r="291" ht="24" customHeight="1" s="49">
      <c r="A291" s="165" t="n">
        <v>289</v>
      </c>
      <c r="B291"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91" s="166" t="inlineStr"/>
      <c r="D291" s="166" t="inlineStr">
        <is>
          <t>1IRZE/5IR</t>
        </is>
      </c>
      <c r="E291" s="166" t="inlineStr">
        <is>
          <t>2IRZE/2IR</t>
        </is>
      </c>
      <c r="F291" s="166" t="inlineStr">
        <is>
          <t>2IRZE/4IR</t>
        </is>
      </c>
      <c r="G291" s="166" t="inlineStr">
        <is>
          <t>3IRZE/2IR</t>
        </is>
      </c>
      <c r="H291" s="166" t="inlineStr">
        <is>
          <t>3IRZE/3IR</t>
        </is>
      </c>
      <c r="I291" s="167" t="inlineStr">
        <is>
          <t>3</t>
        </is>
      </c>
      <c r="J291" s="166"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291" s="166" t="inlineStr"/>
      <c r="L291" s="166" t="inlineStr">
        <is>
          <t>Tuberculosis</t>
        </is>
      </c>
      <c r="M291" s="166" t="inlineStr"/>
      <c r="N291" s="165" t="inlineStr">
        <is>
          <t>Clinic</t>
        </is>
      </c>
      <c r="O291" s="166" t="inlineStr">
        <is>
          <t>Mock PLE-CC 1 ข้อ 95</t>
        </is>
      </c>
      <c r="P291" s="165" t="inlineStr">
        <is>
          <t>แบบฝึกหัด</t>
        </is>
      </c>
      <c r="Q291" s="165" t="inlineStr">
        <is>
          <t>เล่มม่วง</t>
        </is>
      </c>
      <c r="R291" s="165" t="inlineStr"/>
    </row>
    <row r="292" ht="24" customHeight="1" s="49">
      <c r="A292" s="165" t="n">
        <v>290</v>
      </c>
      <c r="B292"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92" s="166" t="inlineStr"/>
      <c r="D292" s="166" t="inlineStr">
        <is>
          <t>หยุดยา Ethambutol (E) เพียงตัวเดียว</t>
        </is>
      </c>
      <c r="E292" s="166" t="inlineStr">
        <is>
          <t>หยุดยา Isoniazid (I) และ Rifampicin (R) แต่คง Pyrazinamide (Z) ไว้</t>
        </is>
      </c>
      <c r="F292" s="166" t="inlineStr">
        <is>
          <t>หยุดยาที่มีพิษต่อตับ (I, R, Z) ทันที รอระดับเอนไซม์ตับกลับมาปกติก่อนพิจารณาเริ่มยาใหม่</t>
        </is>
      </c>
      <c r="G292" s="166" t="inlineStr">
        <is>
          <t>หยุดยา I, R, Z รอระดับเอนไซม์กลับมาปกติแล้วเริ่มยาทุกตัวพร้อมกันในขนาดครึ่งหนึ่ง</t>
        </is>
      </c>
      <c r="H292" s="166" t="inlineStr">
        <is>
          <t>ใช้ยาต่อเนื่องได้ ไม่ต้องหยุดยาเนื่องจากเอนไซม์ตับยังไม่เกิน 5 เท่า</t>
        </is>
      </c>
      <c r="I292" s="167" t="inlineStr">
        <is>
          <t>3</t>
        </is>
      </c>
      <c r="J292" s="166"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292" s="166" t="inlineStr"/>
      <c r="L292" s="166" t="inlineStr">
        <is>
          <t>Tuberculosis</t>
        </is>
      </c>
      <c r="M292" s="166" t="inlineStr"/>
      <c r="N292" s="165" t="inlineStr">
        <is>
          <t>Clinic</t>
        </is>
      </c>
      <c r="O292" s="166" t="inlineStr">
        <is>
          <t>Mock PLE-CC 1 ข้อ 96</t>
        </is>
      </c>
      <c r="P292" s="165" t="inlineStr">
        <is>
          <t>แบบฝึกหัด</t>
        </is>
      </c>
      <c r="Q292" s="165" t="inlineStr">
        <is>
          <t>เล่มม่วง</t>
        </is>
      </c>
      <c r="R292" s="165" t="inlineStr"/>
    </row>
    <row r="293" ht="24" customHeight="1" s="49">
      <c r="A293" s="165" t="n">
        <v>291</v>
      </c>
      <c r="B293" s="166" t="inlineStr">
        <is>
          <t>ข้อใดถูกต้องเกี่ยวกับยา Rifampicin ในสูตรการรักษาวัณโรค</t>
        </is>
      </c>
      <c r="C293" s="166" t="inlineStr"/>
      <c r="D293" s="166" t="inlineStr">
        <is>
          <t>ยานี้ออกฤทธิ์ยับยั้งการสังเคราะห์ DNA โดยตรง</t>
        </is>
      </c>
      <c r="E293" s="166" t="inlineStr">
        <is>
          <t>ยานี้ออกฤทธิ์ยับยั้งการสังเคราะห์เยื่อหุ้มเซลล์</t>
        </is>
      </c>
      <c r="F293" s="166" t="inlineStr">
        <is>
          <t>ยานี้ทำให้ปัสสาวะ น้ำตา และสารคัดหลั่งในร่างกายเปลี่ยนเป็นสีส้มแดง</t>
        </is>
      </c>
      <c r="G293" s="166" t="inlineStr">
        <is>
          <t>Product acetyl ของยานี้เป็นพิษต่อตับจากการทำงานของเอนไซม์ NAT2</t>
        </is>
      </c>
      <c r="H293" s="166" t="inlineStr">
        <is>
          <t>ยานี้เป็นเอนไซม์อินฮิบิเตอร์ที่ยับยั้งการทำงานของ CYP3A4 อย่างแรง</t>
        </is>
      </c>
      <c r="I293" s="167" t="inlineStr">
        <is>
          <t>3</t>
        </is>
      </c>
      <c r="J293" s="166"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293" s="166" t="inlineStr"/>
      <c r="L293" s="166" t="inlineStr">
        <is>
          <t>Tuberculosis</t>
        </is>
      </c>
      <c r="M293" s="166" t="inlineStr"/>
      <c r="N293" s="165" t="inlineStr">
        <is>
          <t>Clinic</t>
        </is>
      </c>
      <c r="O293" s="166" t="inlineStr">
        <is>
          <t>Mock PLE-CC 1 ข้อ 103</t>
        </is>
      </c>
      <c r="P293" s="165" t="inlineStr">
        <is>
          <t>แบบฝึกหัด</t>
        </is>
      </c>
      <c r="Q293" s="165" t="inlineStr">
        <is>
          <t>เล่มม่วง</t>
        </is>
      </c>
      <c r="R293" s="165" t="inlineStr"/>
    </row>
    <row r="294" ht="24" customHeight="1" s="49">
      <c r="A294" s="165" t="n">
        <v>292</v>
      </c>
      <c r="B294" s="166"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294" s="166" t="inlineStr"/>
      <c r="D294" s="166" t="inlineStr">
        <is>
          <t>Dolutegravir (DTG)</t>
        </is>
      </c>
      <c r="E294" s="166" t="inlineStr">
        <is>
          <t>Lopinavir/Ritonavir (LPV/r)</t>
        </is>
      </c>
      <c r="F294" s="166" t="inlineStr">
        <is>
          <t>Etravirine (ETR)</t>
        </is>
      </c>
      <c r="G294" s="166" t="inlineStr">
        <is>
          <t>Emtricitabine (FTC)</t>
        </is>
      </c>
      <c r="H294" s="166" t="inlineStr">
        <is>
          <t>Enfuvirtide (T-20)</t>
        </is>
      </c>
      <c r="I294" s="167" t="inlineStr">
        <is>
          <t>2</t>
        </is>
      </c>
      <c r="J294" s="166"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294" s="166" t="inlineStr"/>
      <c r="L294" s="166" t="inlineStr">
        <is>
          <t>Infectious diseases</t>
        </is>
      </c>
      <c r="M294" s="166" t="inlineStr"/>
      <c r="N294" s="165" t="inlineStr">
        <is>
          <t>Clinic</t>
        </is>
      </c>
      <c r="O294" s="166" t="inlineStr">
        <is>
          <t>PLE_CC1_2567_Key ข้อ 12</t>
        </is>
      </c>
      <c r="P294" s="165" t="inlineStr">
        <is>
          <t>ข้อสอบเก่า</t>
        </is>
      </c>
      <c r="Q294" s="165" t="inlineStr">
        <is>
          <t>2567</t>
        </is>
      </c>
      <c r="R294" s="165" t="inlineStr"/>
    </row>
    <row r="295" ht="24" customHeight="1" s="49">
      <c r="A295" s="165" t="n">
        <v>293</v>
      </c>
      <c r="B295" s="166" t="inlineStr">
        <is>
          <t>ยาที่ออกฤทธิ์ต่อพยาธิ โดยการยับยั้งการสร้าง microtubule และมีผลยับยั้งการนำกลูโคสเข้าเซลล์ คือยา ในข้อใด</t>
        </is>
      </c>
      <c r="C295" s="166" t="inlineStr"/>
      <c r="D295" s="166" t="inlineStr">
        <is>
          <t>Praziquantel</t>
        </is>
      </c>
      <c r="E295" s="166" t="inlineStr">
        <is>
          <t>Niclosamide</t>
        </is>
      </c>
      <c r="F295" s="166" t="inlineStr">
        <is>
          <t>Mebendazole</t>
        </is>
      </c>
      <c r="G295" s="166" t="inlineStr">
        <is>
          <t>Pyrantel pamoate</t>
        </is>
      </c>
      <c r="H295" s="166" t="inlineStr">
        <is>
          <t>Ivermectin</t>
        </is>
      </c>
      <c r="I295" s="165" t="inlineStr">
        <is>
          <t>1</t>
        </is>
      </c>
      <c r="J295" s="166"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295" s="166" t="inlineStr"/>
      <c r="L295" s="166" t="inlineStr">
        <is>
          <t>Hypertension</t>
        </is>
      </c>
      <c r="M295" s="166" t="inlineStr"/>
      <c r="N295" s="165" t="inlineStr">
        <is>
          <t>Clinic</t>
        </is>
      </c>
      <c r="O295" s="166" t="inlineStr">
        <is>
          <t>ข้อ 40 (PLE_CC1_Practice_Exam.md)</t>
        </is>
      </c>
      <c r="P295" s="165" t="inlineStr">
        <is>
          <t>แบบฝึกหัด</t>
        </is>
      </c>
      <c r="Q295" s="165" t="inlineStr">
        <is>
          <t>เล่มม่วง</t>
        </is>
      </c>
      <c r="R295" s="165" t="inlineStr"/>
    </row>
    <row r="296" ht="24" customHeight="1" s="49">
      <c r="A296" s="165" t="n">
        <v>294</v>
      </c>
      <c r="B296" s="166" t="inlineStr">
        <is>
          <t>กระบวนการเปลี่ยนแปลงตัวยาในกลุ่ม nitroimidazole ให้อยู่ในรูปที่ออกฤทธิ์ได้ในเชื้อโปรโตซัวเรียกว่า อะไร</t>
        </is>
      </c>
      <c r="C296" s="166" t="inlineStr"/>
      <c r="D296" s="166" t="inlineStr">
        <is>
          <t>Nitro-Reduction</t>
        </is>
      </c>
      <c r="E296" s="166" t="inlineStr">
        <is>
          <t>Hydroxylation</t>
        </is>
      </c>
      <c r="F296" s="166" t="inlineStr">
        <is>
          <t>Hydrolysis</t>
        </is>
      </c>
      <c r="G296" s="166" t="inlineStr">
        <is>
          <t>Demethylation</t>
        </is>
      </c>
      <c r="H296" s="166" t="inlineStr">
        <is>
          <t>Cyclization</t>
        </is>
      </c>
      <c r="I296" s="165" t="inlineStr">
        <is>
          <t>1</t>
        </is>
      </c>
      <c r="J296" s="166"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296" s="166" t="inlineStr"/>
      <c r="L296" s="166" t="inlineStr">
        <is>
          <t>Hypertension</t>
        </is>
      </c>
      <c r="M296" s="166" t="inlineStr"/>
      <c r="N296" s="165" t="inlineStr">
        <is>
          <t>Clinic</t>
        </is>
      </c>
      <c r="O296" s="166" t="inlineStr">
        <is>
          <t>ข้อ 43 (PLE_CC1_Practice_Exam.md)</t>
        </is>
      </c>
      <c r="P296" s="165" t="inlineStr">
        <is>
          <t>แบบฝึกหัด</t>
        </is>
      </c>
      <c r="Q296" s="165" t="inlineStr">
        <is>
          <t>เล่มม่วง</t>
        </is>
      </c>
      <c r="R296" s="165" t="inlineStr"/>
    </row>
    <row r="297" ht="24" customHeight="1" s="49">
      <c r="A297" s="165" t="n">
        <v>295</v>
      </c>
      <c r="B297"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97" s="166" t="inlineStr"/>
      <c r="D297" s="166" t="inlineStr">
        <is>
          <t>Amphotericin B</t>
        </is>
      </c>
      <c r="E297" s="166" t="inlineStr">
        <is>
          <t>Fluconazole</t>
        </is>
      </c>
      <c r="F297" s="166" t="inlineStr">
        <is>
          <t>Itraconazole</t>
        </is>
      </c>
      <c r="G297" s="166" t="inlineStr">
        <is>
          <t>Bactrim</t>
        </is>
      </c>
      <c r="H297" s="166" t="inlineStr">
        <is>
          <t>Griseofulvin</t>
        </is>
      </c>
      <c r="I297" s="165" t="inlineStr">
        <is>
          <t>2</t>
        </is>
      </c>
      <c r="J297" s="166" t="inlineStr">
        <is>
          <t xml:space="preserve">✅ คำตอบที่ถูกต้อง: ข้อ ข. Fluconazole
🎯 ทำไมข้อนี้ถึงถูก:
🔍 ข้ออื่นผิดเพราะอะไร:
</t>
        </is>
      </c>
      <c r="K297" s="166" t="inlineStr"/>
      <c r="L297" s="166" t="inlineStr">
        <is>
          <t>HIV/AIDS &amp; Opportunistic Infections</t>
        </is>
      </c>
      <c r="M297" s="166" t="inlineStr"/>
      <c r="N297" s="165" t="inlineStr">
        <is>
          <t>Clinic</t>
        </is>
      </c>
      <c r="O297" s="166" t="inlineStr">
        <is>
          <t>[SOURCE: Pharma Plus เล่มม่วง 2 - ข้อสอบย้อนหลังปี 2558 วันที่ 1 ข้อ 19]</t>
        </is>
      </c>
      <c r="P297" s="165" t="inlineStr">
        <is>
          <t>ข้อสอบเก่า</t>
        </is>
      </c>
      <c r="Q297" s="165" t="inlineStr">
        <is>
          <t>2558</t>
        </is>
      </c>
      <c r="R297" s="165" t="inlineStr"/>
    </row>
    <row r="298" ht="24" customHeight="1" s="49">
      <c r="A298" s="165" t="n">
        <v>296</v>
      </c>
      <c r="B298"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98" s="166" t="inlineStr"/>
      <c r="D298" s="166" t="inlineStr">
        <is>
          <t>ให้ยาในอัตราเร็วอย่างช้า ๆ</t>
        </is>
      </c>
      <c r="E298" s="166" t="inlineStr">
        <is>
          <t>ติดตามค่าการทำงานของไต</t>
        </is>
      </c>
      <c r="F298" s="166" t="inlineStr">
        <is>
          <t>ให้ paracetamol+CPM ก่อนให้ยา</t>
        </is>
      </c>
      <c r="G298" s="166" t="inlineStr">
        <is>
          <t>ติดตาม K⁺ ในเลือด</t>
        </is>
      </c>
      <c r="H298" s="166" t="inlineStr">
        <is>
          <t>ติดตาม Ca²⁺ ในเลือด</t>
        </is>
      </c>
      <c r="I298" s="165" t="inlineStr">
        <is>
          <t>5</t>
        </is>
      </c>
      <c r="J298" s="166" t="inlineStr">
        <is>
          <t xml:space="preserve">✅ คำตอบที่ถูกต้อง: ข้อ จ. ติดตาม Ca²⁺ ในเลือด
🎯 ทำไมข้อนี้ถึงถูก:
🔍 ข้ออื่นผิดเพราะอะไร:
</t>
        </is>
      </c>
      <c r="K298" s="166" t="inlineStr"/>
      <c r="L298" s="166" t="inlineStr">
        <is>
          <t>Antifungal Therapy</t>
        </is>
      </c>
      <c r="M298" s="166" t="inlineStr"/>
      <c r="N298" s="165" t="inlineStr">
        <is>
          <t>Clinic</t>
        </is>
      </c>
      <c r="O298" s="166" t="inlineStr">
        <is>
          <t>[SOURCE: Pharma Plus เล่มม่วง 2 - ข้อสอบย้อนหลังปี 2558 วันที่ 1 ข้อ 20]</t>
        </is>
      </c>
      <c r="P298" s="165" t="inlineStr">
        <is>
          <t>ข้อสอบเก่า</t>
        </is>
      </c>
      <c r="Q298" s="165" t="inlineStr">
        <is>
          <t>2558</t>
        </is>
      </c>
      <c r="R298" s="165" t="inlineStr"/>
    </row>
    <row r="299" ht="24" customHeight="1" s="49">
      <c r="A299" s="165" t="n">
        <v>297</v>
      </c>
      <c r="B299"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99" s="166" t="inlineStr"/>
      <c r="D299" s="166" t="inlineStr">
        <is>
          <t>Bactrim</t>
        </is>
      </c>
      <c r="E299" s="166" t="inlineStr">
        <is>
          <t>Fluconazole</t>
        </is>
      </c>
      <c r="F299" s="166" t="inlineStr">
        <is>
          <t>Azithromycin</t>
        </is>
      </c>
      <c r="G299" s="166" t="inlineStr">
        <is>
          <t>Acyclovir</t>
        </is>
      </c>
      <c r="H299" s="166" t="inlineStr">
        <is>
          <t>Prednisolone</t>
        </is>
      </c>
      <c r="I299" s="165" t="inlineStr">
        <is>
          <t>1</t>
        </is>
      </c>
      <c r="J299" s="166" t="inlineStr">
        <is>
          <t xml:space="preserve">✅ คำตอบที่ถูกต้อง: ข้อ ก. Bactrim
🎯 ทำไมข้อนี้ถึงถูก:
🔍 ข้ออื่นผิดเพราะอะไร:
</t>
        </is>
      </c>
      <c r="K299" s="166" t="inlineStr"/>
      <c r="L299" s="166" t="inlineStr">
        <is>
          <t>HIV/AIDS &amp; Opportunistic Infections</t>
        </is>
      </c>
      <c r="M299" s="166" t="inlineStr"/>
      <c r="N299" s="165" t="inlineStr">
        <is>
          <t>Clinic</t>
        </is>
      </c>
      <c r="O299" s="166" t="inlineStr">
        <is>
          <t>[SOURCE: Pharma Plus เล่มม่วง 2 - ข้อสอบย้อนหลังปี 2558 วันที่ 1 ข้อ 24]</t>
        </is>
      </c>
      <c r="P299" s="165" t="inlineStr">
        <is>
          <t>ข้อสอบเก่า</t>
        </is>
      </c>
      <c r="Q299" s="165" t="inlineStr">
        <is>
          <t>2558</t>
        </is>
      </c>
      <c r="R299" s="165" t="inlineStr"/>
    </row>
    <row r="300" ht="24" customHeight="1" s="49">
      <c r="A300" s="165" t="n">
        <v>298</v>
      </c>
      <c r="B300"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300" s="166" t="inlineStr"/>
      <c r="D300" s="166" t="inlineStr">
        <is>
          <t>AZT + 3TC + NVP</t>
        </is>
      </c>
      <c r="E300" s="166" t="inlineStr">
        <is>
          <t>AZT + 3TC + EFV</t>
        </is>
      </c>
      <c r="F300" s="166" t="inlineStr">
        <is>
          <t>d4T + 3TC + LPV/r</t>
        </is>
      </c>
      <c r="G300" s="166" t="inlineStr">
        <is>
          <t>d4T + 3TC + EFV</t>
        </is>
      </c>
      <c r="H300" s="166" t="inlineStr">
        <is>
          <t>TDF + 3TC + EFV</t>
        </is>
      </c>
      <c r="I300" s="165" t="inlineStr">
        <is>
          <t>5</t>
        </is>
      </c>
      <c r="J300" s="166" t="inlineStr">
        <is>
          <t xml:space="preserve">✅ คำตอบที่ถูกต้อง: ข้อ จ. TDF + 3TC + EFV
🎯 ทำไมข้อนี้ถึงถูก:
🔍 ข้ออื่นผิดเพราะอะไร:
</t>
        </is>
      </c>
      <c r="K300" s="166" t="inlineStr"/>
      <c r="L300" s="166" t="inlineStr">
        <is>
          <t>HIV/AIDS &amp; Opportunistic Infections</t>
        </is>
      </c>
      <c r="M300" s="166" t="inlineStr"/>
      <c r="N300" s="165" t="inlineStr">
        <is>
          <t>Clinic</t>
        </is>
      </c>
      <c r="O300" s="166" t="inlineStr">
        <is>
          <t>[SOURCE: Pharma Plus เล่มม่วง 2 - ข้อสอบย้อนหลังปี 2558 วันที่ 1 ข้อ 25]</t>
        </is>
      </c>
      <c r="P300" s="165" t="inlineStr">
        <is>
          <t>ข้อสอบเก่า</t>
        </is>
      </c>
      <c r="Q300" s="165" t="inlineStr">
        <is>
          <t>2558</t>
        </is>
      </c>
      <c r="R300" s="165" t="inlineStr"/>
    </row>
    <row r="301" ht="24" customHeight="1" s="49">
      <c r="A301" s="165" t="n">
        <v>299</v>
      </c>
      <c r="B301"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301" s="166" t="inlineStr"/>
      <c r="D301" s="166" t="inlineStr">
        <is>
          <t>ไข้หวัดใหญ่</t>
        </is>
      </c>
      <c r="E301" s="166" t="inlineStr">
        <is>
          <t>หัด</t>
        </is>
      </c>
      <c r="F301" s="166" t="inlineStr">
        <is>
          <t>คอตีบ</t>
        </is>
      </c>
      <c r="G301" s="166" t="inlineStr">
        <is>
          <t>เริม</t>
        </is>
      </c>
      <c r="H301" s="166" t="inlineStr">
        <is>
          <t>ไข้เลือดออก</t>
        </is>
      </c>
      <c r="I301" s="165" t="inlineStr">
        <is>
          <t>2</t>
        </is>
      </c>
      <c r="J301" s="166" t="inlineStr">
        <is>
          <t xml:space="preserve">✅ คำตอบที่ถูกต้อง: ข้อ ข. หัด
🎯 ทำไมข้อนี้ถึงถูก:
🔍 ข้ออื่นผิดเพราะอะไร:
</t>
        </is>
      </c>
      <c r="K301" s="166" t="inlineStr"/>
      <c r="L301" s="166" t="inlineStr">
        <is>
          <t>Viral Infections</t>
        </is>
      </c>
      <c r="M301" s="166" t="inlineStr"/>
      <c r="N301" s="165" t="inlineStr">
        <is>
          <t>Clinic</t>
        </is>
      </c>
      <c r="O301" s="166" t="inlineStr">
        <is>
          <t>[SOURCE: Pharma Plus เล่มม่วง 2 - ข้อสอบย้อนหลังปี 2558 วันที่ 1 ข้อ 37]</t>
        </is>
      </c>
      <c r="P301" s="165" t="inlineStr">
        <is>
          <t>ข้อสอบเก่า</t>
        </is>
      </c>
      <c r="Q301" s="165" t="inlineStr">
        <is>
          <t>2558</t>
        </is>
      </c>
      <c r="R301" s="165" t="inlineStr"/>
    </row>
    <row r="302" ht="24" customHeight="1" s="49">
      <c r="A302" s="165" t="n">
        <v>300</v>
      </c>
      <c r="B302"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302" s="166" t="inlineStr"/>
      <c r="D302" s="166" t="inlineStr">
        <is>
          <t>HBV/dTP/OPV</t>
        </is>
      </c>
      <c r="E302" s="166" t="inlineStr">
        <is>
          <t>MMR/dTP/JE</t>
        </is>
      </c>
      <c r="F302" s="166" t="inlineStr">
        <is>
          <t>BCG/MMR/OPV</t>
        </is>
      </c>
      <c r="G302" s="166" t="inlineStr">
        <is>
          <t>MMR/JE/IPV</t>
        </is>
      </c>
      <c r="H302" s="166" t="inlineStr">
        <is>
          <t>JE/OPV/dTP</t>
        </is>
      </c>
      <c r="I302" s="165" t="inlineStr">
        <is>
          <t>1</t>
        </is>
      </c>
      <c r="J302" s="166" t="inlineStr">
        <is>
          <t xml:space="preserve">✅ คำตอบที่ถูกต้อง: ข้อ ก. HBV/dTP/OPV
🎯 ทำไมข้อนี้ถึงถูก:
🔍 ข้ออื่นผิดเพราะอะไร:
</t>
        </is>
      </c>
      <c r="K302" s="166" t="inlineStr"/>
      <c r="L302" s="166" t="inlineStr">
        <is>
          <t>Vaccines &amp; Immunization</t>
        </is>
      </c>
      <c r="M302" s="166" t="inlineStr"/>
      <c r="N302" s="165" t="inlineStr">
        <is>
          <t>Clinic</t>
        </is>
      </c>
      <c r="O302" s="166" t="inlineStr">
        <is>
          <t>[SOURCE: Pharma Plus เล่มม่วง 2 - ข้อสอบย้อนหลังปี 2558 วันที่ 1 ข้อ 38]</t>
        </is>
      </c>
      <c r="P302" s="165" t="inlineStr">
        <is>
          <t>ข้อสอบเก่า</t>
        </is>
      </c>
      <c r="Q302" s="165" t="inlineStr">
        <is>
          <t>2558</t>
        </is>
      </c>
      <c r="R302" s="165" t="inlineStr"/>
    </row>
    <row r="303" ht="24" customHeight="1" s="49">
      <c r="A303" s="165" t="n">
        <v>301</v>
      </c>
      <c r="B303"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303" s="166" t="inlineStr"/>
      <c r="D303" s="166" t="inlineStr">
        <is>
          <t>ไม่ต้องได้รับ เนื่องจากมีภูมิจากการติดเชื้อ</t>
        </is>
      </c>
      <c r="E303" s="166" t="inlineStr">
        <is>
          <t>ให้เนื่องจาก EPI กำหนด</t>
        </is>
      </c>
      <c r="F303" s="166" t="inlineStr">
        <is>
          <t>ให้เลื่อนการรับวัคซีน ออกไปก่อน</t>
        </is>
      </c>
      <c r="G303" s="166" t="inlineStr">
        <is>
          <t>ให้ เนื่องจากอาการผื่นชัดเจน</t>
        </is>
      </c>
      <c r="H303" s="166" t="inlineStr">
        <is>
          <t>ไม่ให้ เนื่องจากอายุยังไม่ครบตามกำหนด</t>
        </is>
      </c>
      <c r="I303" s="165" t="inlineStr">
        <is>
          <t>3</t>
        </is>
      </c>
      <c r="J303" s="166" t="inlineStr">
        <is>
          <t xml:space="preserve">✅ คำตอบที่ถูกต้อง: ข้อ ค. ให้เลื่อนการรับวัคซีน ออกไปก่อน
🎯 ทำไมข้อนี้ถึงถูก:
🔍 ข้ออื่นผิดเพราะอะไร:
</t>
        </is>
      </c>
      <c r="K303" s="166" t="inlineStr"/>
      <c r="L303" s="166" t="inlineStr">
        <is>
          <t>Vaccines &amp; Immunization</t>
        </is>
      </c>
      <c r="M303" s="166" t="inlineStr"/>
      <c r="N303" s="165" t="inlineStr">
        <is>
          <t>Clinic</t>
        </is>
      </c>
      <c r="O303" s="166" t="inlineStr">
        <is>
          <t>[SOURCE: Pharma Plus เล่มม่วง 2 - ข้อสอบย้อนหลังปี 2558 วันที่ 1 ข้อ 39]</t>
        </is>
      </c>
      <c r="P303" s="165" t="inlineStr">
        <is>
          <t>ข้อสอบเก่า</t>
        </is>
      </c>
      <c r="Q303" s="165" t="inlineStr">
        <is>
          <t>2558</t>
        </is>
      </c>
      <c r="R303" s="165" t="inlineStr"/>
    </row>
    <row r="304" ht="24" customHeight="1" s="49">
      <c r="A304" s="165" t="n">
        <v>302</v>
      </c>
      <c r="B304" s="166" t="inlineStr">
        <is>
          <t>ข้อใดผิดเกี่ยวกับ innate immunization</t>
        </is>
      </c>
      <c r="C304" s="166" t="inlineStr"/>
      <c r="D304" s="166" t="inlineStr">
        <is>
          <t>เชื้อถูกทำลายโดยกรดในกระเพาะอาหาร</t>
        </is>
      </c>
      <c r="E304" s="166" t="inlineStr">
        <is>
          <t>ภูมิคุ้มกันมีมาแต่กำเนิด</t>
        </is>
      </c>
      <c r="F304" s="166" t="inlineStr">
        <is>
          <t>สามารถจัดการกับเชื้อได้ทันที</t>
        </is>
      </c>
      <c r="G304" s="166" t="inlineStr">
        <is>
          <t>ภูมิคุ้มกันบางอย่างต้องใช้เวลาหลังจากคลอด ร่างกายจึงจะสร้างได้เอง</t>
        </is>
      </c>
      <c r="H304" s="166" t="inlineStr">
        <is>
          <t>มีความจำเพาะเจาะจงต่อเชื้อโรค</t>
        </is>
      </c>
      <c r="I304" s="165" t="inlineStr">
        <is>
          <t>5</t>
        </is>
      </c>
      <c r="J304" s="166" t="inlineStr">
        <is>
          <t xml:space="preserve">✅ คำตอบที่ถูกต้อง: ข้อ จ. มีความจำเพาะเจาะจงต่อเชื้อโรค
🎯 ทำไมข้อนี้ถึงถูก:
🔍 ข้ออื่นผิดเพราะอะไร:
</t>
        </is>
      </c>
      <c r="K304" s="166" t="inlineStr"/>
      <c r="L304" s="166" t="inlineStr">
        <is>
          <t>Immunology Basics</t>
        </is>
      </c>
      <c r="M304" s="166" t="inlineStr"/>
      <c r="N304" s="165" t="inlineStr">
        <is>
          <t>Clinic</t>
        </is>
      </c>
      <c r="O304" s="166" t="inlineStr">
        <is>
          <t>[SOURCE: Pharma Plus เล่มม่วง 2 - ข้อสอบย้อนหลังปี 2558 วันที่ 1 ข้อ 43]</t>
        </is>
      </c>
      <c r="P304" s="165" t="inlineStr">
        <is>
          <t>ข้อสอบเก่า</t>
        </is>
      </c>
      <c r="Q304" s="165" t="inlineStr">
        <is>
          <t>2558</t>
        </is>
      </c>
      <c r="R304" s="165" t="inlineStr"/>
    </row>
    <row r="305" ht="24" customHeight="1" s="49">
      <c r="A305" s="165" t="n">
        <v>303</v>
      </c>
      <c r="B305"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305" s="166" t="inlineStr"/>
      <c r="D305" s="166" t="inlineStr">
        <is>
          <t>IgM / IgG</t>
        </is>
      </c>
      <c r="E305" s="166" t="inlineStr">
        <is>
          <t>IgG / IgA</t>
        </is>
      </c>
      <c r="F305" s="166" t="inlineStr">
        <is>
          <t>IgG / IgM</t>
        </is>
      </c>
      <c r="G305" s="166" t="inlineStr">
        <is>
          <t>IgE / IgM</t>
        </is>
      </c>
      <c r="H305" s="166" t="inlineStr">
        <is>
          <t>IgA / IgG</t>
        </is>
      </c>
      <c r="I305" s="165" t="inlineStr">
        <is>
          <t>1</t>
        </is>
      </c>
      <c r="J305" s="166" t="inlineStr">
        <is>
          <t xml:space="preserve">✅ คำตอบที่ถูกต้อง: ข้อ ก. IgM / IgG
🎯 ทำไมข้อนี้ถึงถูก:
🔍 ข้ออื่นผิดเพราะอะไร:
</t>
        </is>
      </c>
      <c r="K305" s="166" t="inlineStr"/>
      <c r="L305" s="166" t="inlineStr">
        <is>
          <t>Immunology Basics</t>
        </is>
      </c>
      <c r="M305" s="166" t="inlineStr"/>
      <c r="N305" s="165" t="inlineStr">
        <is>
          <t>Clinic</t>
        </is>
      </c>
      <c r="O305" s="166" t="inlineStr">
        <is>
          <t>[SOURCE: Pharma Plus เล่มม่วง 2 - ข้อสอบย้อนหลังปี 2558 วันที่ 1 ข้อ 44]</t>
        </is>
      </c>
      <c r="P305" s="165" t="inlineStr">
        <is>
          <t>ข้อสอบเก่า</t>
        </is>
      </c>
      <c r="Q305" s="165" t="inlineStr">
        <is>
          <t>2558</t>
        </is>
      </c>
      <c r="R305" s="165" t="inlineStr"/>
    </row>
    <row r="306" ht="24" customHeight="1" s="49">
      <c r="A306" s="165" t="n">
        <v>304</v>
      </c>
      <c r="B306" s="166" t="inlineStr">
        <is>
          <t>จากกราฟข้อ 44. ข้อใดถูกต้อง</t>
        </is>
      </c>
      <c r="C306" s="166" t="inlineStr"/>
      <c r="D306" s="166" t="inlineStr">
        <is>
          <t>ฉีดวัคซีนซ้ำ เพื่อกระตุ้นการสร้าง Ab บางอย่างเพิ่มขึ้น</t>
        </is>
      </c>
      <c r="E306" s="166" t="inlineStr">
        <is>
          <t>ฉีดวัคซีนซ้ำ เพื่อให้ภูมิคุ้มกันสร้างให้อีกครั้ง</t>
        </is>
      </c>
      <c r="F306" s="166" t="inlineStr">
        <is>
          <t>การฉีดซ้ำไม่ได้เพิ่มปริมาณภูมิคุ้มกัน</t>
        </is>
      </c>
      <c r="G306" s="166" t="inlineStr">
        <is>
          <t>ไม่จำเป็นต้องฉีดซ้ำ</t>
        </is>
      </c>
      <c r="H306" s="166" t="inlineStr">
        <is>
          <t>สามารถฉีดกระตุ้นก่อนนัดได้</t>
        </is>
      </c>
      <c r="I306" s="165" t="inlineStr">
        <is>
          <t>1</t>
        </is>
      </c>
      <c r="J306" s="166" t="inlineStr">
        <is>
          <t xml:space="preserve">✅ คำตอบที่ถูกต้อง: ข้อ ก. ฉีดวัคซีนซ้ำ เพื่อกระตุ้นการสร้าง Ab บางอย่างเพิ่มขึ้น
🎯 ทำไมข้อนี้ถึงถูก:
🔍 ข้ออื่นผิดเพราะอะไร:
</t>
        </is>
      </c>
      <c r="K306" s="166" t="inlineStr"/>
      <c r="L306" s="166" t="inlineStr">
        <is>
          <t>Vaccines &amp; Immunization</t>
        </is>
      </c>
      <c r="M306" s="166" t="inlineStr"/>
      <c r="N306" s="165" t="inlineStr">
        <is>
          <t>Clinic</t>
        </is>
      </c>
      <c r="O306" s="166" t="inlineStr">
        <is>
          <t>[SOURCE: Pharma Plus เล่มม่วง 2 - ข้อสอบย้อนหลังปี 2558 วันที่ 1 ข้อ 45]</t>
        </is>
      </c>
      <c r="P306" s="165" t="inlineStr">
        <is>
          <t>ข้อสอบเก่า</t>
        </is>
      </c>
      <c r="Q306" s="165" t="inlineStr">
        <is>
          <t>2558</t>
        </is>
      </c>
      <c r="R306" s="165" t="inlineStr"/>
    </row>
    <row r="307" ht="24" customHeight="1" s="49">
      <c r="A307" s="165" t="n">
        <v>305</v>
      </c>
      <c r="B307"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307" s="166" t="inlineStr"/>
      <c r="D307" s="166" t="inlineStr">
        <is>
          <t>ยับยั้ง ribosome 30S</t>
        </is>
      </c>
      <c r="E307" s="166" t="inlineStr">
        <is>
          <t>ยับยั้ง ribosome 50S</t>
        </is>
      </c>
      <c r="F307" s="166" t="inlineStr">
        <is>
          <t>ยับยั้งการสร้าง DNA</t>
        </is>
      </c>
      <c r="G307" s="166" t="inlineStr">
        <is>
          <t>ยับยั้งการสร้างผนังเซลล์</t>
        </is>
      </c>
      <c r="H307" s="166" t="inlineStr">
        <is>
          <t>ยับยั้งการสร้างเยื่อหุ้มเซลล์</t>
        </is>
      </c>
      <c r="I307" s="165" t="inlineStr">
        <is>
          <t>4</t>
        </is>
      </c>
      <c r="J307" s="166" t="inlineStr">
        <is>
          <t xml:space="preserve">✅ คำตอบที่ถูกต้อง: ข้อ ง. ยับยั้งการสร้างผนังเซลล์
🎯 ทำไมข้อนี้ถึงถูก:
🔍 ข้ออื่นผิดเพราะอะไร:
</t>
        </is>
      </c>
      <c r="K307" s="166" t="inlineStr"/>
      <c r="L307" s="166" t="inlineStr">
        <is>
          <t>Antibacterial Agents</t>
        </is>
      </c>
      <c r="M307" s="166" t="inlineStr"/>
      <c r="N307" s="165" t="inlineStr">
        <is>
          <t>Clinic</t>
        </is>
      </c>
      <c r="O307" s="166" t="inlineStr">
        <is>
          <t>[SOURCE: Pharma Plus เล่มม่วง 2 - ข้อสอบย้อนหลังปี 2558 วันที่ 1 ข้อ 58]</t>
        </is>
      </c>
      <c r="P307" s="165" t="inlineStr">
        <is>
          <t>ข้อสอบเก่า</t>
        </is>
      </c>
      <c r="Q307" s="165" t="inlineStr">
        <is>
          <t>2558</t>
        </is>
      </c>
      <c r="R307" s="165" t="inlineStr"/>
    </row>
    <row r="308" ht="24" customHeight="1" s="49">
      <c r="A308" s="165" t="n">
        <v>306</v>
      </c>
      <c r="B308"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308" s="166" t="inlineStr"/>
      <c r="D308" s="166" t="inlineStr">
        <is>
          <t>Dicloxacillin สามารถให้โดยการฉีดได้</t>
        </is>
      </c>
      <c r="E308" s="166" t="inlineStr">
        <is>
          <t>Dicloxacillin ทนกรดมากกว่า amoxycillin</t>
        </is>
      </c>
      <c r="F308" s="166" t="inlineStr">
        <is>
          <t>Dicloxacillin เป็น broad spectrum มากกว่า amoxycillin</t>
        </is>
      </c>
      <c r="G308" s="166" t="inlineStr">
        <is>
          <t>Dicloxacillin ทนต่อ beta-lactamase ได้ดีกว่า amoxycillin</t>
        </is>
      </c>
      <c r="H308" s="166" t="inlineStr">
        <is>
          <t>Dicloxacillin ออกฤทธิ์ ต่อ P. aeruginosa ได้</t>
        </is>
      </c>
      <c r="I308" s="165" t="inlineStr">
        <is>
          <t>4</t>
        </is>
      </c>
      <c r="J308" s="166" t="inlineStr">
        <is>
          <t xml:space="preserve">✅ คำตอบที่ถูกต้อง: ข้อ ง. Dicloxacillin ทนต่อ beta-lactamase ได้ดีกว่า amoxycillin
🎯 ทำไมข้อนี้ถึงถูก:
🔍 ข้ออื่นผิดเพราะอะไร:
</t>
        </is>
      </c>
      <c r="K308" s="166" t="inlineStr"/>
      <c r="L308" s="166" t="inlineStr">
        <is>
          <t>Penicillins &amp; Antibacterial Resistance</t>
        </is>
      </c>
      <c r="M308" s="166" t="inlineStr"/>
      <c r="N308" s="165" t="inlineStr">
        <is>
          <t>Clinic</t>
        </is>
      </c>
      <c r="O308" s="166" t="inlineStr">
        <is>
          <t>[SOURCE: Pharma Plus เล่มม่วง 2 - ข้อสอบย้อนหลังปี 2558 วันที่ 1 ข้อ 59]</t>
        </is>
      </c>
      <c r="P308" s="165" t="inlineStr">
        <is>
          <t>ข้อสอบเก่า</t>
        </is>
      </c>
      <c r="Q308" s="165" t="inlineStr">
        <is>
          <t>2558</t>
        </is>
      </c>
      <c r="R308" s="165" t="inlineStr"/>
    </row>
    <row r="309" ht="24" customHeight="1" s="49">
      <c r="A309" s="165" t="n">
        <v>307</v>
      </c>
      <c r="B309"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309" s="166" t="inlineStr"/>
      <c r="D309" s="166" t="inlineStr">
        <is>
          <t>Imipenem</t>
        </is>
      </c>
      <c r="E309" s="166" t="inlineStr">
        <is>
          <t>Ceftazidime IV</t>
        </is>
      </c>
      <c r="F309" s="166" t="inlineStr">
        <is>
          <t>Cefotaxime IV</t>
        </is>
      </c>
      <c r="G309" s="166" t="inlineStr">
        <is>
          <t>Norfloxacin oral</t>
        </is>
      </c>
      <c r="H309" s="166" t="inlineStr">
        <is>
          <t>Amoxicillin/clavulanic IV</t>
        </is>
      </c>
      <c r="I309" s="165" t="inlineStr">
        <is>
          <t>3</t>
        </is>
      </c>
      <c r="J309" s="166" t="inlineStr">
        <is>
          <t xml:space="preserve">✅ คำตอบที่ถูกต้อง: ข้อ ค. Cefotaxime IV
🎯 ทำไมข้อนี้ถึงถูก:
🔍 ข้ออื่นผิดเพราะอะไร:
</t>
        </is>
      </c>
      <c r="K309" s="166" t="inlineStr"/>
      <c r="L309" s="166" t="inlineStr">
        <is>
          <t>Intra-abdominal Infections</t>
        </is>
      </c>
      <c r="M309" s="166" t="inlineStr"/>
      <c r="N309" s="165" t="inlineStr">
        <is>
          <t>Clinic</t>
        </is>
      </c>
      <c r="O309" s="166" t="inlineStr">
        <is>
          <t>[SOURCE: Pharma Plus เล่มม่วง 2 - ข้อสอบย้อนหลังปี 2558 วันที่ 1 ข้อ 88]</t>
        </is>
      </c>
      <c r="P309" s="165" t="inlineStr">
        <is>
          <t>ข้อสอบเก่า</t>
        </is>
      </c>
      <c r="Q309" s="165" t="inlineStr">
        <is>
          <t>2558</t>
        </is>
      </c>
      <c r="R309" s="165" t="inlineStr"/>
    </row>
    <row r="310" ht="24" customHeight="1" s="49">
      <c r="A310" s="165" t="n">
        <v>308</v>
      </c>
      <c r="B310" s="166" t="inlineStr">
        <is>
          <t>[กรณีศึกษา 11] เชื้อสาเหตุของ SBP คือข้อใด</t>
        </is>
      </c>
      <c r="C310" s="166" t="inlineStr"/>
      <c r="D310" s="166" t="inlineStr">
        <is>
          <t>S. aureus</t>
        </is>
      </c>
      <c r="E310" s="166" t="inlineStr">
        <is>
          <t>S. pyogenes</t>
        </is>
      </c>
      <c r="F310" s="166" t="inlineStr">
        <is>
          <t>K. pneumoniae</t>
        </is>
      </c>
      <c r="G310" s="166" t="inlineStr">
        <is>
          <t>P. aeruginosa</t>
        </is>
      </c>
      <c r="H310" s="166" t="inlineStr">
        <is>
          <t>Proteus mirabilis</t>
        </is>
      </c>
      <c r="I310" s="165" t="inlineStr">
        <is>
          <t>3</t>
        </is>
      </c>
      <c r="J310" s="166" t="inlineStr">
        <is>
          <t xml:space="preserve">✅ คำตอบที่ถูกต้อง: ข้อ ค. K. pneumoniae
🎯 ทำไมข้อนี้ถึงถูก:
🔍 ข้ออื่นผิดเพราะอะไร:
</t>
        </is>
      </c>
      <c r="K310" s="166" t="inlineStr"/>
      <c r="L310" s="166" t="inlineStr">
        <is>
          <t>Intra-abdominal Infections</t>
        </is>
      </c>
      <c r="M310" s="166" t="inlineStr"/>
      <c r="N310" s="165" t="inlineStr">
        <is>
          <t>Clinic</t>
        </is>
      </c>
      <c r="O310" s="166" t="inlineStr">
        <is>
          <t>[SOURCE: Pharma Plus เล่มม่วง 2 - ข้อสอบย้อนหลังปี 2558 วันที่ 1 ข้อ 90]</t>
        </is>
      </c>
      <c r="P310" s="165" t="inlineStr">
        <is>
          <t>ข้อสอบเก่า</t>
        </is>
      </c>
      <c r="Q310" s="165" t="inlineStr">
        <is>
          <t>2558</t>
        </is>
      </c>
      <c r="R310" s="165" t="inlineStr"/>
    </row>
    <row r="311" ht="24" customHeight="1" s="49">
      <c r="A311" s="165" t="n">
        <v>309</v>
      </c>
      <c r="B311" s="166" t="inlineStr">
        <is>
          <t>[กรณีศึกษา 12] ยาใดเป็นพิษต่อตับมากที่สุด</t>
        </is>
      </c>
      <c r="C311" s="166" t="inlineStr"/>
      <c r="D311" s="166" t="inlineStr">
        <is>
          <t>Griseofulvin oral</t>
        </is>
      </c>
      <c r="E311" s="166" t="inlineStr">
        <is>
          <t>Terbinafine</t>
        </is>
      </c>
      <c r="F311" s="166" t="inlineStr">
        <is>
          <t>Ketoconazole oral</t>
        </is>
      </c>
      <c r="G311" s="166" t="inlineStr">
        <is>
          <t>Prednisolone</t>
        </is>
      </c>
      <c r="H311" s="166" t="inlineStr">
        <is>
          <t>Itraconazole capsule</t>
        </is>
      </c>
      <c r="I311" s="165" t="inlineStr">
        <is>
          <t>3</t>
        </is>
      </c>
      <c r="J311" s="166" t="inlineStr">
        <is>
          <t xml:space="preserve">✅ คำตอบที่ถูกต้อง: ข้อ ค. Ketoconazole oral
🎯 ทำไมข้อนี้ถึงถูก:
🔍 ข้ออื่นผิดเพราะอะไร:
</t>
        </is>
      </c>
      <c r="K311" s="166" t="inlineStr"/>
      <c r="L311" s="166" t="inlineStr">
        <is>
          <t>Antifungal Pharmacology &amp; Safety</t>
        </is>
      </c>
      <c r="M311" s="166" t="inlineStr"/>
      <c r="N311" s="165" t="inlineStr">
        <is>
          <t>Clinic</t>
        </is>
      </c>
      <c r="O311" s="166" t="inlineStr">
        <is>
          <t>[SOURCE: Pharma Plus เล่มม่วง 2 - ข้อสอบย้อนหลังปี 2558 วันที่ 1 ข้อ 95]</t>
        </is>
      </c>
      <c r="P311" s="165" t="inlineStr">
        <is>
          <t>ข้อสอบเก่า</t>
        </is>
      </c>
      <c r="Q311" s="165" t="inlineStr">
        <is>
          <t>2558</t>
        </is>
      </c>
      <c r="R311" s="165" t="inlineStr"/>
    </row>
    <row r="312" ht="24" customHeight="1" s="49">
      <c r="A312" s="165" t="n">
        <v>310</v>
      </c>
      <c r="B312" s="166" t="inlineStr">
        <is>
          <t>ข้อใดคือกลไกการออกฤทธิ์ของยา clotrimazole</t>
        </is>
      </c>
      <c r="C312" s="166" t="inlineStr"/>
      <c r="D312" s="166" t="inlineStr">
        <is>
          <t>ยับยั้งการสร้าง mycolic acid ใน cell wall</t>
        </is>
      </c>
      <c r="E312" s="166" t="inlineStr">
        <is>
          <t>ยับยั้ง squalene epoxidase enzyme</t>
        </is>
      </c>
      <c r="F312" s="166" t="inlineStr">
        <is>
          <t>ยับยั้งการสร้าง mitosis ของ dermatophytes</t>
        </is>
      </c>
      <c r="G312" s="166" t="inlineStr">
        <is>
          <t>ยับยั้งการสร้าง ergosterol โดยจับกับ 14-alpha demethylase</t>
        </is>
      </c>
      <c r="H312" s="166" t="inlineStr">
        <is>
          <t>จับกับ ergosterol ยับยั้งการสร้างผนังเซลล์</t>
        </is>
      </c>
      <c r="I312" s="165" t="inlineStr">
        <is>
          <t>4</t>
        </is>
      </c>
      <c r="J312" s="166" t="inlineStr">
        <is>
          <t xml:space="preserve">✅ คำตอบที่ถูกต้อง: ข้อ ง. ยับยั้งการสร้าง ergosterol โดยจับกับ 14-alpha demethylase
🎯 ทำไมข้อนี้ถึงถูก:
🔍 ข้ออื่นผิดเพราะอะไร:
</t>
        </is>
      </c>
      <c r="K312" s="166" t="inlineStr"/>
      <c r="L312" s="166" t="inlineStr">
        <is>
          <t>Antifungal Pharmacology</t>
        </is>
      </c>
      <c r="M312" s="166" t="inlineStr"/>
      <c r="N312" s="165" t="inlineStr">
        <is>
          <t>Clinic</t>
        </is>
      </c>
      <c r="O312" s="166" t="inlineStr">
        <is>
          <t>[SOURCE: Pharma Plus เล่มม่วง 2 - ข้อสอบย้อนหลังปี 2558 วันที่ 1 ข้อ 97]</t>
        </is>
      </c>
      <c r="P312" s="165" t="inlineStr">
        <is>
          <t>ข้อสอบเก่า</t>
        </is>
      </c>
      <c r="Q312" s="165" t="inlineStr">
        <is>
          <t>2558</t>
        </is>
      </c>
      <c r="R312" s="165" t="inlineStr"/>
    </row>
    <row r="313" ht="24" customHeight="1" s="49">
      <c r="A313" s="165" t="n">
        <v>311</v>
      </c>
      <c r="B313" s="166" t="inlineStr">
        <is>
          <t>[กรณีศึกษา 2]
เด็ก 1 ปี นน. 13 kg มีไข้สูงเจ็บคอ กลืนไม่ได้ ในคอมีหนอง
คำถาม: ผู้ป่วยเป็นโรคอะไร</t>
        </is>
      </c>
      <c r="C313" s="166" t="inlineStr"/>
      <c r="D313" s="166" t="inlineStr">
        <is>
          <t>Sinusitis</t>
        </is>
      </c>
      <c r="E313" s="166" t="inlineStr">
        <is>
          <t>Viral infection</t>
        </is>
      </c>
      <c r="F313" s="166" t="inlineStr">
        <is>
          <t>Pharyngitis</t>
        </is>
      </c>
      <c r="G313" s="166" t="inlineStr">
        <is>
          <t>Bacterial tonsillitis</t>
        </is>
      </c>
      <c r="H313" s="166" t="inlineStr">
        <is>
          <t>Herpes simplex</t>
        </is>
      </c>
      <c r="I313" s="165" t="inlineStr">
        <is>
          <t>4</t>
        </is>
      </c>
      <c r="J313" s="166" t="inlineStr">
        <is>
          <t xml:space="preserve">✅ คำตอบที่ถูกต้อง: ข้อ ง. Bacterial tonsillitis
🎯 ทำไมข้อนี้ถึงถูก:
🔍 ข้ออื่นผิดเพราะอะไร:
</t>
        </is>
      </c>
      <c r="K313" s="166" t="inlineStr"/>
      <c r="L313" s="166" t="inlineStr">
        <is>
          <t>Upper Respiratory Tract Infections</t>
        </is>
      </c>
      <c r="M313" s="166" t="inlineStr"/>
      <c r="N313" s="165" t="inlineStr">
        <is>
          <t>Clinic</t>
        </is>
      </c>
      <c r="O313" s="166" t="inlineStr">
        <is>
          <t>[SOURCE: Pharma Plus เล่มม่วง 2 - ข้อสอบย้อนหลังปี 2558 วันที่ 2 ข้อ 8]</t>
        </is>
      </c>
      <c r="P313" s="165" t="inlineStr">
        <is>
          <t>ข้อสอบเก่า</t>
        </is>
      </c>
      <c r="Q313" s="165" t="inlineStr">
        <is>
          <t>2558</t>
        </is>
      </c>
      <c r="R313" s="165" t="inlineStr"/>
    </row>
    <row r="314" ht="24" customHeight="1" s="49">
      <c r="A314" s="165" t="n">
        <v>312</v>
      </c>
      <c r="B314" s="166" t="inlineStr">
        <is>
          <t>[กรณีศึกษา 2]
เด็ก 1 ปี นน. 13 kg มีไข้สูงเจ็บคอ กลืนไม่ได้ ในคอมีหนอง
คำถาม: เชื้อที่เป็นสาเหตุหลักของโรคดังกล่าวคือ</t>
        </is>
      </c>
      <c r="C314" s="166" t="inlineStr"/>
      <c r="D314" s="166" t="inlineStr">
        <is>
          <t>H. influenzae</t>
        </is>
      </c>
      <c r="E314" s="166" t="inlineStr">
        <is>
          <t>S. pyogenes</t>
        </is>
      </c>
      <c r="F314" s="166" t="inlineStr">
        <is>
          <t>Rhinovirus</t>
        </is>
      </c>
      <c r="G314" s="166" t="inlineStr">
        <is>
          <t>MAC</t>
        </is>
      </c>
      <c r="H314" s="166" t="inlineStr">
        <is>
          <t>Microsporum</t>
        </is>
      </c>
      <c r="I314" s="165" t="inlineStr">
        <is>
          <t>2</t>
        </is>
      </c>
      <c r="J314" s="166" t="inlineStr">
        <is>
          <t xml:space="preserve">✅ คำตอบที่ถูกต้อง: ข้อ ข. S. pyogenes
🎯 ทำไมข้อนี้ถึงถูก:
🔍 ข้ออื่นผิดเพราะอะไร:
</t>
        </is>
      </c>
      <c r="K314" s="166" t="inlineStr"/>
      <c r="L314" s="166" t="inlineStr">
        <is>
          <t>Upper Respiratory Tract Infections</t>
        </is>
      </c>
      <c r="M314" s="166" t="inlineStr"/>
      <c r="N314" s="165" t="inlineStr">
        <is>
          <t>Clinic</t>
        </is>
      </c>
      <c r="O314" s="166" t="inlineStr">
        <is>
          <t>[SOURCE: Pharma Plus เล่มม่วง 2 - ข้อสอบย้อนหลังปี 2558 วันที่ 2 ข้อ 9]</t>
        </is>
      </c>
      <c r="P314" s="165" t="inlineStr">
        <is>
          <t>ข้อสอบเก่า</t>
        </is>
      </c>
      <c r="Q314" s="165" t="inlineStr">
        <is>
          <t>2558</t>
        </is>
      </c>
      <c r="R314" s="165" t="inlineStr"/>
    </row>
    <row r="315" ht="24" customHeight="1" s="49">
      <c r="A315" s="165" t="n">
        <v>313</v>
      </c>
      <c r="B315" s="166" t="inlineStr">
        <is>
          <t>[กรณีศึกษา 2]
เด็ก 1 ปี นน. 13 kg มีไข้สูงเจ็บคอ กลืนไม่ได้ ในคอมีหนอง
คำถาม: ควรรักษาอย่างไร</t>
        </is>
      </c>
      <c r="C315" s="166" t="inlineStr"/>
      <c r="D315" s="166" t="inlineStr">
        <is>
          <t>Refer</t>
        </is>
      </c>
      <c r="E315" s="166" t="inlineStr">
        <is>
          <t>Amoxicillin</t>
        </is>
      </c>
      <c r="F315" s="166" t="inlineStr">
        <is>
          <t>Amoxicillin/clavulanic acid</t>
        </is>
      </c>
      <c r="G315" s="166" t="inlineStr">
        <is>
          <t>ดื่มน้ำมาก ๆ นอนพักผ่อน</t>
        </is>
      </c>
      <c r="H315" s="166" t="inlineStr">
        <is>
          <t>Acyclovir</t>
        </is>
      </c>
      <c r="I315" s="165" t="inlineStr">
        <is>
          <t>2</t>
        </is>
      </c>
      <c r="J315" s="166" t="inlineStr">
        <is>
          <t xml:space="preserve">✅ คำตอบที่ถูกต้อง: ข้อ ข. Amoxicillin
🎯 ทำไมข้อนี้ถึงถูก:
🔍 ข้ออื่นผิดเพราะอะไร:
</t>
        </is>
      </c>
      <c r="K315" s="166" t="inlineStr"/>
      <c r="L315" s="166" t="inlineStr">
        <is>
          <t>Upper Respiratory Tract Infections</t>
        </is>
      </c>
      <c r="M315" s="166" t="inlineStr"/>
      <c r="N315" s="165" t="inlineStr">
        <is>
          <t>Clinic</t>
        </is>
      </c>
      <c r="O315" s="166" t="inlineStr">
        <is>
          <t>[SOURCE: Pharma Plus เล่มม่วง 2 - ข้อสอบย้อนหลังปี 2558 วันที่ 2 ข้อ 10]</t>
        </is>
      </c>
      <c r="P315" s="165" t="inlineStr">
        <is>
          <t>ข้อสอบเก่า</t>
        </is>
      </c>
      <c r="Q315" s="165" t="inlineStr">
        <is>
          <t>2558</t>
        </is>
      </c>
      <c r="R315" s="165" t="inlineStr"/>
    </row>
    <row r="316" ht="24" customHeight="1" s="49">
      <c r="A316" s="165" t="n">
        <v>314</v>
      </c>
      <c r="B316" s="166" t="inlineStr">
        <is>
          <t>[กรณีศึกษา 2]
เด็ก 1 ปี นน. 13 kg มีไข้สูงเจ็บคอ กลืนไม่ได้ ในคอมีหนอง
คำถาม: ผู้ป่วยรายนี้ มีโอกาสเกิดโรคใด</t>
        </is>
      </c>
      <c r="C316" s="166" t="inlineStr"/>
      <c r="D316" s="166" t="inlineStr">
        <is>
          <t>Rubella</t>
        </is>
      </c>
      <c r="E316" s="166" t="inlineStr">
        <is>
          <t>Herpes zoster</t>
        </is>
      </c>
      <c r="F316" s="166" t="inlineStr">
        <is>
          <t>Diphtheria</t>
        </is>
      </c>
      <c r="G316" s="166" t="inlineStr">
        <is>
          <t>Rheumatic fever</t>
        </is>
      </c>
      <c r="H316" s="166" t="inlineStr">
        <is>
          <t>Pertussis</t>
        </is>
      </c>
      <c r="I316" s="165" t="inlineStr">
        <is>
          <t>4</t>
        </is>
      </c>
      <c r="J316" s="166" t="inlineStr">
        <is>
          <t xml:space="preserve">✅ คำตอบที่ถูกต้อง: ข้อ ง. Rheumatic fever
🎯 ทำไมข้อนี้ถึงถูก:
🔍 ข้ออื่นผิดเพราะอะไร:
</t>
        </is>
      </c>
      <c r="K316" s="166" t="inlineStr"/>
      <c r="L316" s="166" t="inlineStr">
        <is>
          <t>Upper Respiratory Tract Infections</t>
        </is>
      </c>
      <c r="M316" s="166" t="inlineStr"/>
      <c r="N316" s="165" t="inlineStr">
        <is>
          <t>Clinic</t>
        </is>
      </c>
      <c r="O316" s="166" t="inlineStr">
        <is>
          <t>[SOURCE: Pharma Plus เล่มม่วง 2 - ข้อสอบย้อนหลังปี 2558 วันที่ 2 ข้อ 11]</t>
        </is>
      </c>
      <c r="P316" s="165" t="inlineStr">
        <is>
          <t>ข้อสอบเก่า</t>
        </is>
      </c>
      <c r="Q316" s="165" t="inlineStr">
        <is>
          <t>2558</t>
        </is>
      </c>
      <c r="R316" s="165" t="inlineStr"/>
    </row>
    <row r="317" ht="24" customHeight="1" s="49">
      <c r="A317" s="165" t="n">
        <v>315</v>
      </c>
      <c r="B317"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317" s="166" t="inlineStr"/>
      <c r="D317" s="166" t="inlineStr">
        <is>
          <t>Candida vaginitis</t>
        </is>
      </c>
      <c r="E317" s="166" t="inlineStr">
        <is>
          <t>Trichomonas vaginalis</t>
        </is>
      </c>
      <c r="F317" s="166" t="inlineStr">
        <is>
          <t>Neisseria gonorrhea</t>
        </is>
      </c>
      <c r="G317" s="166" t="inlineStr">
        <is>
          <t>Chlamydia trachomatis</t>
        </is>
      </c>
      <c r="H317" s="166" t="inlineStr">
        <is>
          <t>Gardnerella vaginalis</t>
        </is>
      </c>
      <c r="I317" s="165" t="inlineStr">
        <is>
          <t>2</t>
        </is>
      </c>
      <c r="J317" s="166" t="inlineStr">
        <is>
          <t xml:space="preserve">✅ คำตอบที่ถูกต้อง: ข้อ ข. Trichomonas vaginalis
🎯 ทำไมข้อนี้ถึงถูก:
🔍 ข้ออื่นผิดเพราะอะไร:
</t>
        </is>
      </c>
      <c r="K317" s="166" t="inlineStr"/>
      <c r="L317" s="166" t="inlineStr">
        <is>
          <t>Sexually Transmitted Infections (STIs)</t>
        </is>
      </c>
      <c r="M317" s="166" t="inlineStr"/>
      <c r="N317" s="165" t="inlineStr">
        <is>
          <t>Clinic</t>
        </is>
      </c>
      <c r="O317" s="166" t="inlineStr">
        <is>
          <t>[SOURCE: Pharma Plus เล่มม่วง 2 - ข้อสอบย้อนหลังปี 2558 วันที่ 2 ข้อ 31]</t>
        </is>
      </c>
      <c r="P317" s="165" t="inlineStr">
        <is>
          <t>ข้อสอบเก่า</t>
        </is>
      </c>
      <c r="Q317" s="165" t="inlineStr">
        <is>
          <t>2558</t>
        </is>
      </c>
      <c r="R317" s="165" t="inlineStr"/>
    </row>
    <row r="318" ht="24" customHeight="1" s="49">
      <c r="A318" s="165" t="n">
        <v>316</v>
      </c>
      <c r="B318"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318" s="166" t="inlineStr"/>
      <c r="D318" s="166" t="inlineStr">
        <is>
          <t>ใช้น้ำยาสวนล้าง</t>
        </is>
      </c>
      <c r="E318" s="166" t="inlineStr">
        <is>
          <t>รับประทาน amoxicillin</t>
        </is>
      </c>
      <c r="F318" s="166" t="inlineStr">
        <is>
          <t>ประวัติมีเพศสัมพันธ์</t>
        </is>
      </c>
      <c r="G318" s="166" t="inlineStr">
        <is>
          <t>normal flora ในช่องคลอดลดลง</t>
        </is>
      </c>
      <c r="H318" s="166" t="inlineStr">
        <is>
          <t>ไม่มีข้อใดถูกต้อง</t>
        </is>
      </c>
      <c r="I318" s="165" t="inlineStr">
        <is>
          <t>3</t>
        </is>
      </c>
      <c r="J318" s="166" t="inlineStr">
        <is>
          <t xml:space="preserve">✅ คำตอบที่ถูกต้อง: ข้อ ค. ประวัติมีเพศสัมพันธ์
🎯 ทำไมข้อนี้ถึงถูก:
🔍 ข้ออื่นผิดเพราะอะไร:
</t>
        </is>
      </c>
      <c r="K318" s="166" t="inlineStr"/>
      <c r="L318" s="166" t="inlineStr">
        <is>
          <t>Sexually Transmitted Infections (STIs)</t>
        </is>
      </c>
      <c r="M318" s="166" t="inlineStr"/>
      <c r="N318" s="165" t="inlineStr">
        <is>
          <t>Clinic</t>
        </is>
      </c>
      <c r="O318" s="166" t="inlineStr">
        <is>
          <t>[SOURCE: Pharma Plus เล่มม่วง 2 - ข้อสอบย้อนหลังปี 2558 วันที่ 2 ข้อ 32]</t>
        </is>
      </c>
      <c r="P318" s="165" t="inlineStr">
        <is>
          <t>ข้อสอบเก่า</t>
        </is>
      </c>
      <c r="Q318" s="165" t="inlineStr">
        <is>
          <t>2558</t>
        </is>
      </c>
      <c r="R318" s="165" t="inlineStr"/>
    </row>
    <row r="319" ht="24" customHeight="1" s="49">
      <c r="A319" s="165" t="n">
        <v>317</v>
      </c>
      <c r="B319"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319" s="166" t="inlineStr"/>
      <c r="D319" s="166" t="inlineStr">
        <is>
          <t>Cotrimoxazole</t>
        </is>
      </c>
      <c r="E319" s="166" t="inlineStr">
        <is>
          <t>Metronidazole</t>
        </is>
      </c>
      <c r="F319" s="166" t="inlineStr">
        <is>
          <t>Norfloxacin</t>
        </is>
      </c>
      <c r="G319" s="166" t="inlineStr">
        <is>
          <t>Clotrimazole</t>
        </is>
      </c>
      <c r="H319" s="166" t="inlineStr">
        <is>
          <t>Ciprofloxacin</t>
        </is>
      </c>
      <c r="I319" s="165" t="inlineStr">
        <is>
          <t>2</t>
        </is>
      </c>
      <c r="J319" s="166" t="inlineStr">
        <is>
          <t xml:space="preserve">✅ คำตอบที่ถูกต้อง: ข้อ ข. Metronidazole
🎯 ทำไมข้อนี้ถึงถูก:
🔍 ข้ออื่นผิดเพราะอะไร:
</t>
        </is>
      </c>
      <c r="K319" s="166" t="inlineStr"/>
      <c r="L319" s="166" t="inlineStr">
        <is>
          <t>Sexually Transmitted Infections (STIs)</t>
        </is>
      </c>
      <c r="M319" s="166" t="inlineStr"/>
      <c r="N319" s="165" t="inlineStr">
        <is>
          <t>Clinic</t>
        </is>
      </c>
      <c r="O319" s="166" t="inlineStr">
        <is>
          <t>[SOURCE: Pharma Plus เล่มม่วง 2 - ข้อสอบย้อนหลังปี 2558 วันที่ 2 ข้อ 33]</t>
        </is>
      </c>
      <c r="P319" s="165" t="inlineStr">
        <is>
          <t>ข้อสอบเก่า</t>
        </is>
      </c>
      <c r="Q319" s="165" t="inlineStr">
        <is>
          <t>2558</t>
        </is>
      </c>
      <c r="R319" s="165" t="inlineStr"/>
    </row>
    <row r="320" ht="24" customHeight="1" s="49">
      <c r="A320" s="165" t="n">
        <v>318</v>
      </c>
      <c r="B320"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320" s="166" t="inlineStr"/>
      <c r="D320" s="166" t="inlineStr">
        <is>
          <t>ยับยั้งการสร้างส่วนประกอบของผนังเซลล์</t>
        </is>
      </c>
      <c r="E320" s="166" t="inlineStr">
        <is>
          <t>ยับยั้งการสร้าง squalene epoxidase</t>
        </is>
      </c>
      <c r="F320" s="166" t="inlineStr">
        <is>
          <t>ยับยั้งการสร้างส่วนประกอบของเยื่อหุ้มเซลล์</t>
        </is>
      </c>
      <c r="G320" s="166" t="inlineStr">
        <is>
          <t>ยับยั้งกระบวนการ mitosis</t>
        </is>
      </c>
      <c r="H320" s="166" t="inlineStr">
        <is>
          <t>ยับยั้งการสร้าง ribosome</t>
        </is>
      </c>
      <c r="I320" s="165" t="inlineStr">
        <is>
          <t>3</t>
        </is>
      </c>
      <c r="J320" s="166" t="inlineStr">
        <is>
          <t xml:space="preserve">✅ คำตอบที่ถูกต้อง: ข้อ ค. ยับยั้งการสร้างส่วนประกอบของเยื่อหุ้มเซลล์
🎯 ทำไมข้อนี้ถึงถูก:
🔍 ข้ออื่นผิดเพราะอะไร:
</t>
        </is>
      </c>
      <c r="K320" s="166" t="inlineStr"/>
      <c r="L320" s="166" t="inlineStr">
        <is>
          <t>Antifungal Pharmacology</t>
        </is>
      </c>
      <c r="M320" s="166" t="inlineStr"/>
      <c r="N320" s="165" t="inlineStr">
        <is>
          <t>Clinic</t>
        </is>
      </c>
      <c r="O320" s="166" t="inlineStr">
        <is>
          <t>[SOURCE: Pharma Plus เล่มม่วง 2 - ข้อสอบย้อนหลังปี 2558 วันที่ 2 ข้อ 35]</t>
        </is>
      </c>
      <c r="P320" s="165" t="inlineStr">
        <is>
          <t>ข้อสอบเก่า</t>
        </is>
      </c>
      <c r="Q320" s="165" t="inlineStr">
        <is>
          <t>2558</t>
        </is>
      </c>
      <c r="R320" s="165" t="inlineStr"/>
    </row>
    <row r="321" ht="24" customHeight="1" s="49">
      <c r="A321" s="165" t="n">
        <v>319</v>
      </c>
      <c r="B321"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321" s="166" t="inlineStr"/>
      <c r="D321" s="166" t="inlineStr">
        <is>
          <t>เพิ่มการ metabolism ของ ergotamine</t>
        </is>
      </c>
      <c r="E321" s="166" t="inlineStr">
        <is>
          <t>เพิ่มการ ขับออกของ ergotamine</t>
        </is>
      </c>
      <c r="F321" s="166" t="inlineStr">
        <is>
          <t>ลดการ metabolism ของ ergotamine</t>
        </is>
      </c>
      <c r="G321" s="166" t="inlineStr">
        <is>
          <t>ลดการ ขับออกของ ergotamine</t>
        </is>
      </c>
      <c r="H321" s="166" t="inlineStr">
        <is>
          <t>เพิ่มการดูดซึม ergotamine</t>
        </is>
      </c>
      <c r="I321" s="165" t="inlineStr">
        <is>
          <t>3</t>
        </is>
      </c>
      <c r="J321" s="166" t="inlineStr">
        <is>
          <t xml:space="preserve">✅ คำตอบที่ถูกต้อง: ข้อ ค. ลดการ metabolism ของ ergotamine
🎯 ทำไมข้อนี้ถึงถูก:
🔍 ข้ออื่นผิดเพราะอะไร:
</t>
        </is>
      </c>
      <c r="K321" s="166" t="inlineStr"/>
      <c r="L321" s="166" t="inlineStr">
        <is>
          <t>HIV/AIDS and Antiretroviral Therapy</t>
        </is>
      </c>
      <c r="M321" s="166" t="inlineStr"/>
      <c r="N321" s="165" t="inlineStr">
        <is>
          <t>Clinic</t>
        </is>
      </c>
      <c r="O321" s="166" t="inlineStr">
        <is>
          <t>[SOURCE: Pharma Plus เล่มม่วง 2 - ข้อสอบย้อนหลังปี 2558 วันที่ 2 ข้อ 70]</t>
        </is>
      </c>
      <c r="P321" s="165" t="inlineStr">
        <is>
          <t>ข้อสอบเก่า</t>
        </is>
      </c>
      <c r="Q321" s="165" t="inlineStr">
        <is>
          <t>2558</t>
        </is>
      </c>
      <c r="R321" s="165" t="inlineStr"/>
    </row>
    <row r="322" ht="24" customHeight="1" s="49">
      <c r="A322" s="165" t="n">
        <v>320</v>
      </c>
      <c r="B322"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322" s="166" t="inlineStr"/>
      <c r="D322" s="166" t="inlineStr">
        <is>
          <t>Rabies</t>
        </is>
      </c>
      <c r="E322" s="166" t="inlineStr">
        <is>
          <t>Tetanus</t>
        </is>
      </c>
      <c r="F322" s="166" t="inlineStr">
        <is>
          <t>RIG</t>
        </is>
      </c>
      <c r="G322" s="166" t="inlineStr">
        <is>
          <t>Rabies, RIG</t>
        </is>
      </c>
      <c r="H322" s="166" t="inlineStr">
        <is>
          <t>Rabies, RIG, tetanus</t>
        </is>
      </c>
      <c r="I322" s="165" t="inlineStr">
        <is>
          <t>5</t>
        </is>
      </c>
      <c r="J322" s="166" t="inlineStr">
        <is>
          <t xml:space="preserve">✅ คำตอบที่ถูกต้อง: ข้อ จ. Rabies, RIG, tetanus
🎯 ทำไมข้อนี้ถึงถูก:
🔍 ข้ออื่นผิดเพราะอะไร:
</t>
        </is>
      </c>
      <c r="K322" s="166" t="inlineStr"/>
      <c r="L322" s="166" t="inlineStr">
        <is>
          <t>Immunization and Vaccines</t>
        </is>
      </c>
      <c r="M322" s="166" t="inlineStr"/>
      <c r="N322" s="165" t="inlineStr">
        <is>
          <t>Clinic</t>
        </is>
      </c>
      <c r="O322" s="166" t="inlineStr">
        <is>
          <t>[SOURCE: Pharma Plus เล่มม่วง 2 - ข้อสอบย้อนหลังปี 2558 วันที่ 2 ข้อ 74]</t>
        </is>
      </c>
      <c r="P322" s="165" t="inlineStr">
        <is>
          <t>ข้อสอบเก่า</t>
        </is>
      </c>
      <c r="Q322" s="165" t="inlineStr">
        <is>
          <t>2558</t>
        </is>
      </c>
      <c r="R322" s="165" t="inlineStr"/>
    </row>
    <row r="323" ht="24" customHeight="1" s="49">
      <c r="A323" s="165" t="n">
        <v>321</v>
      </c>
      <c r="B323"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323" s="166" t="inlineStr"/>
      <c r="D323" s="166" t="inlineStr">
        <is>
          <t>ฉีด ERIG ต้องทำ skin test</t>
        </is>
      </c>
      <c r="E323" s="166" t="inlineStr">
        <is>
          <t>ฉีด ERIG ที่ต้นแขนคนละข้างกับที่ ฉีด rabies</t>
        </is>
      </c>
      <c r="F323" s="166" t="inlineStr">
        <is>
          <t>ฉีด rabies แบบ ID ใช้ปริมาณวัคซีนมากกว่า IM</t>
        </is>
      </c>
      <c r="G323" s="166" t="inlineStr">
        <is>
          <t>วัคซีนทุกยี่ห้อสามารถใช้แทนกันได้</t>
        </is>
      </c>
      <c r="H323" s="166" t="inlineStr">
        <is>
          <t>ไม่มีข้อใดถูก</t>
        </is>
      </c>
      <c r="I323" s="165" t="inlineStr">
        <is>
          <t>1</t>
        </is>
      </c>
      <c r="J323" s="166" t="inlineStr">
        <is>
          <t xml:space="preserve">✅ คำตอบที่ถูกต้อง: ข้อ ก. ฉีด ERIG ต้องทำ skin test
🎯 ทำไมข้อนี้ถึงถูก:
🔍 ข้ออื่นผิดเพราะอะไร:
</t>
        </is>
      </c>
      <c r="K323" s="166" t="inlineStr"/>
      <c r="L323" s="166" t="inlineStr">
        <is>
          <t>Immunization and Vaccines</t>
        </is>
      </c>
      <c r="M323" s="166" t="inlineStr"/>
      <c r="N323" s="165" t="inlineStr">
        <is>
          <t>Clinic</t>
        </is>
      </c>
      <c r="O323" s="166" t="inlineStr">
        <is>
          <t>[SOURCE: Pharma Plus เล่มม่วง 2 - ข้อสอบย้อนหลังปี 2558 วันที่ 2 ข้อ 75]</t>
        </is>
      </c>
      <c r="P323" s="165" t="inlineStr">
        <is>
          <t>ข้อสอบเก่า</t>
        </is>
      </c>
      <c r="Q323" s="165" t="inlineStr">
        <is>
          <t>2558</t>
        </is>
      </c>
      <c r="R323" s="165" t="inlineStr"/>
    </row>
    <row r="324" ht="24" customHeight="1" s="49">
      <c r="A324" s="165" t="n">
        <v>322</v>
      </c>
      <c r="B324"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324" s="166" t="inlineStr"/>
      <c r="D324" s="166" t="inlineStr">
        <is>
          <t>ฉีดเข็มเดียว</t>
        </is>
      </c>
      <c r="E324" s="166" t="inlineStr">
        <is>
          <t>ฉีดเดือนที่ 0 - 1 - 6</t>
        </is>
      </c>
      <c r="F324" s="166" t="inlineStr">
        <is>
          <t>ฉีดใหม่ทั้งหมด 5 เข็ม</t>
        </is>
      </c>
      <c r="G324" s="166" t="inlineStr">
        <is>
          <t>ฉีดเดือนที่ 0, 1</t>
        </is>
      </c>
      <c r="H324" s="166" t="inlineStr">
        <is>
          <t>ฉีดพร้อมกับ rabies</t>
        </is>
      </c>
      <c r="I324" s="165" t="inlineStr">
        <is>
          <t>3</t>
        </is>
      </c>
      <c r="J324" s="166" t="inlineStr">
        <is>
          <t xml:space="preserve">✅ คำตอบที่ถูกต้อง: ข้อ ค. ฉีดใหม่ทั้งหมด 5 เข็ม
🎯 ทำไมข้อนี้ถึงถูก:
🔍 ข้ออื่นผิดเพราะอะไร:
</t>
        </is>
      </c>
      <c r="K324" s="166" t="inlineStr"/>
      <c r="L324" s="166" t="inlineStr">
        <is>
          <t>Immunization and Vaccines</t>
        </is>
      </c>
      <c r="M324" s="166" t="inlineStr"/>
      <c r="N324" s="165" t="inlineStr">
        <is>
          <t>Clinic</t>
        </is>
      </c>
      <c r="O324" s="166" t="inlineStr">
        <is>
          <t>[SOURCE: Pharma Plus เล่มม่วง 2 - ข้อสอบย้อนหลังปี 2558 วันที่ 2 ข้อ 77]</t>
        </is>
      </c>
      <c r="P324" s="165" t="inlineStr">
        <is>
          <t>ข้อสอบเก่า</t>
        </is>
      </c>
      <c r="Q324" s="165" t="inlineStr">
        <is>
          <t>2558</t>
        </is>
      </c>
      <c r="R324" s="165" t="inlineStr"/>
    </row>
    <row r="325" ht="24" customHeight="1" s="49">
      <c r="A325" s="165" t="n">
        <v>323</v>
      </c>
      <c r="B325"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325" s="166" t="inlineStr"/>
      <c r="D325" s="166" t="inlineStr">
        <is>
          <t>Lived vaccine</t>
        </is>
      </c>
      <c r="E325" s="166" t="inlineStr">
        <is>
          <t>Toxoid</t>
        </is>
      </c>
      <c r="F325" s="166" t="inlineStr">
        <is>
          <t>Adjuvant</t>
        </is>
      </c>
      <c r="G325" s="166" t="inlineStr">
        <is>
          <t>Killed vaccine</t>
        </is>
      </c>
      <c r="H325" s="166" t="inlineStr">
        <is>
          <t>Acellular</t>
        </is>
      </c>
      <c r="I325" s="165" t="inlineStr">
        <is>
          <t>4</t>
        </is>
      </c>
      <c r="J325" s="166" t="inlineStr">
        <is>
          <t xml:space="preserve">✅ คำตอบที่ถูกต้อง: ข้อ ง. Killed vaccine
🎯 ทำไมข้อนี้ถึงถูก:
🔍 ข้ออื่นผิดเพราะอะไร:
</t>
        </is>
      </c>
      <c r="K325" s="166" t="inlineStr"/>
      <c r="L325" s="166" t="inlineStr">
        <is>
          <t>Immunization and Biologicals</t>
        </is>
      </c>
      <c r="M325" s="166" t="inlineStr"/>
      <c r="N325" s="165" t="inlineStr">
        <is>
          <t>Product</t>
        </is>
      </c>
      <c r="O325" s="166" t="inlineStr">
        <is>
          <t>[SOURCE: Pharma Plus เล่มม่วง 2 - ข้อสอบย้อนหลังปี 2558 วันที่ 2 ข้อ 79]</t>
        </is>
      </c>
      <c r="P325" s="165" t="inlineStr">
        <is>
          <t>ข้อสอบเก่า</t>
        </is>
      </c>
      <c r="Q325" s="165" t="inlineStr">
        <is>
          <t>2558</t>
        </is>
      </c>
      <c r="R325" s="165" t="inlineStr"/>
    </row>
    <row r="326" ht="24" customHeight="1" s="49">
      <c r="A326" s="165" t="n">
        <v>324</v>
      </c>
      <c r="B326" s="166" t="inlineStr">
        <is>
          <t>[กรณีศึกษา]
ชายอายุ 25 ปี มีตุ่มน้ำใสที่อวัยวะเพศ มีอาการแสบร้อน คัน เป็นมาแล้ว 2 วัน ซักประวัติเพิ่มเติมพบว่าพักผ่อนน้อย
คำถาม: จากอาการผู้ป่วยเกิดจากการติดเชื้อใด</t>
        </is>
      </c>
      <c r="C326" s="166" t="inlineStr"/>
      <c r="D326" s="166" t="inlineStr">
        <is>
          <t>Varicella zoster</t>
        </is>
      </c>
      <c r="E326" s="166" t="inlineStr">
        <is>
          <t>Neisseria gonorrhoeae</t>
        </is>
      </c>
      <c r="F326" s="166" t="inlineStr">
        <is>
          <t>Chlamydia trachomatis</t>
        </is>
      </c>
      <c r="G326" s="166" t="inlineStr">
        <is>
          <t>HSV1</t>
        </is>
      </c>
      <c r="H326" s="166" t="inlineStr">
        <is>
          <t>HSV2</t>
        </is>
      </c>
      <c r="I326" s="165" t="inlineStr">
        <is>
          <t>5</t>
        </is>
      </c>
      <c r="J326"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26" s="166" t="inlineStr"/>
      <c r="L326" s="166" t="inlineStr">
        <is>
          <t>Sexually Transmitted Infections</t>
        </is>
      </c>
      <c r="M326" s="166" t="inlineStr"/>
      <c r="N326" s="165" t="inlineStr">
        <is>
          <t>Clinic</t>
        </is>
      </c>
      <c r="O326" s="166" t="inlineStr">
        <is>
          <t>[SOURCE: Pharma Plus เล่มม่วง 2 - ข้อสอบย้อนหลัง PLE-CC1 ปี 2564 วันที่ 1 ข้อ 16]</t>
        </is>
      </c>
      <c r="P326" s="165" t="inlineStr">
        <is>
          <t>ข้อสอบเก่า</t>
        </is>
      </c>
      <c r="Q326" s="165" t="inlineStr">
        <is>
          <t>2564</t>
        </is>
      </c>
      <c r="R326" s="165" t="inlineStr"/>
    </row>
    <row r="327" ht="24" customHeight="1" s="49">
      <c r="A327" s="165" t="n">
        <v>325</v>
      </c>
      <c r="B327" s="166" t="inlineStr">
        <is>
          <t>เริมที่อวัยวะเพศ (genital herpes) การรักษาควรใช้ขนาดยาตามข้อใด</t>
        </is>
      </c>
      <c r="C327" s="166" t="inlineStr"/>
      <c r="D327" s="166" t="inlineStr">
        <is>
          <t>Valacyclovir 1 g OD 5 d</t>
        </is>
      </c>
      <c r="E327" s="166" t="inlineStr">
        <is>
          <t>Acyclovir 400 mg TID 7-10 d</t>
        </is>
      </c>
      <c r="F327" s="166" t="inlineStr">
        <is>
          <t>Acyclovir 200 mg TID 7-14 d</t>
        </is>
      </c>
      <c r="G327" s="166" t="inlineStr">
        <is>
          <t>Famciclovir 1 g OD 5 d</t>
        </is>
      </c>
      <c r="H327" s="166" t="inlineStr">
        <is>
          <t>Famciclovir 125 mg BID 7-10 d</t>
        </is>
      </c>
      <c r="I327" s="165" t="inlineStr">
        <is>
          <t>2</t>
        </is>
      </c>
      <c r="J327"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27" s="166" t="inlineStr"/>
      <c r="L327" s="166" t="inlineStr">
        <is>
          <t>Sexually Transmitted Infections</t>
        </is>
      </c>
      <c r="M327" s="166" t="inlineStr"/>
      <c r="N327" s="165" t="inlineStr">
        <is>
          <t>Clinic</t>
        </is>
      </c>
      <c r="O327" s="166" t="inlineStr">
        <is>
          <t>[SOURCE: Pharma Plus เล่มม่วง 2 - ข้อสอบย้อนหลัง PLE-CC1 ปี 2564 วันที่ 1 ข้อ 19]</t>
        </is>
      </c>
      <c r="P327" s="165" t="inlineStr">
        <is>
          <t>ข้อสอบเก่า</t>
        </is>
      </c>
      <c r="Q327" s="165" t="inlineStr">
        <is>
          <t>2564</t>
        </is>
      </c>
      <c r="R327" s="165" t="inlineStr"/>
    </row>
    <row r="328" ht="24" customHeight="1" s="49">
      <c r="A328" s="165" t="n">
        <v>326</v>
      </c>
      <c r="B328" s="166" t="inlineStr">
        <is>
          <t>[กรณีศึกษา]
คนไข้อายุ 10 ปี มีอาการเจ็บคอ ตรวจพบคอแดงมีจุดหนองที่ต่อมทอนซิล ไข้สูง ไม่มีอาการไอ เข้าได้กับภาวะ Group A Streptococcal pharyngotonsillitis
คำถาม: คนไข้อายุ 10 ปี เจ็บคอ มีหนอง ไข้สูง ไม่ไอ ควรได้รับยาอะไรรักษา</t>
        </is>
      </c>
      <c r="C328" s="166" t="inlineStr"/>
      <c r="D328" s="166" t="inlineStr">
        <is>
          <t>ฟ้าทะลายโจร</t>
        </is>
      </c>
      <c r="E328" s="166" t="inlineStr">
        <is>
          <t>Erythromycin</t>
        </is>
      </c>
      <c r="F328" s="166" t="inlineStr">
        <is>
          <t>Clindamycin</t>
        </is>
      </c>
      <c r="G328" s="166" t="inlineStr">
        <is>
          <t>Ciprofloxacin</t>
        </is>
      </c>
      <c r="H328" s="166" t="inlineStr">
        <is>
          <t>Amoxicillin</t>
        </is>
      </c>
      <c r="I328" s="165" t="inlineStr">
        <is>
          <t>5</t>
        </is>
      </c>
      <c r="J328"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28" s="166" t="inlineStr"/>
      <c r="L328" s="166" t="inlineStr">
        <is>
          <t>Upper Respiratory Tract Infections</t>
        </is>
      </c>
      <c r="M328" s="166" t="inlineStr"/>
      <c r="N328" s="165" t="inlineStr">
        <is>
          <t>Clinic</t>
        </is>
      </c>
      <c r="O328" s="166" t="inlineStr">
        <is>
          <t>[SOURCE: Pharma Plus เล่มม่วง 2 - ข้อสอบย้อนหลัง PLE-CC1 ปี 2564 วันที่ 1 ข้อ 22]</t>
        </is>
      </c>
      <c r="P328" s="165" t="inlineStr">
        <is>
          <t>ข้อสอบเก่า</t>
        </is>
      </c>
      <c r="Q328" s="165" t="inlineStr">
        <is>
          <t>2564</t>
        </is>
      </c>
      <c r="R328" s="165" t="inlineStr"/>
    </row>
    <row r="329" ht="24" customHeight="1" s="49">
      <c r="A329" s="165" t="n">
        <v>327</v>
      </c>
      <c r="B329" s="166" t="inlineStr">
        <is>
          <t>[กรณีศึกษา]
คนไข้อายุ 10 ปี เจ็บคอ มีหนอง ไข้สูง ไม่ไอ ได้รับยาปฏิชีวนะรักษาเป็นเวลา 10 วัน
คำถาม: ข้อใดไม่ใช่เหตุผลในการให้ยาปฏิชีวนะ เพื่อรักษาคอหอยอักเสบเฉียบพลันเป็นเวลา 10 วัน</t>
        </is>
      </c>
      <c r="C329" s="166" t="inlineStr"/>
      <c r="D329" s="166" t="inlineStr">
        <is>
          <t>ป้องกันกลับมาเป็นซ้ำ</t>
        </is>
      </c>
      <c r="E329" s="166" t="inlineStr">
        <is>
          <t>ป้องกันการล้มเหลวในการรักษา</t>
        </is>
      </c>
      <c r="F329" s="166" t="inlineStr">
        <is>
          <t>กำจัดเชื้อให้หมด</t>
        </is>
      </c>
      <c r="G329" s="166" t="inlineStr">
        <is>
          <t>ป้องกันไข้รูมาติก</t>
        </is>
      </c>
      <c r="H329" s="166" t="inlineStr">
        <is>
          <t>เพื่อใช้ยาในขนาดต่ำเพื่อลดอาการไม่พึงประสงค์</t>
        </is>
      </c>
      <c r="I329" s="165" t="inlineStr">
        <is>
          <t>5</t>
        </is>
      </c>
      <c r="J329"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29" s="166" t="inlineStr"/>
      <c r="L329" s="166" t="inlineStr">
        <is>
          <t>Upper Respiratory Tract Infections</t>
        </is>
      </c>
      <c r="M329" s="166" t="inlineStr"/>
      <c r="N329" s="165" t="inlineStr">
        <is>
          <t>Clinic</t>
        </is>
      </c>
      <c r="O329" s="166" t="inlineStr">
        <is>
          <t>[SOURCE: Pharma Plus เล่มม่วง 2 - ข้อสอบย้อนหลัง PLE-CC1 ปี 2564 วันที่ 1 ข้อ 23]</t>
        </is>
      </c>
      <c r="P329" s="165" t="inlineStr">
        <is>
          <t>ข้อสอบเก่า</t>
        </is>
      </c>
      <c r="Q329" s="165" t="inlineStr">
        <is>
          <t>2564</t>
        </is>
      </c>
      <c r="R329" s="165" t="inlineStr"/>
    </row>
    <row r="330" ht="24" customHeight="1" s="49">
      <c r="A330" s="165" t="n">
        <v>328</v>
      </c>
      <c r="B330" s="166" t="inlineStr">
        <is>
          <t>Pharyngitis ที่เป็นสาเหตุจากแบคทีเรียที่พบบ่อยและสำคัญที่สุดเกิดจากเชื้ออะไร</t>
        </is>
      </c>
      <c r="C330" s="166" t="inlineStr"/>
      <c r="D330" s="166" t="inlineStr">
        <is>
          <t>Streptococcus pneumoniae</t>
        </is>
      </c>
      <c r="E330" s="166" t="inlineStr">
        <is>
          <t>Streptococcus pyogenes</t>
        </is>
      </c>
      <c r="F330" s="166" t="inlineStr">
        <is>
          <t>Staphylococcus aureus</t>
        </is>
      </c>
      <c r="G330" s="166" t="inlineStr">
        <is>
          <t>H. influenzae</t>
        </is>
      </c>
      <c r="H330" s="166" t="inlineStr">
        <is>
          <t>Staphylococcus saprophyticus</t>
        </is>
      </c>
      <c r="I330" s="165" t="inlineStr">
        <is>
          <t>2</t>
        </is>
      </c>
      <c r="J330"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30" s="166" t="inlineStr"/>
      <c r="L330" s="166" t="inlineStr">
        <is>
          <t>Upper Respiratory Tract Infections</t>
        </is>
      </c>
      <c r="M330" s="166" t="inlineStr"/>
      <c r="N330" s="165" t="inlineStr">
        <is>
          <t>Clinic</t>
        </is>
      </c>
      <c r="O330" s="166" t="inlineStr">
        <is>
          <t>[SOURCE: Pharma Plus เล่มม่วง 2 - ข้อสอบย้อนหลัง PLE-CC1 ปี 2564 วันที่ 1 ข้อ 24]</t>
        </is>
      </c>
      <c r="P330" s="165" t="inlineStr">
        <is>
          <t>ข้อสอบเก่า</t>
        </is>
      </c>
      <c r="Q330" s="165" t="inlineStr">
        <is>
          <t>2564</t>
        </is>
      </c>
      <c r="R330" s="165" t="inlineStr"/>
    </row>
    <row r="331" ht="24" customHeight="1" s="49">
      <c r="A331" s="165" t="n">
        <v>329</v>
      </c>
      <c r="B331" s="166" t="inlineStr">
        <is>
          <t>ข้อใดไม่ใช่เกณฑ์ Centor score (Modified Centor / McIsaac Criteria)</t>
        </is>
      </c>
      <c r="C331" s="166" t="inlineStr"/>
      <c r="D331" s="166" t="inlineStr">
        <is>
          <t>มีไข้สูงกว่า 38 องศาเซลเซียส</t>
        </is>
      </c>
      <c r="E331" s="166" t="inlineStr">
        <is>
          <t>ต่อมน้ำเหลืองด้านหน้าคอโต กดเจ็บ</t>
        </is>
      </c>
      <c r="F331" s="166" t="inlineStr">
        <is>
          <t>พบจุดหนองที่ทอนซิล</t>
        </is>
      </c>
      <c r="G331" s="166" t="inlineStr">
        <is>
          <t>อายุ 3-14 ปี</t>
        </is>
      </c>
      <c r="H331" s="166" t="inlineStr">
        <is>
          <t>จาม น้ำมูกไหล</t>
        </is>
      </c>
      <c r="I331" s="165" t="inlineStr">
        <is>
          <t>5</t>
        </is>
      </c>
      <c r="J331"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31" s="166" t="inlineStr"/>
      <c r="L331" s="166" t="inlineStr">
        <is>
          <t>Upper Respiratory Tract Infections</t>
        </is>
      </c>
      <c r="M331" s="166" t="inlineStr"/>
      <c r="N331" s="165" t="inlineStr">
        <is>
          <t>Clinic</t>
        </is>
      </c>
      <c r="O331" s="166" t="inlineStr">
        <is>
          <t>[SOURCE: Pharma Plus เล่มม่วง 2 - ข้อสอบย้อนหลัง PLE-CC1 ปี 2564 วันที่ 1 ข้อ 25]</t>
        </is>
      </c>
      <c r="P331" s="165" t="inlineStr">
        <is>
          <t>ข้อสอบเก่า</t>
        </is>
      </c>
      <c r="Q331" s="165" t="inlineStr">
        <is>
          <t>2564</t>
        </is>
      </c>
      <c r="R331" s="165" t="inlineStr"/>
    </row>
    <row r="332" ht="24" customHeight="1" s="49">
      <c r="A332" s="165" t="n">
        <v>330</v>
      </c>
      <c r="B332" s="166" t="inlineStr">
        <is>
          <t>[กรณีศึกษา]
ผู้ป่วยเป็น hepatitis B และมีประวัติโรคหนองในร่วมด้วยแต่รักษาหายแล้ว วันนี้แพทย์วินิจฉัยติดเชื้อ HIV
คำถาม: ผู้ป่วยรายนี้ควรเริ่มยาต้านเอชไอวีเมื่อใด</t>
        </is>
      </c>
      <c r="C332" s="166" t="inlineStr"/>
      <c r="D332" s="166" t="inlineStr">
        <is>
          <t>เมื่อ CD4 ต่ำกว่า 250 cells/mm3</t>
        </is>
      </c>
      <c r="E332" s="166" t="inlineStr">
        <is>
          <t>หลังจากรักษา Hep B เสร็จแล้ว</t>
        </is>
      </c>
      <c r="F332" s="166" t="inlineStr">
        <is>
          <t>เริ่มหลังจาก viral load &gt; 500000 copies/mL</t>
        </is>
      </c>
      <c r="G332" s="166" t="inlineStr">
        <is>
          <t>เมื่อเริ่มป่วยด้วยโรคเชื้อฉวยโอกาส</t>
        </is>
      </c>
      <c r="H332" s="166" t="inlineStr">
        <is>
          <t>เริ่มการรักษาได้เลย หากผู้ป่วยพร้อม</t>
        </is>
      </c>
      <c r="I332" s="165" t="inlineStr">
        <is>
          <t>5</t>
        </is>
      </c>
      <c r="J332"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32" s="166" t="inlineStr"/>
      <c r="L332" s="166" t="inlineStr">
        <is>
          <t>HIV/AIDS</t>
        </is>
      </c>
      <c r="M332" s="166" t="inlineStr"/>
      <c r="N332" s="165" t="inlineStr">
        <is>
          <t>Clinic</t>
        </is>
      </c>
      <c r="O332" s="166" t="inlineStr">
        <is>
          <t>[SOURCE: Pharma Plus เล่มม่วง 2 - ข้อสอบย้อนหลัง PLE-CC1 ปี 2564 วันที่ 1 ข้อ 35]</t>
        </is>
      </c>
      <c r="P332" s="165" t="inlineStr">
        <is>
          <t>ข้อสอบเก่า</t>
        </is>
      </c>
      <c r="Q332" s="165" t="inlineStr">
        <is>
          <t>2564</t>
        </is>
      </c>
      <c r="R332" s="165" t="inlineStr"/>
    </row>
    <row r="333" ht="24" customHeight="1" s="49">
      <c r="A333" s="165" t="n">
        <v>331</v>
      </c>
      <c r="B333" s="166" t="inlineStr">
        <is>
          <t>[กรณีศึกษา]
ผู้ป่วยได้รับการวินิจฉัยติดเชื้อ HIV ร่วมกับ chronic hepatitis B coinfection
คำถาม: ควรเริ่มยารักษา HIV สูตรใด</t>
        </is>
      </c>
      <c r="C333" s="166" t="inlineStr"/>
      <c r="D333" s="166" t="inlineStr">
        <is>
          <t>AZT + 3TC + NVP</t>
        </is>
      </c>
      <c r="E333" s="166" t="inlineStr">
        <is>
          <t>d4T + 3TC + NVP</t>
        </is>
      </c>
      <c r="F333" s="166" t="inlineStr">
        <is>
          <t>TDF + FTC + LPV/r</t>
        </is>
      </c>
      <c r="G333" s="166" t="inlineStr">
        <is>
          <t>AZT + FTC + EFV</t>
        </is>
      </c>
      <c r="H333" s="166" t="inlineStr">
        <is>
          <t>TDF + 3TC + EFV</t>
        </is>
      </c>
      <c r="I333" s="165" t="inlineStr">
        <is>
          <t>5</t>
        </is>
      </c>
      <c r="J333"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33" s="166" t="inlineStr"/>
      <c r="L333" s="166" t="inlineStr">
        <is>
          <t>HIV/AIDS</t>
        </is>
      </c>
      <c r="M333" s="166" t="inlineStr"/>
      <c r="N333" s="165" t="inlineStr">
        <is>
          <t>Clinic</t>
        </is>
      </c>
      <c r="O333" s="166" t="inlineStr">
        <is>
          <t>[SOURCE: Pharma Plus เล่มม่วง 2 - ข้อสอบย้อนหลัง PLE-CC1 ปี 2564 วันที่ 1 ข้อ 36]</t>
        </is>
      </c>
      <c r="P333" s="165" t="inlineStr">
        <is>
          <t>ข้อสอบเก่า</t>
        </is>
      </c>
      <c r="Q333" s="165" t="inlineStr">
        <is>
          <t>2564</t>
        </is>
      </c>
      <c r="R333" s="165" t="inlineStr"/>
    </row>
    <row r="334" ht="24" customHeight="1" s="49">
      <c r="A334" s="165" t="n">
        <v>332</v>
      </c>
      <c r="B334" s="166" t="inlineStr">
        <is>
          <t>PrEP (Pre-Exposure Prophylaxis) ควรให้ยาตัวใด</t>
        </is>
      </c>
      <c r="C334" s="166" t="inlineStr"/>
      <c r="D334" s="166" t="inlineStr">
        <is>
          <t>TDF + 3TC</t>
        </is>
      </c>
      <c r="E334" s="166" t="inlineStr">
        <is>
          <t>AZT + 3TC</t>
        </is>
      </c>
      <c r="F334" s="166" t="inlineStr">
        <is>
          <t>TDF + FTC + LPV/r</t>
        </is>
      </c>
      <c r="G334" s="166" t="inlineStr">
        <is>
          <t>TDF + 3TC + EFV</t>
        </is>
      </c>
      <c r="H334" s="166" t="inlineStr">
        <is>
          <t>TDF + FTC</t>
        </is>
      </c>
      <c r="I334" s="165" t="inlineStr">
        <is>
          <t>5</t>
        </is>
      </c>
      <c r="J334"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34" s="166" t="inlineStr"/>
      <c r="L334" s="166" t="inlineStr">
        <is>
          <t>HIV/AIDS</t>
        </is>
      </c>
      <c r="M334" s="166" t="inlineStr"/>
      <c r="N334" s="165" t="inlineStr">
        <is>
          <t>Clinic</t>
        </is>
      </c>
      <c r="O334" s="166" t="inlineStr">
        <is>
          <t>[SOURCE: Pharma Plus เล่มม่วง 2 - ข้อสอบย้อนหลัง PLE-CC1 ปี 2564 วันที่ 1 ข้อ 37]</t>
        </is>
      </c>
      <c r="P334" s="165" t="inlineStr">
        <is>
          <t>ข้อสอบเก่า</t>
        </is>
      </c>
      <c r="Q334" s="165" t="inlineStr">
        <is>
          <t>2564</t>
        </is>
      </c>
      <c r="R334" s="165" t="inlineStr"/>
    </row>
    <row r="335" ht="24" customHeight="1" s="49">
      <c r="A335" s="165" t="n">
        <v>333</v>
      </c>
      <c r="B335" s="166" t="inlineStr">
        <is>
          <t>[กรณีศึกษา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335" s="166" t="inlineStr"/>
      <c r="D335" s="166" t="inlineStr">
        <is>
          <t>Mebendazole 500 มิลลิกรัม จำนวน 1 เม็ด</t>
        </is>
      </c>
      <c r="E335" s="166" t="inlineStr">
        <is>
          <t>mebendazole 100 มิลลิกรัม จำนวน 6 เม็ด</t>
        </is>
      </c>
      <c r="F335" s="166" t="inlineStr">
        <is>
          <t>mebendazole suspension</t>
        </is>
      </c>
      <c r="G335" s="166" t="inlineStr">
        <is>
          <t>Albendazole 400 mg</t>
        </is>
      </c>
      <c r="H335" s="166" t="inlineStr">
        <is>
          <t>Nicodamid 500 mg</t>
        </is>
      </c>
      <c r="I335" s="165" t="inlineStr">
        <is>
          <t>4</t>
        </is>
      </c>
      <c r="J335" s="16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335" s="166" t="inlineStr"/>
      <c r="L335" s="166" t="inlineStr">
        <is>
          <t>Helminthic infections</t>
        </is>
      </c>
      <c r="M335" s="166" t="inlineStr"/>
      <c r="N335" s="165" t="inlineStr">
        <is>
          <t>Clinic</t>
        </is>
      </c>
      <c r="O335" s="166" t="inlineStr">
        <is>
          <t>[SOURCE: Pharma Plus เล่มม่วง 2 - ข้อสอบย้อนหลัง PLE-CC1 ปี 2564 วันที่ 1 ข้อ 55]</t>
        </is>
      </c>
      <c r="P335" s="165" t="inlineStr">
        <is>
          <t>ข้อสอบเก่า</t>
        </is>
      </c>
      <c r="Q335" s="165" t="inlineStr">
        <is>
          <t>2564</t>
        </is>
      </c>
      <c r="R335" s="165" t="inlineStr"/>
    </row>
    <row r="336" ht="24" customHeight="1" s="49">
      <c r="A336" s="165" t="n">
        <v>334</v>
      </c>
      <c r="B336" s="166" t="inlineStr">
        <is>
          <t>ยาในข้อใดที่ทำให้มีอาการ tubular proteinuria aminoaciduria phosphaturia (hypophosphate) glycosuria hypokalemia, hypocalcemia และ bicarbonate wasting</t>
        </is>
      </c>
      <c r="C336" s="166" t="inlineStr"/>
      <c r="D336" s="166" t="inlineStr">
        <is>
          <t>Doxycycline</t>
        </is>
      </c>
      <c r="E336" s="166" t="inlineStr">
        <is>
          <t>Clindamycin</t>
        </is>
      </c>
      <c r="F336" s="166" t="inlineStr">
        <is>
          <t>Amoxicillin</t>
        </is>
      </c>
      <c r="G336" s="166" t="inlineStr">
        <is>
          <t>Tenofovir</t>
        </is>
      </c>
      <c r="H336" s="166" t="inlineStr">
        <is>
          <t>Acyclovir</t>
        </is>
      </c>
      <c r="I336" s="165" t="inlineStr">
        <is>
          <t>4</t>
        </is>
      </c>
      <c r="J336" s="16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336" s="166" t="inlineStr"/>
      <c r="L336" s="166" t="inlineStr">
        <is>
          <t>HIV/AIDS Antiretroviral Therapy</t>
        </is>
      </c>
      <c r="M336" s="166" t="inlineStr"/>
      <c r="N336" s="165" t="inlineStr">
        <is>
          <t>Clinic</t>
        </is>
      </c>
      <c r="O336" s="166" t="inlineStr">
        <is>
          <t>[SOURCE: Pharma Plus เล่มม่วง 2 - ข้อสอบย้อนหลัง PLE-CC1 ปี 2564 วันที่ 1 ข้อ 56]</t>
        </is>
      </c>
      <c r="P336" s="165" t="inlineStr">
        <is>
          <t>ข้อสอบเก่า</t>
        </is>
      </c>
      <c r="Q336" s="165" t="inlineStr">
        <is>
          <t>2564</t>
        </is>
      </c>
      <c r="R336" s="165" t="inlineStr"/>
    </row>
    <row r="337" ht="24" customHeight="1" s="49">
      <c r="A337" s="165" t="n">
        <v>335</v>
      </c>
      <c r="B337"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337" s="166" t="inlineStr"/>
      <c r="D337" s="166" t="inlineStr">
        <is>
          <t>Amoxicillin + clavulanic acid</t>
        </is>
      </c>
      <c r="E337" s="166" t="inlineStr">
        <is>
          <t>Clindamycin</t>
        </is>
      </c>
      <c r="F337" s="166" t="inlineStr">
        <is>
          <t>Cefixime</t>
        </is>
      </c>
      <c r="G337" s="166" t="inlineStr">
        <is>
          <t>Cotrimoxazole</t>
        </is>
      </c>
      <c r="H337" s="166" t="inlineStr">
        <is>
          <t>Nitrofurantoin</t>
        </is>
      </c>
      <c r="I337" s="165" t="inlineStr">
        <is>
          <t>2</t>
        </is>
      </c>
      <c r="J337" s="16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337" s="166" t="inlineStr"/>
      <c r="L337" s="166" t="inlineStr">
        <is>
          <t>Urinary Tract Infections</t>
        </is>
      </c>
      <c r="M337" s="166" t="inlineStr"/>
      <c r="N337" s="165" t="inlineStr">
        <is>
          <t>Clinic</t>
        </is>
      </c>
      <c r="O337" s="166" t="inlineStr">
        <is>
          <t>[SOURCE: Pharma Plus เล่มม่วง 2 - ข้อสอบย้อนหลัง PLE-CC1 ปี 2564 วันที่ 1 ข้อ 64]</t>
        </is>
      </c>
      <c r="P337" s="165" t="inlineStr">
        <is>
          <t>ข้อสอบเก่า</t>
        </is>
      </c>
      <c r="Q337" s="165" t="inlineStr">
        <is>
          <t>2564</t>
        </is>
      </c>
      <c r="R337" s="165" t="inlineStr"/>
    </row>
    <row r="338" ht="24" customHeight="1" s="49">
      <c r="A338" s="165" t="n">
        <v>336</v>
      </c>
      <c r="B338"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338" s="166" t="inlineStr"/>
      <c r="D338" s="166" t="inlineStr">
        <is>
          <t>มีไข้ หนาวสั่น</t>
        </is>
      </c>
      <c r="E338" s="166" t="inlineStr">
        <is>
          <t>ปวดศีรษะ</t>
        </is>
      </c>
      <c r="F338" s="166" t="inlineStr">
        <is>
          <t>เบื่ออาหาร</t>
        </is>
      </c>
      <c r="G338" s="166" t="inlineStr">
        <is>
          <t>ปวดท้อง</t>
        </is>
      </c>
      <c r="H338" s="166" t="inlineStr">
        <is>
          <t>ปัสสาวะขุ่น</t>
        </is>
      </c>
      <c r="I338" s="165" t="inlineStr">
        <is>
          <t>1</t>
        </is>
      </c>
      <c r="J338" s="16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338" s="166" t="inlineStr"/>
      <c r="L338" s="166" t="inlineStr">
        <is>
          <t>Urinary Tract Infections</t>
        </is>
      </c>
      <c r="M338" s="166" t="inlineStr"/>
      <c r="N338" s="165" t="inlineStr">
        <is>
          <t>Clinic</t>
        </is>
      </c>
      <c r="O338" s="166" t="inlineStr">
        <is>
          <t>[SOURCE: Pharma Plus เล่มม่วง 2 - ข้อสอบย้อนหลัง PLE-CC1 ปี 2564 วันที่ 1 ข้อ 65]</t>
        </is>
      </c>
      <c r="P338" s="165" t="inlineStr">
        <is>
          <t>ข้อสอบเก่า</t>
        </is>
      </c>
      <c r="Q338" s="165" t="inlineStr">
        <is>
          <t>2564</t>
        </is>
      </c>
      <c r="R338" s="165" t="inlineStr"/>
    </row>
    <row r="339" ht="24" customHeight="1" s="49">
      <c r="A339" s="165" t="n">
        <v>337</v>
      </c>
      <c r="B339"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339" s="166" t="inlineStr"/>
      <c r="D339" s="166" t="inlineStr">
        <is>
          <t>Cardiomyopathy</t>
        </is>
      </c>
      <c r="E339" s="166" t="inlineStr">
        <is>
          <t>Bowel ileus</t>
        </is>
      </c>
      <c r="F339" s="166" t="inlineStr">
        <is>
          <t>Pulmonary fibrosis</t>
        </is>
      </c>
      <c r="G339" s="166" t="inlineStr">
        <is>
          <t>Thromboembolism</t>
        </is>
      </c>
      <c r="H339" s="166" t="inlineStr">
        <is>
          <t>Tendon rupture</t>
        </is>
      </c>
      <c r="I339" s="165" t="inlineStr">
        <is>
          <t>5</t>
        </is>
      </c>
      <c r="J339" s="16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339" s="166" t="inlineStr"/>
      <c r="L339" s="166" t="inlineStr">
        <is>
          <t>Fluoroquinolones</t>
        </is>
      </c>
      <c r="M339" s="166" t="inlineStr"/>
      <c r="N339" s="165" t="inlineStr">
        <is>
          <t>Clinic</t>
        </is>
      </c>
      <c r="O339" s="166" t="inlineStr">
        <is>
          <t>[SOURCE: Pharma Plus เล่มม่วง 2 - ข้อสอบย้อนหลัง PLE-CC1 ปี 2564 วันที่ 1 ข้อ 66]</t>
        </is>
      </c>
      <c r="P339" s="165" t="inlineStr">
        <is>
          <t>ข้อสอบเก่า</t>
        </is>
      </c>
      <c r="Q339" s="165" t="inlineStr">
        <is>
          <t>2564</t>
        </is>
      </c>
      <c r="R339" s="165" t="inlineStr"/>
    </row>
    <row r="340" ht="24" customHeight="1" s="49">
      <c r="A340" s="165" t="n">
        <v>338</v>
      </c>
      <c r="B340" s="166" t="inlineStr">
        <is>
          <t>หากนำยาดังกล่าวไปเพาะเชื้อ aerobic bacteria เชื้อใดจะไม่สามารถตรวจพบ</t>
        </is>
      </c>
      <c r="C340" s="166" t="inlineStr"/>
      <c r="D340" s="166" t="inlineStr">
        <is>
          <t>Clostridium botulinum</t>
        </is>
      </c>
      <c r="E340" s="166" t="inlineStr">
        <is>
          <t>S. aureus</t>
        </is>
      </c>
      <c r="F340" s="166" t="inlineStr">
        <is>
          <t>H. influenzae</t>
        </is>
      </c>
      <c r="G340" s="166" t="inlineStr">
        <is>
          <t>Escherichia coli</t>
        </is>
      </c>
      <c r="H340" s="166" t="inlineStr">
        <is>
          <t>Klebsiella pneumonia</t>
        </is>
      </c>
      <c r="I340" s="165" t="inlineStr">
        <is>
          <t>1</t>
        </is>
      </c>
      <c r="J340" s="16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340" s="166" t="inlineStr"/>
      <c r="L340" s="166" t="inlineStr">
        <is>
          <t>Microbiology and Pathogens</t>
        </is>
      </c>
      <c r="M340" s="166" t="inlineStr"/>
      <c r="N340" s="165" t="inlineStr">
        <is>
          <t>Clinic</t>
        </is>
      </c>
      <c r="O340" s="166" t="inlineStr">
        <is>
          <t>[SOURCE: Pharma Plus เล่มม่วง 2 - ข้อสอบย้อนหลัง PLE-CC1 ปี 2564 วันที่ 1 ข้อ 85]</t>
        </is>
      </c>
      <c r="P340" s="165" t="inlineStr">
        <is>
          <t>ข้อสอบเก่า</t>
        </is>
      </c>
      <c r="Q340" s="165" t="inlineStr">
        <is>
          <t>2564</t>
        </is>
      </c>
      <c r="R340" s="165" t="inlineStr"/>
    </row>
    <row r="341" ht="24" customHeight="1" s="49">
      <c r="A341" s="165" t="n">
        <v>339</v>
      </c>
      <c r="B341"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341" s="166" t="inlineStr"/>
      <c r="D341" s="166" t="inlineStr">
        <is>
          <t>Isoniazid</t>
        </is>
      </c>
      <c r="E341" s="166" t="inlineStr">
        <is>
          <t>Rifampin</t>
        </is>
      </c>
      <c r="F341" s="166" t="inlineStr">
        <is>
          <t>Ethambutol</t>
        </is>
      </c>
      <c r="G341" s="166" t="inlineStr">
        <is>
          <t>Levofloxacin</t>
        </is>
      </c>
      <c r="H341" s="166" t="inlineStr">
        <is>
          <t>Streptomycin</t>
        </is>
      </c>
      <c r="I341" s="165" t="inlineStr">
        <is>
          <t>2</t>
        </is>
      </c>
      <c r="J341"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41" s="166" t="inlineStr"/>
      <c r="L341" s="166" t="inlineStr">
        <is>
          <t>Tuberculosis</t>
        </is>
      </c>
      <c r="M341" s="166" t="inlineStr"/>
      <c r="N341" s="165" t="inlineStr">
        <is>
          <t>Clinic</t>
        </is>
      </c>
      <c r="O341" s="166" t="inlineStr">
        <is>
          <t>[SOURCE: Pharma Plus เล่มม่วง 2 - ข้อสอบย้อนหลัง PLE-CC1 ปี 2564 วันที่ 2 ข้อ 28]</t>
        </is>
      </c>
      <c r="P341" s="165" t="inlineStr">
        <is>
          <t>ข้อสอบเก่า</t>
        </is>
      </c>
      <c r="Q341" s="165" t="inlineStr">
        <is>
          <t>2564</t>
        </is>
      </c>
      <c r="R341" s="165" t="inlineStr"/>
    </row>
    <row r="342" ht="24" customHeight="1" s="49">
      <c r="A342" s="165" t="n">
        <v>340</v>
      </c>
      <c r="B342"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342" s="166" t="inlineStr"/>
      <c r="D342" s="166" t="inlineStr">
        <is>
          <t>Isoniazid</t>
        </is>
      </c>
      <c r="E342" s="166" t="inlineStr">
        <is>
          <t>Rifampin</t>
        </is>
      </c>
      <c r="F342" s="166" t="inlineStr">
        <is>
          <t>Ethambutol</t>
        </is>
      </c>
      <c r="G342" s="166" t="inlineStr">
        <is>
          <t>Levofloxacin</t>
        </is>
      </c>
      <c r="H342" s="166" t="inlineStr">
        <is>
          <t>Streptomycin</t>
        </is>
      </c>
      <c r="I342" s="165" t="inlineStr">
        <is>
          <t>5</t>
        </is>
      </c>
      <c r="J342" s="166"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42" s="166" t="inlineStr"/>
      <c r="L342" s="166" t="inlineStr">
        <is>
          <t>Tuberculosis</t>
        </is>
      </c>
      <c r="M342" s="166" t="inlineStr"/>
      <c r="N342" s="165" t="inlineStr">
        <is>
          <t>Clinic</t>
        </is>
      </c>
      <c r="O342" s="166" t="inlineStr">
        <is>
          <t>[SOURCE: Pharma Plus เล่มม่วง 2 - ข้อสอบย้อนหลัง PLE-CC1 ปี 2564 วันที่ 2 ข้อ 29]</t>
        </is>
      </c>
      <c r="P342" s="165" t="inlineStr">
        <is>
          <t>ข้อสอบเก่า</t>
        </is>
      </c>
      <c r="Q342" s="165" t="inlineStr">
        <is>
          <t>2564</t>
        </is>
      </c>
      <c r="R342" s="165" t="inlineStr"/>
    </row>
    <row r="343" ht="24" customHeight="1" s="49">
      <c r="A343" s="165" t="n">
        <v>341</v>
      </c>
      <c r="B343"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343" s="166" t="inlineStr"/>
      <c r="D343" s="166" t="inlineStr">
        <is>
          <t>Isoniazid</t>
        </is>
      </c>
      <c r="E343" s="166" t="inlineStr">
        <is>
          <t>Rifampin</t>
        </is>
      </c>
      <c r="F343" s="166" t="inlineStr">
        <is>
          <t>Ethambutol</t>
        </is>
      </c>
      <c r="G343" s="166" t="inlineStr">
        <is>
          <t>Levofloxacin</t>
        </is>
      </c>
      <c r="H343" s="166" t="inlineStr">
        <is>
          <t>Streptomycin</t>
        </is>
      </c>
      <c r="I343" s="165" t="inlineStr">
        <is>
          <t>1</t>
        </is>
      </c>
      <c r="J343"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43" s="166" t="inlineStr"/>
      <c r="L343" s="166" t="inlineStr">
        <is>
          <t>Tuberculosis</t>
        </is>
      </c>
      <c r="M343" s="166" t="inlineStr"/>
      <c r="N343" s="165" t="inlineStr">
        <is>
          <t>Clinic</t>
        </is>
      </c>
      <c r="O343" s="166" t="inlineStr">
        <is>
          <t>[SOURCE: Pharma Plus เล่มม่วง 2 - ข้อสอบย้อนหลัง PLE-CC1 ปี 2564 วันที่ 2 ข้อ 30]</t>
        </is>
      </c>
      <c r="P343" s="165" t="inlineStr">
        <is>
          <t>ข้อสอบเก่า</t>
        </is>
      </c>
      <c r="Q343" s="165" t="inlineStr">
        <is>
          <t>2564</t>
        </is>
      </c>
      <c r="R343" s="165" t="inlineStr"/>
    </row>
    <row r="344" ht="24" customHeight="1" s="49">
      <c r="A344" s="165" t="n">
        <v>342</v>
      </c>
      <c r="B344"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ผู้ป่วยรายนี้น่าจะป่วยเป็นโรคใด</t>
        </is>
      </c>
      <c r="C344" s="166" t="inlineStr"/>
      <c r="D344" s="166" t="inlineStr">
        <is>
          <t>Psoriasis</t>
        </is>
      </c>
      <c r="E344" s="166" t="inlineStr">
        <is>
          <t>Impetigo</t>
        </is>
      </c>
      <c r="F344" s="166" t="inlineStr">
        <is>
          <t>Tinea corporis</t>
        </is>
      </c>
      <c r="G344" s="166" t="inlineStr">
        <is>
          <t>Herpes zoster</t>
        </is>
      </c>
      <c r="H344" s="166" t="inlineStr">
        <is>
          <t>Herpes simplex</t>
        </is>
      </c>
      <c r="I344" s="165" t="inlineStr">
        <is>
          <t>4</t>
        </is>
      </c>
      <c r="J344"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44" s="166" t="inlineStr">
        <is>
          <t>Viral infections</t>
        </is>
      </c>
      <c r="L344" s="166" t="inlineStr">
        <is>
          <t>Herpes zoster clinical features and dermatomal distribution</t>
        </is>
      </c>
      <c r="M344" s="166" t="inlineStr"/>
      <c r="N344" s="165" t="inlineStr">
        <is>
          <t>ยาก</t>
        </is>
      </c>
      <c r="O344" s="166" t="inlineStr">
        <is>
          <t>ข้อสอบเก่า</t>
        </is>
      </c>
      <c r="P344" s="165" t="inlineStr">
        <is>
          <t>ข้อสอบเก่า</t>
        </is>
      </c>
      <c r="Q344" s="165" t="inlineStr">
        <is>
          <t>2565</t>
        </is>
      </c>
      <c r="R344" s="165" t="inlineStr"/>
    </row>
    <row r="345" ht="24" customHeight="1" s="49">
      <c r="A345" s="165" t="n">
        <v>343</v>
      </c>
      <c r="B345"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ผู้ป่วยรายนี้ควรได้รับยาใด</t>
        </is>
      </c>
      <c r="C345" s="166" t="inlineStr"/>
      <c r="D345" s="166" t="inlineStr">
        <is>
          <t>Acyclovir</t>
        </is>
      </c>
      <c r="E345" s="166" t="inlineStr">
        <is>
          <t>Clindamycin</t>
        </is>
      </c>
      <c r="F345" s="166" t="inlineStr">
        <is>
          <t>Doxycycline</t>
        </is>
      </c>
      <c r="G345" s="166" t="inlineStr">
        <is>
          <t>Ketoconazole</t>
        </is>
      </c>
      <c r="H345" s="166" t="inlineStr">
        <is>
          <t>Itraconazole</t>
        </is>
      </c>
      <c r="I345" s="165" t="inlineStr">
        <is>
          <t>1</t>
        </is>
      </c>
      <c r="J345"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45" s="166" t="inlineStr">
        <is>
          <t>Viral infections</t>
        </is>
      </c>
      <c r="L345" s="166" t="inlineStr">
        <is>
          <t>Antiviral therapy for herpes zoster</t>
        </is>
      </c>
      <c r="M345" s="166" t="inlineStr"/>
      <c r="N345" s="165" t="inlineStr">
        <is>
          <t>ปานกลาง</t>
        </is>
      </c>
      <c r="O345" s="166" t="inlineStr">
        <is>
          <t>ข้อสอบเก่า</t>
        </is>
      </c>
      <c r="P345" s="165" t="inlineStr">
        <is>
          <t>ข้อสอบเก่า</t>
        </is>
      </c>
      <c r="Q345" s="165" t="inlineStr">
        <is>
          <t>2565</t>
        </is>
      </c>
      <c r="R345" s="165" t="inlineStr"/>
    </row>
    <row r="346" ht="24" customHeight="1" s="49">
      <c r="A346" s="165" t="n">
        <v>344</v>
      </c>
      <c r="B346"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ข้อใดคือคำแนะนำการปฏิบัติตัวที่ถูกต้อง</t>
        </is>
      </c>
      <c r="C346" s="166" t="inlineStr"/>
      <c r="D346" s="166" t="inlineStr">
        <is>
          <t>ใช้แอลกอฮอล์ล้างแผลให้สะอาด</t>
        </is>
      </c>
      <c r="E346" s="166" t="inlineStr">
        <is>
          <t>งดฉีดวัคซีนโควิดหากผู้ป่วยมีอาการปวด</t>
        </is>
      </c>
      <c r="F346" s="166" t="inlineStr">
        <is>
          <t>ควรกินยาฆ่าเชื้อเพื่อป้องกันการกลับเป็นซ้ำ</t>
        </is>
      </c>
      <c r="G346" s="166" t="inlineStr">
        <is>
          <t>แยกใช้สิ่งของกับผู้อื่นเนื่องจากสามารถติดต่อกันได้</t>
        </is>
      </c>
      <c r="H346" s="166" t="inlineStr">
        <is>
          <t>ควรใช้แชมพูฆ่าเชื้อราอย่างน้อยสัปดาห์ละ 1 ครั้งเพื่อป้องกันการเป็นซ้ำ</t>
        </is>
      </c>
      <c r="I346" s="165" t="inlineStr">
        <is>
          <t>4</t>
        </is>
      </c>
      <c r="J346"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46" s="166" t="inlineStr">
        <is>
          <t>Viral infections</t>
        </is>
      </c>
      <c r="L346" s="166" t="inlineStr">
        <is>
          <t>Patient counseling and transmission prevention in herpes zoster</t>
        </is>
      </c>
      <c r="M346" s="166" t="inlineStr"/>
      <c r="N346" s="165" t="inlineStr">
        <is>
          <t>ยาก</t>
        </is>
      </c>
      <c r="O346" s="166" t="inlineStr">
        <is>
          <t>ข้อสอบเก่า</t>
        </is>
      </c>
      <c r="P346" s="165" t="inlineStr">
        <is>
          <t>ข้อสอบเก่า</t>
        </is>
      </c>
      <c r="Q346" s="165" t="inlineStr">
        <is>
          <t>2565</t>
        </is>
      </c>
      <c r="R346" s="165" t="inlineStr"/>
    </row>
    <row r="347" ht="24" customHeight="1" s="49">
      <c r="A347" s="165" t="n">
        <v>345</v>
      </c>
      <c r="B347" s="166" t="inlineStr">
        <is>
          <t>ข้อใดคืออาการไม่พึงประสงค์ของยา itraconazole</t>
        </is>
      </c>
      <c r="C347" s="166" t="inlineStr"/>
      <c r="D347" s="166" t="inlineStr">
        <is>
          <t>Heartburn</t>
        </is>
      </c>
      <c r="E347" s="166" t="inlineStr">
        <is>
          <t>Pericarditis</t>
        </is>
      </c>
      <c r="F347" s="166" t="inlineStr">
        <is>
          <t>Hypotension</t>
        </is>
      </c>
      <c r="G347" s="166" t="inlineStr">
        <is>
          <t>Serotonin syndrome</t>
        </is>
      </c>
      <c r="H347" s="166" t="inlineStr">
        <is>
          <t>Nephrotic syndrome</t>
        </is>
      </c>
      <c r="I347" s="165" t="inlineStr">
        <is>
          <t>1</t>
        </is>
      </c>
      <c r="J347"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47" s="166" t="inlineStr">
        <is>
          <t>Antifungal Pharmacology</t>
        </is>
      </c>
      <c r="L347" s="166" t="inlineStr">
        <is>
          <t>Itraconazole Adverse Reactions (Negative Inotrope and Heart Failure)</t>
        </is>
      </c>
      <c r="M347" s="166" t="inlineStr"/>
      <c r="N347" s="165" t="inlineStr">
        <is>
          <t>ปานกลาง</t>
        </is>
      </c>
      <c r="O347" s="166" t="inlineStr">
        <is>
          <t>ข้อสอบเก่า</t>
        </is>
      </c>
      <c r="P347" s="165" t="inlineStr">
        <is>
          <t>ข้อสอบเก่า</t>
        </is>
      </c>
      <c r="Q347" s="165" t="inlineStr">
        <is>
          <t>2565</t>
        </is>
      </c>
      <c r="R347" s="165" t="inlineStr"/>
    </row>
    <row r="348" ht="24" customHeight="1" s="49">
      <c r="A348" s="165" t="n">
        <v>346</v>
      </c>
      <c r="B348" s="166" t="inlineStr">
        <is>
          <t>ผู้ป่วยวัณโรคปอด ส่งเสมหะตรวจพบว่าดื้อยา isoniazid และ rifampicin เป็นผู้ป่วยมีการดื้อยาแบบใด</t>
        </is>
      </c>
      <c r="C348" s="166" t="inlineStr"/>
      <c r="D348" s="166" t="inlineStr">
        <is>
          <t>Poly-drug resistant</t>
        </is>
      </c>
      <c r="E348" s="166" t="inlineStr">
        <is>
          <t>Mono-drug resistant</t>
        </is>
      </c>
      <c r="F348" s="166" t="inlineStr">
        <is>
          <t>Multi-drug resistant</t>
        </is>
      </c>
      <c r="G348" s="166" t="inlineStr">
        <is>
          <t>Extended-drug resistant</t>
        </is>
      </c>
      <c r="H348" s="166" t="inlineStr">
        <is>
          <t>Binary-drug resistant</t>
        </is>
      </c>
      <c r="I348" s="165" t="inlineStr">
        <is>
          <t>3</t>
        </is>
      </c>
      <c r="J348"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48" s="166" t="inlineStr">
        <is>
          <t>Tuberculosis</t>
        </is>
      </c>
      <c r="L348" s="166" t="inlineStr">
        <is>
          <t>Drug Resistance Classification (MDR-TB Definition)</t>
        </is>
      </c>
      <c r="M348" s="166" t="inlineStr"/>
      <c r="N348" s="165" t="inlineStr">
        <is>
          <t>ปานกลาง</t>
        </is>
      </c>
      <c r="O348" s="166" t="inlineStr">
        <is>
          <t>ข้อสอบเก่า</t>
        </is>
      </c>
      <c r="P348" s="165" t="inlineStr">
        <is>
          <t>ข้อสอบเก่า</t>
        </is>
      </c>
      <c r="Q348" s="165" t="inlineStr">
        <is>
          <t>2565</t>
        </is>
      </c>
      <c r="R348" s="165" t="inlineStr"/>
    </row>
    <row r="349" ht="24" customHeight="1" s="49">
      <c r="A349" s="165" t="n">
        <v>347</v>
      </c>
      <c r="B349" s="166" t="inlineStr">
        <is>
          <t>การตรวจทางห้องปฏิบัติการใดที่ตรวจสอบประสิทธิผลในการรักษาวัณโรคปอด</t>
        </is>
      </c>
      <c r="C349" s="166" t="inlineStr"/>
      <c r="D349" s="166" t="inlineStr">
        <is>
          <t>CBC</t>
        </is>
      </c>
      <c r="E349" s="166" t="inlineStr">
        <is>
          <t>AFB</t>
        </is>
      </c>
      <c r="F349" s="166" t="inlineStr">
        <is>
          <t>CRP</t>
        </is>
      </c>
      <c r="G349" s="166" t="inlineStr">
        <is>
          <t>Urinalysis</t>
        </is>
      </c>
      <c r="H349" s="166" t="inlineStr">
        <is>
          <t>Liver function test</t>
        </is>
      </c>
      <c r="I349" s="165" t="inlineStr">
        <is>
          <t>2</t>
        </is>
      </c>
      <c r="J349"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49" s="166" t="inlineStr">
        <is>
          <t>Tuberculosis Monitoring</t>
        </is>
      </c>
      <c r="L349" s="166" t="inlineStr">
        <is>
          <t>Acid-Fast Bacilli (AFB) Sputum Smear Efficacy Monitoring</t>
        </is>
      </c>
      <c r="M349" s="166" t="inlineStr"/>
      <c r="N349" s="165" t="inlineStr">
        <is>
          <t>ปานกลาง</t>
        </is>
      </c>
      <c r="O349" s="166" t="inlineStr">
        <is>
          <t>ข้อสอบเก่า</t>
        </is>
      </c>
      <c r="P349" s="165" t="inlineStr">
        <is>
          <t>ข้อสอบเก่า</t>
        </is>
      </c>
      <c r="Q349" s="165" t="inlineStr">
        <is>
          <t>2565</t>
        </is>
      </c>
      <c r="R349" s="165" t="inlineStr"/>
    </row>
    <row r="350" ht="24" customHeight="1" s="49">
      <c r="A350" s="165" t="n">
        <v>348</v>
      </c>
      <c r="B350" s="166" t="inlineStr">
        <is>
          <t>ยาใดพิษต่อตับมากที่สุด</t>
        </is>
      </c>
      <c r="C350" s="166" t="inlineStr"/>
      <c r="D350" s="166" t="inlineStr">
        <is>
          <t>Isoniazid</t>
        </is>
      </c>
      <c r="E350" s="166" t="inlineStr">
        <is>
          <t>Ethambutol</t>
        </is>
      </c>
      <c r="F350" s="166" t="inlineStr">
        <is>
          <t>Pyrazinamide</t>
        </is>
      </c>
      <c r="G350" s="166" t="inlineStr">
        <is>
          <t>Rifampicin</t>
        </is>
      </c>
      <c r="H350" s="166" t="inlineStr">
        <is>
          <t>Streptomycin</t>
        </is>
      </c>
      <c r="I350" s="165" t="inlineStr">
        <is>
          <t>3</t>
        </is>
      </c>
      <c r="J350"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50" s="166" t="inlineStr">
        <is>
          <t>Antitubercular Drugs Toxicity</t>
        </is>
      </c>
      <c r="L350" s="166" t="inlineStr">
        <is>
          <t>Hepatotoxicity Ranking (Pyrazinamide &gt; INH &gt; Rifampicin)</t>
        </is>
      </c>
      <c r="M350" s="166" t="inlineStr"/>
      <c r="N350" s="165" t="inlineStr">
        <is>
          <t>ยาก</t>
        </is>
      </c>
      <c r="O350" s="166" t="inlineStr">
        <is>
          <t>ข้อสอบเก่า</t>
        </is>
      </c>
      <c r="P350" s="165" t="inlineStr">
        <is>
          <t>ข้อสอบเก่า</t>
        </is>
      </c>
      <c r="Q350" s="165" t="inlineStr">
        <is>
          <t>2565</t>
        </is>
      </c>
      <c r="R350" s="165" t="inlineStr"/>
    </row>
    <row r="351" ht="24" customHeight="1" s="49"/>
    <row r="352" ht="24" customHeight="1" s="49"/>
    <row r="353" ht="24" customHeight="1" s="49"/>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R156"/>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inlineStr"/>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66" t="inlineStr"/>
      <c r="L3" s="166" t="inlineStr">
        <is>
          <t>Epilepsy</t>
        </is>
      </c>
      <c r="M3" s="166" t="inlineStr"/>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ยากันชักข้อใดที่มีกลไกการออกฤทธิ์เหมือนกับ phenytoin sodium</t>
        </is>
      </c>
      <c r="C4" s="166" t="inlineStr"/>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66" t="inlineStr"/>
      <c r="L4" s="166" t="inlineStr">
        <is>
          <t>Epilepsy</t>
        </is>
      </c>
      <c r="M4" s="166" t="inlineStr"/>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3</v>
      </c>
      <c r="B5" s="166" t="inlineStr">
        <is>
          <t>อาการไม่พึงประสงค์ในข้อใดที่สัมพันธ์กับระดับ phenytoin ในกระแสเลือดของผู้ป่วย</t>
        </is>
      </c>
      <c r="C5" s="166" t="inlineStr"/>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66" t="inlineStr"/>
      <c r="L5" s="166" t="inlineStr">
        <is>
          <t>Epilepsy</t>
        </is>
      </c>
      <c r="M5" s="166" t="inlineStr"/>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ยากันชักตัวใดมีผลเพิ่มระดับความเข้มข้นของยาซึ่งผ่านกระบวนการเมตาบอลิซึมจากเอนไซม์ตัวเดียวกัน</t>
        </is>
      </c>
      <c r="C6" s="166" t="inlineStr"/>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66" t="inlineStr"/>
      <c r="L6" s="166" t="inlineStr">
        <is>
          <t>Epilepsy</t>
        </is>
      </c>
      <c r="M6" s="166" t="inlineStr"/>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5</v>
      </c>
      <c r="B7" s="166" t="inlineStr">
        <is>
          <t>ยาในข้อใดหากรับประทานพร้อมกับ phenytoin จะทำให้ phenytoin เพิ่มขึ้น</t>
        </is>
      </c>
      <c r="C7" s="166" t="inlineStr"/>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66" t="inlineStr"/>
      <c r="L7" s="166" t="inlineStr">
        <is>
          <t>Epilepsy</t>
        </is>
      </c>
      <c r="M7" s="166" t="inlineStr"/>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inlineStr"/>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Headache</t>
        </is>
      </c>
      <c r="M8" s="166" t="inlineStr"/>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inlineStr"/>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Headache</t>
        </is>
      </c>
      <c r="M9" s="166" t="inlineStr"/>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inlineStr"/>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n">
        <v>5</v>
      </c>
      <c r="J10" s="166"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66" t="inlineStr"/>
      <c r="L10" s="166" t="inlineStr">
        <is>
          <t>Headache</t>
        </is>
      </c>
      <c r="M10" s="166" t="inlineStr"/>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9</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inlineStr"/>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Headache</t>
        </is>
      </c>
      <c r="M11" s="166" t="inlineStr"/>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inlineStr"/>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Headache</t>
        </is>
      </c>
      <c r="M12" s="166" t="inlineStr"/>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inlineStr"/>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Headache</t>
        </is>
      </c>
      <c r="M13" s="166" t="inlineStr"/>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12</v>
      </c>
      <c r="B14" s="166" t="inlineStr">
        <is>
          <t>การใช้ยาป้องกันอาการปวดศีรษะของผู้ป่วยรายนี้ ควรได้รับ</t>
        </is>
      </c>
      <c r="C14" s="166" t="inlineStr"/>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Headache</t>
        </is>
      </c>
      <c r="M14" s="166" t="inlineStr"/>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ยาในข้อใดไม่ควรใช้ป้องกันอาการปวดศีรษะในผู้ป่วยที่มีอาการ</t>
        </is>
      </c>
      <c r="C15" s="166" t="inlineStr"/>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66" t="inlineStr"/>
      <c r="L15" s="166" t="inlineStr">
        <is>
          <t>Headache</t>
        </is>
      </c>
      <c r="M15" s="166" t="inlineStr"/>
      <c r="N15" s="165" t="inlineStr">
        <is>
          <t>Clinic</t>
        </is>
      </c>
      <c r="O15" s="166" t="inlineStr">
        <is>
          <t>ข้อ 13 Pharma Plus เล่มม่วง (เฉลยข้อ ข ง)</t>
        </is>
      </c>
      <c r="P15" s="165" t="inlineStr">
        <is>
          <t>แบบฝึกหัด</t>
        </is>
      </c>
      <c r="Q15" s="165" t="inlineStr">
        <is>
          <t>เล่มม่วง</t>
        </is>
      </c>
      <c r="R15" s="165" t="inlineStr"/>
    </row>
    <row r="16" ht="24" customHeight="1" s="49">
      <c r="A16" s="167" t="n">
        <v>14</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inlineStr"/>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Headache</t>
        </is>
      </c>
      <c r="M16" s="166" t="inlineStr"/>
      <c r="N16" s="165" t="inlineStr">
        <is>
          <t>Clinic</t>
        </is>
      </c>
      <c r="O16" s="166" t="inlineStr">
        <is>
          <t>ข้อ 14 Pharma Plus เล่มม่วง (เฉลยข้อ ก)</t>
        </is>
      </c>
      <c r="P16" s="165" t="inlineStr">
        <is>
          <t>แบบฝึกหัด</t>
        </is>
      </c>
      <c r="Q16" s="165" t="inlineStr">
        <is>
          <t>เล่มม่วง</t>
        </is>
      </c>
      <c r="R16" s="165" t="inlineStr"/>
    </row>
    <row r="17" ht="24" customHeight="1" s="49">
      <c r="A17" s="167" t="n">
        <v>15</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inlineStr"/>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66" t="inlineStr"/>
      <c r="L17" s="166" t="inlineStr">
        <is>
          <t>Pain management</t>
        </is>
      </c>
      <c r="M17" s="166" t="inlineStr"/>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inlineStr"/>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66" t="inlineStr"/>
      <c r="L18" s="166" t="inlineStr">
        <is>
          <t>Pain management</t>
        </is>
      </c>
      <c r="M18" s="166" t="inlineStr"/>
      <c r="N18" s="165" t="inlineStr">
        <is>
          <t>Clinic</t>
        </is>
      </c>
      <c r="O18" s="166" t="inlineStr">
        <is>
          <t>ข้อ 16 Pharma Plus เล่มม่วง (เฉลยข้อ ก)</t>
        </is>
      </c>
      <c r="P18" s="165" t="inlineStr">
        <is>
          <t>แบบฝึกหัด</t>
        </is>
      </c>
      <c r="Q18" s="165" t="inlineStr">
        <is>
          <t>เล่มม่วง</t>
        </is>
      </c>
      <c r="R18" s="165" t="inlineStr"/>
    </row>
    <row r="19" ht="24" customHeight="1" s="49">
      <c r="A19" s="167" t="n">
        <v>17</v>
      </c>
      <c r="B19" s="166" t="inlineStr">
        <is>
          <t>ยาใดต่อไปนี้ไม่จัดเป็นยาป้องกันการเกิดไมเกรน</t>
        </is>
      </c>
      <c r="C19" s="166" t="inlineStr"/>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Headache</t>
        </is>
      </c>
      <c r="M19" s="166" t="inlineStr"/>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Ergotamine มี side effect ต่าง ๆ ต่อไปนี้ ยกเว้น</t>
        </is>
      </c>
      <c r="C20" s="166" t="inlineStr"/>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Headache</t>
        </is>
      </c>
      <c r="M20" s="166" t="inlineStr"/>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ข้อความต่อไปนี้เกี่ยวกับ ergotamine ผิด</t>
        </is>
      </c>
      <c r="C21" s="166" t="inlineStr"/>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Headache</t>
        </is>
      </c>
      <c r="M21" s="166" t="inlineStr"/>
      <c r="N21" s="165" t="inlineStr">
        <is>
          <t>Clinic</t>
        </is>
      </c>
      <c r="O21" s="166" t="inlineStr">
        <is>
          <t>ข้อ 19 Pharma Plus เล่มม่วง (เฉลยข้อ ก ค)</t>
        </is>
      </c>
      <c r="P21" s="165" t="inlineStr">
        <is>
          <t>แบบฝึกหัด</t>
        </is>
      </c>
      <c r="Q21" s="165" t="inlineStr">
        <is>
          <t>เล่มม่วง</t>
        </is>
      </c>
      <c r="R21" s="165" t="inlineStr"/>
    </row>
    <row r="22" ht="24" customHeight="1" s="49">
      <c r="A22" s="167" t="n">
        <v>20</v>
      </c>
      <c r="B22" s="166" t="inlineStr">
        <is>
          <t>ข้อใดต่อไปนี้ไม่ใช่อาการของไมเกรน</t>
        </is>
      </c>
      <c r="C22" s="166" t="inlineStr"/>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Headache</t>
        </is>
      </c>
      <c r="M22" s="166" t="inlineStr"/>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ผู้ป่วยไมเกรนควรหลีกเลี่ยงในการรับประทานสิ่งเหล่านี้ ยกเว้น</t>
        </is>
      </c>
      <c r="C23" s="166" t="inlineStr"/>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Headache</t>
        </is>
      </c>
      <c r="M23" s="166" t="inlineStr"/>
      <c r="N23" s="165" t="inlineStr">
        <is>
          <t>Clinic</t>
        </is>
      </c>
      <c r="O23" s="166" t="inlineStr">
        <is>
          <t>ข้อ 21 Pharma Plus เล่มม่วง (เฉลยข้อ จ)</t>
        </is>
      </c>
      <c r="P23" s="165" t="inlineStr">
        <is>
          <t>แบบฝึกหัด</t>
        </is>
      </c>
      <c r="Q23" s="165" t="inlineStr">
        <is>
          <t>เล่มม่วง</t>
        </is>
      </c>
      <c r="R23" s="165" t="inlineStr"/>
    </row>
    <row r="24" ht="24" customHeight="1" s="49">
      <c r="A24" s="167" t="n">
        <v>22</v>
      </c>
      <c r="B24" s="166" t="inlineStr">
        <is>
          <t>Ergotamine มีฤทธิ์อย่างไร</t>
        </is>
      </c>
      <c r="C24" s="166" t="inlineStr"/>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Headache</t>
        </is>
      </c>
      <c r="M24" s="166" t="inlineStr"/>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23</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inlineStr"/>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Parkinson disease</t>
        </is>
      </c>
      <c r="M25" s="166" t="inlineStr"/>
      <c r="N25" s="165" t="inlineStr">
        <is>
          <t>Clinic</t>
        </is>
      </c>
      <c r="O25" s="166" t="inlineStr">
        <is>
          <t>ข้อ 23 Pharma Plus เล่มม่วง (เฉลยข้อ ข ค)</t>
        </is>
      </c>
      <c r="P25" s="165" t="inlineStr">
        <is>
          <t>แบบฝึกหัด</t>
        </is>
      </c>
      <c r="Q25" s="165" t="inlineStr">
        <is>
          <t>เล่มม่วง</t>
        </is>
      </c>
      <c r="R25" s="165" t="inlineStr"/>
    </row>
    <row r="26" ht="24" customHeight="1" s="49">
      <c r="A26" s="167" t="n">
        <v>24</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inlineStr"/>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Parkinson disease</t>
        </is>
      </c>
      <c r="M26" s="166" t="inlineStr"/>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inlineStr"/>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66" t="inlineStr"/>
      <c r="L27" s="166" t="inlineStr">
        <is>
          <t>Parkinson disease</t>
        </is>
      </c>
      <c r="M27" s="166" t="inlineStr"/>
      <c r="N27" s="165" t="inlineStr">
        <is>
          <t>Clinic</t>
        </is>
      </c>
      <c r="O27" s="166" t="inlineStr">
        <is>
          <t>ข้อ 25 Pharma Plus เล่มม่วง (เฉลยข้อ ก ง)</t>
        </is>
      </c>
      <c r="P27" s="165" t="inlineStr">
        <is>
          <t>แบบฝึกหัด</t>
        </is>
      </c>
      <c r="Q27" s="165" t="inlineStr">
        <is>
          <t>เล่มม่วง</t>
        </is>
      </c>
      <c r="R27" s="165" t="inlineStr"/>
    </row>
    <row r="28" ht="24" customHeight="1" s="49">
      <c r="A28" s="167" t="n">
        <v>26</v>
      </c>
      <c r="B28" s="166" t="inlineStr">
        <is>
          <t>หากระดับยา levodopa สูงเกินไป จะเกิดอาการใด</t>
        </is>
      </c>
      <c r="C28" s="166" t="inlineStr"/>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Parkinson disease</t>
        </is>
      </c>
      <c r="M28" s="166" t="inlineStr"/>
      <c r="N28" s="165" t="inlineStr">
        <is>
          <t>Clinic</t>
        </is>
      </c>
      <c r="O28" s="166" t="inlineStr">
        <is>
          <t>ข้อ 26 Pharma Plus เล่มม่วง (เฉลยข้อ ข ค)</t>
        </is>
      </c>
      <c r="P28" s="165" t="inlineStr">
        <is>
          <t>แบบฝึกหัด</t>
        </is>
      </c>
      <c r="Q28" s="165" t="inlineStr">
        <is>
          <t>เล่มม่วง</t>
        </is>
      </c>
      <c r="R28" s="165" t="inlineStr"/>
    </row>
    <row r="29" ht="24" customHeight="1" s="49">
      <c r="A29" s="167" t="n">
        <v>27</v>
      </c>
      <c r="B29" s="166" t="inlineStr">
        <is>
          <t>ยาในข้อใดไม่ทำให้อาการความจำเสื่อมของผู้ป่วยโรคพาร์กินสันแย่ลง</t>
        </is>
      </c>
      <c r="C29" s="166" t="inlineStr"/>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Parkinson disease</t>
        </is>
      </c>
      <c r="M29" s="166" t="inlineStr"/>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28</v>
      </c>
      <c r="B30" s="166" t="inlineStr">
        <is>
          <t>Benserazide ยับยั้ง enzyme ในข้อใด</t>
        </is>
      </c>
      <c r="C30" s="166" t="inlineStr"/>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Parkinson disease</t>
        </is>
      </c>
      <c r="M30" s="166" t="inlineStr"/>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29</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inlineStr"/>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Parkinson disease</t>
        </is>
      </c>
      <c r="M31" s="166" t="inlineStr"/>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30</v>
      </c>
      <c r="B32" s="166" t="inlineStr">
        <is>
          <t>การใช้ carbidopa หรือ benserazide ร่วมกับ levodopa ในการรักษา Parkinson's disease มีจุดประสงค์เพื่อ</t>
        </is>
      </c>
      <c r="C32" s="166" t="inlineStr"/>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Parkinson disease</t>
        </is>
      </c>
      <c r="M32" s="166" t="inlineStr"/>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31</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inlineStr"/>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Parkinson disease</t>
        </is>
      </c>
      <c r="M33" s="166" t="inlineStr"/>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สถานการณ์ที่ 5 ผู้ป่วยชาย อายุ 25 ปี
Dx. Tonic-clonic seizer (first diagnosis)
Rx. Carbamazepine BID 30 F/U 2 wk.
ผู้ป่วยไม่ควรได้รับคำแนะนำใด</t>
        </is>
      </c>
      <c r="C34" s="166" t="inlineStr"/>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66" t="inlineStr"/>
      <c r="L34" s="166" t="inlineStr">
        <is>
          <t>Epilepsy</t>
        </is>
      </c>
      <c r="M34" s="166" t="inlineStr"/>
      <c r="N34" s="165" t="inlineStr">
        <is>
          <t>Clinic</t>
        </is>
      </c>
      <c r="O34" s="166" t="inlineStr">
        <is>
          <t>ข้อ 32 Pharma Plus เล่มม่วง (เฉลยข้อ )</t>
        </is>
      </c>
      <c r="P34" s="165" t="inlineStr">
        <is>
          <t>แบบฝึกหัด</t>
        </is>
      </c>
      <c r="Q34" s="165" t="inlineStr">
        <is>
          <t>เล่มม่วง</t>
        </is>
      </c>
      <c r="R34" s="165" t="inlineStr"/>
    </row>
    <row r="35" ht="24" customHeight="1" s="49">
      <c r="A35" s="167" t="n">
        <v>33</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inlineStr"/>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66" t="inlineStr"/>
      <c r="L35" s="166" t="inlineStr">
        <is>
          <t>Epilepsy</t>
        </is>
      </c>
      <c r="M35" s="166" t="inlineStr"/>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34</v>
      </c>
      <c r="B36" s="166" t="inlineStr">
        <is>
          <t>ข้อใดคือกลไกการออกฤทธิ์ของ carbamazepine</t>
        </is>
      </c>
      <c r="C36" s="166" t="inlineStr"/>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66" t="inlineStr"/>
      <c r="L36" s="166" t="inlineStr">
        <is>
          <t>Epilepsy</t>
        </is>
      </c>
      <c r="M36" s="166" t="inlineStr"/>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35</v>
      </c>
      <c r="B37" s="166" t="inlineStr">
        <is>
          <t>โรคลมชักมีสาเหตุจากทุกข้อ ยกเว้นข้อใด</t>
        </is>
      </c>
      <c r="C37" s="166" t="inlineStr"/>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Epilepsy</t>
        </is>
      </c>
      <c r="M37" s="166" t="inlineStr"/>
      <c r="N37" s="165" t="inlineStr">
        <is>
          <t>Clinic</t>
        </is>
      </c>
      <c r="O37" s="166" t="inlineStr">
        <is>
          <t>ข้อ 35 Pharma Plus เล่มม่วง (เฉลยข้อ ข)</t>
        </is>
      </c>
      <c r="P37" s="165" t="inlineStr">
        <is>
          <t>แบบฝึกหัด</t>
        </is>
      </c>
      <c r="Q37" s="165" t="inlineStr">
        <is>
          <t>เล่มม่วง</t>
        </is>
      </c>
      <c r="R37" s="165" t="inlineStr"/>
    </row>
    <row r="38" ht="24" customHeight="1" s="49">
      <c r="A38" s="167" t="n">
        <v>36</v>
      </c>
      <c r="B38" s="166" t="inlineStr">
        <is>
          <t>ข้อใดคือข้อบ่งใช้ของ carbamazepine นอกเหนือจากรักษาโรคลมชัก</t>
        </is>
      </c>
      <c r="C38" s="166" t="inlineStr"/>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66" t="inlineStr"/>
      <c r="L38" s="166" t="inlineStr">
        <is>
          <t>Epilepsy</t>
        </is>
      </c>
      <c r="M38" s="166" t="inlineStr"/>
      <c r="N38" s="165" t="inlineStr">
        <is>
          <t>Clinic</t>
        </is>
      </c>
      <c r="O38" s="166" t="inlineStr">
        <is>
          <t>ข้อ 36 Pharma Plus เล่มม่วง (เฉลยข้อ ค)</t>
        </is>
      </c>
      <c r="P38" s="165" t="inlineStr">
        <is>
          <t>แบบฝึกหัด</t>
        </is>
      </c>
      <c r="Q38" s="165" t="inlineStr">
        <is>
          <t>เล่มม่วง</t>
        </is>
      </c>
      <c r="R38" s="165" t="inlineStr"/>
    </row>
    <row r="39" ht="24" customHeight="1" s="49">
      <c r="A39" s="167" t="n">
        <v>37</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inlineStr"/>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66" t="inlineStr"/>
      <c r="L39" s="166" t="inlineStr">
        <is>
          <t>Epilepsy</t>
        </is>
      </c>
      <c r="M39" s="166" t="inlineStr"/>
      <c r="N39" s="165" t="inlineStr">
        <is>
          <t>Clinic</t>
        </is>
      </c>
      <c r="O39" s="166" t="inlineStr">
        <is>
          <t>ข้อ 37 Pharma Plus เล่มม่วง (เฉลยข้อ จ)</t>
        </is>
      </c>
      <c r="P39" s="165" t="inlineStr">
        <is>
          <t>แบบฝึกหัด</t>
        </is>
      </c>
      <c r="Q39" s="165" t="inlineStr">
        <is>
          <t>เล่มม่วง</t>
        </is>
      </c>
      <c r="R39" s="165" t="inlineStr"/>
    </row>
    <row r="40" ht="24" customHeight="1" s="49">
      <c r="A40" s="167" t="n">
        <v>38</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inlineStr"/>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66" t="inlineStr"/>
      <c r="L40" s="166" t="inlineStr">
        <is>
          <t>Epilepsy</t>
        </is>
      </c>
      <c r="M40" s="166" t="inlineStr"/>
      <c r="N40" s="165" t="inlineStr">
        <is>
          <t>Clinic</t>
        </is>
      </c>
      <c r="O40" s="166" t="inlineStr">
        <is>
          <t>ข้อ 38 Pharma Plus เล่มม่วง (เฉลยข้อ ข ง)</t>
        </is>
      </c>
      <c r="P40" s="165" t="inlineStr">
        <is>
          <t>แบบฝึกหัด</t>
        </is>
      </c>
      <c r="Q40" s="165" t="inlineStr">
        <is>
          <t>เล่มม่วง</t>
        </is>
      </c>
      <c r="R40" s="165" t="inlineStr"/>
    </row>
    <row r="41" ht="24" customHeight="1" s="49">
      <c r="A41" s="167" t="n">
        <v>39</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inlineStr"/>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66" t="inlineStr"/>
      <c r="L41" s="166" t="inlineStr">
        <is>
          <t>Epilepsy</t>
        </is>
      </c>
      <c r="M41" s="166" t="inlineStr"/>
      <c r="N41" s="165" t="inlineStr">
        <is>
          <t>Clinic</t>
        </is>
      </c>
      <c r="O41" s="166" t="inlineStr">
        <is>
          <t>ข้อ 39 Pharma Plus เล่มม่วง (เฉลยข้อ จ)</t>
        </is>
      </c>
      <c r="P41" s="165" t="inlineStr">
        <is>
          <t>แบบฝึกหัด</t>
        </is>
      </c>
      <c r="Q41" s="165" t="inlineStr">
        <is>
          <t>เล่มม่วง</t>
        </is>
      </c>
      <c r="R41" s="165" t="inlineStr"/>
    </row>
    <row r="42" ht="24" customHeight="1" s="49">
      <c r="A42" s="167" t="n">
        <v>40</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inlineStr"/>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66" t="inlineStr"/>
      <c r="L42" s="166" t="inlineStr">
        <is>
          <t>Epilepsy</t>
        </is>
      </c>
      <c r="M42" s="166" t="inlineStr"/>
      <c r="N42" s="165" t="inlineStr">
        <is>
          <t>Clinic</t>
        </is>
      </c>
      <c r="O42" s="166" t="inlineStr">
        <is>
          <t>ข้อ 40 Pharma Plus เล่มม่วง (เฉลยข้อ ก)</t>
        </is>
      </c>
      <c r="P42" s="165" t="inlineStr">
        <is>
          <t>แบบฝึกหัด</t>
        </is>
      </c>
      <c r="Q42" s="165" t="inlineStr">
        <is>
          <t>เล่มม่วง</t>
        </is>
      </c>
      <c r="R42" s="165" t="inlineStr"/>
    </row>
    <row r="43" ht="24" customHeight="1" s="49">
      <c r="A43" s="167" t="n">
        <v>41</v>
      </c>
      <c r="B43" s="166" t="inlineStr">
        <is>
          <t>เภสัชจลนศาสตร์ของ phenytoin ที่เป็นแบบไม่เป็นเส้นตรง (non-linear pharmacokinetic) หมายความว่าอย่างไร</t>
        </is>
      </c>
      <c r="C43" s="166" t="inlineStr"/>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66" t="inlineStr"/>
      <c r="L43" s="166" t="inlineStr">
        <is>
          <t>Epilepsy</t>
        </is>
      </c>
      <c r="M43" s="166" t="inlineStr"/>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42</v>
      </c>
      <c r="B44" s="166" t="inlineStr">
        <is>
          <t>ข้อใดเป็นผลข้างเคียงจากการใช้ phenytoin ติดต่อกันเป็นระยะเวลานาน</t>
        </is>
      </c>
      <c r="C44" s="166" t="inlineStr"/>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66" t="inlineStr"/>
      <c r="L44" s="166" t="inlineStr">
        <is>
          <t>Epilepsy</t>
        </is>
      </c>
      <c r="M44" s="166" t="inlineStr"/>
      <c r="N44" s="165" t="inlineStr">
        <is>
          <t>Clinic</t>
        </is>
      </c>
      <c r="O44" s="166" t="inlineStr">
        <is>
          <t>ข้อ 42 Pharma Plus เล่มม่วง (เฉลยข้อ ก)</t>
        </is>
      </c>
      <c r="P44" s="165" t="inlineStr">
        <is>
          <t>แบบฝึกหัด</t>
        </is>
      </c>
      <c r="Q44" s="165" t="inlineStr">
        <is>
          <t>เล่มม่วง</t>
        </is>
      </c>
      <c r="R44" s="165" t="inlineStr"/>
    </row>
    <row r="45" ht="24" customHeight="1" s="49">
      <c r="A45" s="167" t="n">
        <v>43</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inlineStr"/>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66" t="inlineStr"/>
      <c r="L45" s="166" t="inlineStr">
        <is>
          <t>Epilepsy</t>
        </is>
      </c>
      <c r="M45" s="166" t="inlineStr"/>
      <c r="N45" s="165" t="inlineStr">
        <is>
          <t>Clinic</t>
        </is>
      </c>
      <c r="O45" s="166" t="inlineStr">
        <is>
          <t>ข้อ 43 Pharma Plus เล่มม่วง (เฉลยข้อ ง จ)</t>
        </is>
      </c>
      <c r="P45" s="165" t="inlineStr">
        <is>
          <t>แบบฝึกหัด</t>
        </is>
      </c>
      <c r="Q45" s="165" t="inlineStr">
        <is>
          <t>เล่มม่วง</t>
        </is>
      </c>
      <c r="R45" s="165" t="inlineStr"/>
    </row>
    <row r="46" ht="24" customHeight="1" s="49">
      <c r="A46" s="167" t="n">
        <v>44</v>
      </c>
      <c r="B46" s="166" t="inlineStr">
        <is>
          <t>ข้อใดไม่ถูกต้องเกี่ยวกับหลักการใช้ยากันชัก</t>
        </is>
      </c>
      <c r="C46" s="166" t="inlineStr"/>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66" t="inlineStr"/>
      <c r="L46" s="166" t="inlineStr">
        <is>
          <t>Epilepsy</t>
        </is>
      </c>
      <c r="M46" s="166" t="inlineStr"/>
      <c r="N46" s="165" t="inlineStr">
        <is>
          <t>Clinic</t>
        </is>
      </c>
      <c r="O46" s="166" t="inlineStr">
        <is>
          <t>ข้อ 44 Pharma Plus เล่มม่วง (เฉลยข้อ จ)</t>
        </is>
      </c>
      <c r="P46" s="165" t="inlineStr">
        <is>
          <t>แบบฝึกหัด</t>
        </is>
      </c>
      <c r="Q46" s="165" t="inlineStr">
        <is>
          <t>เล่มม่วง</t>
        </is>
      </c>
      <c r="R46" s="165" t="inlineStr"/>
    </row>
    <row r="47" ht="24" customHeight="1" s="49">
      <c r="A47" s="167" t="n">
        <v>45</v>
      </c>
      <c r="B47" s="166" t="inlineStr">
        <is>
          <t>ข้อใดต่อไปนี้คืออาการข้างเคียงที่จะเกิดจากการได้รับยา phenytoin</t>
        </is>
      </c>
      <c r="C47" s="166" t="inlineStr"/>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66" t="inlineStr"/>
      <c r="L47" s="166" t="inlineStr">
        <is>
          <t>Epilepsy</t>
        </is>
      </c>
      <c r="M47" s="166" t="inlineStr"/>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กลไกการออกฤทธิ์ของ phenobarbital คือข้อใด</t>
        </is>
      </c>
      <c r="C48" s="166" t="inlineStr"/>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66" t="inlineStr"/>
      <c r="L48" s="166" t="inlineStr">
        <is>
          <t>Headache</t>
        </is>
      </c>
      <c r="M48" s="166" t="inlineStr"/>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47</v>
      </c>
      <c r="B49" s="166" t="inlineStr">
        <is>
          <t>Phenobarbital ให้ผลการรักษา epilepsy ชนิดใดได้ดีที่สุด</t>
        </is>
      </c>
      <c r="C49" s="166" t="inlineStr"/>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66" t="inlineStr"/>
      <c r="L49" s="166" t="inlineStr">
        <is>
          <t>Epilepsy</t>
        </is>
      </c>
      <c r="M49" s="166" t="inlineStr"/>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48</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inlineStr"/>
      <c r="D50" s="166" t="inlineStr">
        <is>
          <t>Sodium valproate (Valproic acid)</t>
        </is>
      </c>
      <c r="E50" s="166" t="inlineStr">
        <is>
          <t>Lamotrigine</t>
        </is>
      </c>
      <c r="F50" s="166" t="inlineStr">
        <is>
          <t>Levetiracetam</t>
        </is>
      </c>
      <c r="G50" s="166" t="inlineStr">
        <is>
          <t>Oxcarbazepine</t>
        </is>
      </c>
      <c r="H50" s="166" t="inlineStr">
        <is>
          <t>Gabapentin</t>
        </is>
      </c>
      <c r="I50" s="167" t="n">
        <v>1</v>
      </c>
      <c r="J50" s="166"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66" t="inlineStr"/>
      <c r="L50" s="166" t="inlineStr">
        <is>
          <t>Headache</t>
        </is>
      </c>
      <c r="M50" s="166" t="inlineStr"/>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49</v>
      </c>
      <c r="B51" s="166" t="inlineStr">
        <is>
          <t>ข้อความต่อไปนี้ เกี่ยวกับ lorazepam ผิด</t>
        </is>
      </c>
      <c r="C51" s="166" t="inlineStr"/>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Headache</t>
        </is>
      </c>
      <c r="M51" s="166" t="inlineStr"/>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50</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inlineStr"/>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66" t="inlineStr"/>
      <c r="L52" s="166" t="inlineStr">
        <is>
          <t>Dementia, Alzheimer's</t>
        </is>
      </c>
      <c r="M52" s="166" t="inlineStr"/>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51</v>
      </c>
      <c r="B53" s="166" t="inlineStr">
        <is>
          <t>พยาธิสภาพที่พบในสมองของผู้ป่วย Alzheimer's disease นั้น ได้แก่ลักษณะดังต่อไปนี้</t>
        </is>
      </c>
      <c r="C53" s="166" t="inlineStr"/>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66" t="inlineStr"/>
      <c r="L53" s="166" t="inlineStr">
        <is>
          <t>Dementia, Alzheimer's</t>
        </is>
      </c>
      <c r="M53" s="166" t="inlineStr"/>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52</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inlineStr"/>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66" t="inlineStr"/>
      <c r="L54" s="166" t="inlineStr">
        <is>
          <t>Dementia, Alzheimer's</t>
        </is>
      </c>
      <c r="M54" s="166" t="inlineStr"/>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53</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inlineStr"/>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66" t="inlineStr"/>
      <c r="L55" s="166" t="inlineStr">
        <is>
          <t>Dementia, Alzheimer's</t>
        </is>
      </c>
      <c r="M55" s="166" t="inlineStr"/>
      <c r="N55" s="165" t="inlineStr">
        <is>
          <t>Clinic</t>
        </is>
      </c>
      <c r="O55" s="166" t="inlineStr">
        <is>
          <t>ข้อ 53 Pharma Plus เล่มม่วง (เฉลยข้อ ข)</t>
        </is>
      </c>
      <c r="P55" s="165" t="inlineStr">
        <is>
          <t>แบบฝึกหัด</t>
        </is>
      </c>
      <c r="Q55" s="165" t="inlineStr">
        <is>
          <t>เล่มม่วง</t>
        </is>
      </c>
      <c r="R55" s="165" t="inlineStr"/>
    </row>
    <row r="56" ht="24" customHeight="1" s="49">
      <c r="A56" s="167" t="n">
        <v>54</v>
      </c>
      <c r="B56" s="166" t="inlineStr">
        <is>
          <t>ยาใดต่อไปนี้เป็นยารักษาโรคอัลไซเมอร์ ระดับ severe ได้</t>
        </is>
      </c>
      <c r="C56" s="166" t="inlineStr"/>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66" t="inlineStr"/>
      <c r="L56" s="166" t="inlineStr">
        <is>
          <t>Dementia, Alzheimer's</t>
        </is>
      </c>
      <c r="M56" s="166" t="inlineStr"/>
      <c r="N56" s="165" t="inlineStr">
        <is>
          <t>Clinic</t>
        </is>
      </c>
      <c r="O56" s="166" t="inlineStr">
        <is>
          <t>ข้อ 54 Pharma Plus เล่มม่วง (เฉลยข้อ ก จ)</t>
        </is>
      </c>
      <c r="P56" s="165" t="inlineStr">
        <is>
          <t>แบบฝึกหัด</t>
        </is>
      </c>
      <c r="Q56" s="165" t="inlineStr">
        <is>
          <t>เล่มม่วง</t>
        </is>
      </c>
      <c r="R56" s="165" t="inlineStr"/>
    </row>
    <row r="57" ht="24" customHeight="1" s="49">
      <c r="A57" s="167" t="n">
        <v>55</v>
      </c>
      <c r="B57" s="166" t="inlineStr">
        <is>
          <t>“Plaques protein” ต้นเหตุของโรคอัลไซเมอร์เกิดจากทำลายโปรตีนใดผิดปกติไป</t>
        </is>
      </c>
      <c r="C57" s="166" t="inlineStr"/>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Headache</t>
        </is>
      </c>
      <c r="M57" s="166" t="inlineStr"/>
      <c r="N57" s="165" t="inlineStr">
        <is>
          <t>Clinic</t>
        </is>
      </c>
      <c r="O57" s="166" t="inlineStr">
        <is>
          <t>ข้อ 55 Pharma Plus เล่มม่วง (เฉลยข้อ ก)</t>
        </is>
      </c>
      <c r="P57" s="165" t="inlineStr">
        <is>
          <t>แบบฝึกหัด</t>
        </is>
      </c>
      <c r="Q57" s="165" t="inlineStr">
        <is>
          <t>เล่มม่วง</t>
        </is>
      </c>
      <c r="R57" s="165" t="inlineStr"/>
    </row>
    <row r="58" ht="24" customHeight="1" s="49">
      <c r="A58" s="167" t="n">
        <v>56</v>
      </c>
      <c r="B58" s="166" t="inlineStr">
        <is>
          <t>ข้อใดไม่ใช่กลไกการเกิดโรคอัลไซเมอร์</t>
        </is>
      </c>
      <c r="C58" s="166" t="inlineStr"/>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66" t="inlineStr"/>
      <c r="L58" s="166" t="inlineStr">
        <is>
          <t>Dementia, Alzheimer's</t>
        </is>
      </c>
      <c r="M58" s="166" t="inlineStr"/>
      <c r="N58" s="165" t="inlineStr">
        <is>
          <t>Clinic</t>
        </is>
      </c>
      <c r="O58" s="166" t="inlineStr">
        <is>
          <t>ข้อ 56 Pharma Plus เล่มม่วง (เฉลยข้อ ก ค)</t>
        </is>
      </c>
      <c r="P58" s="165" t="inlineStr">
        <is>
          <t>แบบฝึกหัด</t>
        </is>
      </c>
      <c r="Q58" s="165" t="inlineStr">
        <is>
          <t>เล่มม่วง</t>
        </is>
      </c>
      <c r="R58" s="165" t="inlineStr"/>
    </row>
    <row r="59" ht="24" customHeight="1" s="49">
      <c r="A59" s="167" t="n">
        <v>57</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inlineStr"/>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66" t="inlineStr"/>
      <c r="L59" s="166" t="inlineStr">
        <is>
          <t>Parkinson disease</t>
        </is>
      </c>
      <c r="M59" s="166" t="inlineStr"/>
      <c r="N59" s="165" t="inlineStr">
        <is>
          <t>Clinic</t>
        </is>
      </c>
      <c r="O59" s="166" t="inlineStr">
        <is>
          <t>ข้อ 57 Pharma Plus เล่มม่วง (เฉลยข้อ ก)</t>
        </is>
      </c>
      <c r="P59" s="165" t="inlineStr">
        <is>
          <t>แบบฝึกหัด</t>
        </is>
      </c>
      <c r="Q59" s="165" t="inlineStr">
        <is>
          <t>เล่มม่วง</t>
        </is>
      </c>
      <c r="R59" s="165" t="inlineStr"/>
    </row>
    <row r="60" ht="24" customHeight="1" s="49">
      <c r="A60" s="167" t="n">
        <v>58</v>
      </c>
      <c r="B60" s="166" t="inlineStr">
        <is>
          <t>ยา benserazide ที่ผู้ป่วยได้รับ ออกฤทธิ์ยับยั้งที่ enzyme ใด</t>
        </is>
      </c>
      <c r="C60" s="166" t="inlineStr"/>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Parkinson disease</t>
        </is>
      </c>
      <c r="M60" s="166" t="inlineStr"/>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59</v>
      </c>
      <c r="B61" s="166" t="inlineStr">
        <is>
          <t>ยา selegiline ที่ผู้ป่วยได้รับ มีกลไกการออกฤทธิ์อย่างไร</t>
        </is>
      </c>
      <c r="C61" s="166" t="inlineStr"/>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Parkinson disease</t>
        </is>
      </c>
      <c r="M61" s="166" t="inlineStr"/>
      <c r="N61" s="165" t="inlineStr">
        <is>
          <t>Clinic</t>
        </is>
      </c>
      <c r="O61" s="166" t="inlineStr">
        <is>
          <t>ข้อ 59 Pharma Plus เล่มม่วง (เฉลยข้อ จ)</t>
        </is>
      </c>
      <c r="P61" s="165" t="inlineStr">
        <is>
          <t>แบบฝึกหัด</t>
        </is>
      </c>
      <c r="Q61" s="165" t="inlineStr">
        <is>
          <t>เล่มม่วง</t>
        </is>
      </c>
      <c r="R61" s="165" t="inlineStr"/>
    </row>
    <row r="62" ht="24" customHeight="1" s="49">
      <c r="A62" s="167" t="n">
        <v>60</v>
      </c>
      <c r="B62" s="166" t="inlineStr">
        <is>
          <t>ยาชนิดใดห้ามใช้ร่วมกับ selegiline</t>
        </is>
      </c>
      <c r="C62" s="166" t="inlineStr"/>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Headache</t>
        </is>
      </c>
      <c r="M62" s="166" t="inlineStr"/>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61</v>
      </c>
      <c r="B63" s="166" t="inlineStr">
        <is>
          <t>ถ้าช่วงนี้ผู้ป่วยเริ่มมีปัญหาการเกิดอาการของ dyskinesia ควรจะแก้ไขอย่างไร</t>
        </is>
      </c>
      <c r="C63" s="166" t="inlineStr"/>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Parkinson disease</t>
        </is>
      </c>
      <c r="M63" s="166" t="inlineStr"/>
      <c r="N63" s="165" t="inlineStr">
        <is>
          <t>Clinic</t>
        </is>
      </c>
      <c r="O63" s="166" t="inlineStr">
        <is>
          <t>ข้อ 61 Pharma Plus เล่มม่วง (เฉลยข้อ )</t>
        </is>
      </c>
      <c r="P63" s="165" t="inlineStr">
        <is>
          <t>แบบฝึกหัด</t>
        </is>
      </c>
      <c r="Q63" s="165" t="inlineStr">
        <is>
          <t>เล่มม่วง</t>
        </is>
      </c>
      <c r="R63" s="165" t="inlineStr"/>
    </row>
    <row r="64" ht="24" customHeight="1" s="49">
      <c r="A64" s="167" t="n">
        <v>62</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inlineStr"/>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Headache</t>
        </is>
      </c>
      <c r="M64" s="166" t="inlineStr"/>
      <c r="N64" s="165" t="inlineStr">
        <is>
          <t>Headache &amp; Migraine</t>
        </is>
      </c>
      <c r="O64" s="166" t="inlineStr">
        <is>
          <t>Mock PLE-CC 1 ข้อ 107</t>
        </is>
      </c>
      <c r="P64" s="165" t="inlineStr">
        <is>
          <t>แบบฝึกหัด</t>
        </is>
      </c>
      <c r="Q64" s="165" t="inlineStr">
        <is>
          <t>เล่มม่วง</t>
        </is>
      </c>
      <c r="R64" s="165" t="inlineStr"/>
    </row>
    <row r="65" ht="24" customHeight="1" s="49">
      <c r="A65" s="167" t="n">
        <v>63</v>
      </c>
      <c r="B65" s="166" t="inlineStr">
        <is>
          <t>อาการของผู้ป่วยรายนี้ถือว่าเป็นการปวดหัวแบบใด</t>
        </is>
      </c>
      <c r="C65" s="166" t="inlineStr"/>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66" t="inlineStr"/>
      <c r="L65" s="166" t="inlineStr">
        <is>
          <t>Pain management</t>
        </is>
      </c>
      <c r="M65" s="166" t="inlineStr"/>
      <c r="N65" s="165" t="inlineStr">
        <is>
          <t>Headache &amp; Migraine</t>
        </is>
      </c>
      <c r="O65" s="166" t="inlineStr">
        <is>
          <t>Mock PLE-CC 1 ข้อ 108</t>
        </is>
      </c>
      <c r="P65" s="165" t="inlineStr">
        <is>
          <t>แบบฝึกหัด</t>
        </is>
      </c>
      <c r="Q65" s="165" t="inlineStr">
        <is>
          <t>เล่มม่วง</t>
        </is>
      </c>
      <c r="R65" s="165" t="inlineStr"/>
    </row>
    <row r="66" ht="24" customHeight="1" s="49">
      <c r="A66" s="167" t="n">
        <v>64</v>
      </c>
      <c r="B66" s="166" t="inlineStr">
        <is>
          <t>ให้บอกแผนการรักษาที่เหมาะสมกับผู้ป่วยรายนี้</t>
        </is>
      </c>
      <c r="C66" s="166" t="inlineStr"/>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Headache</t>
        </is>
      </c>
      <c r="M66" s="166" t="inlineStr"/>
      <c r="N66" s="165" t="inlineStr">
        <is>
          <t>Headache &amp; Migraine</t>
        </is>
      </c>
      <c r="O66" s="166" t="inlineStr">
        <is>
          <t>Mock PLE-CC 1 ข้อ 109</t>
        </is>
      </c>
      <c r="P66" s="165" t="inlineStr">
        <is>
          <t>แบบฝึกหัด</t>
        </is>
      </c>
      <c r="Q66" s="165" t="inlineStr">
        <is>
          <t>เล่มม่วง</t>
        </is>
      </c>
      <c r="R66" s="165" t="inlineStr"/>
    </row>
    <row r="67" ht="24" customHeight="1" s="49">
      <c r="A67" s="167" t="n">
        <v>65</v>
      </c>
      <c r="B67" s="166" t="inlineStr">
        <is>
          <t>ผู้ป่วยรายนี้ไม่ควรได้รับยาป้องกันไมเกรนในข้อใด เพราะจะทำให้อาการของโรคซึมเศร้าแย่ลง</t>
        </is>
      </c>
      <c r="C67" s="166" t="inlineStr"/>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66" t="inlineStr"/>
      <c r="L67" s="166" t="inlineStr">
        <is>
          <t>Headache</t>
        </is>
      </c>
      <c r="M67" s="166" t="inlineStr"/>
      <c r="N67" s="165" t="inlineStr">
        <is>
          <t>Headache &amp; Migraine</t>
        </is>
      </c>
      <c r="O67" s="166" t="inlineStr">
        <is>
          <t>Mock PLE-CC 1 ข้อ 110</t>
        </is>
      </c>
      <c r="P67" s="165" t="inlineStr">
        <is>
          <t>แบบฝึกหัด</t>
        </is>
      </c>
      <c r="Q67" s="165" t="inlineStr">
        <is>
          <t>เล่มม่วง</t>
        </is>
      </c>
      <c r="R67" s="165" t="inlineStr"/>
    </row>
    <row r="68" ht="24" customHeight="1" s="49">
      <c r="A68" s="167" t="n">
        <v>66</v>
      </c>
      <c r="B68" s="166" t="inlineStr">
        <is>
          <t>ผู้ป่วยที่ใช้ NSAIDS (เช่น naproxen) ในการรักษาไมเกรนบ่อยเกินไป อาจทำให้เกิดภาวะใด</t>
        </is>
      </c>
      <c r="C68" s="166" t="inlineStr"/>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66" t="inlineStr"/>
      <c r="L68" s="166" t="inlineStr">
        <is>
          <t>Headache</t>
        </is>
      </c>
      <c r="M68" s="166" t="inlineStr"/>
      <c r="N68" s="165" t="inlineStr">
        <is>
          <t>Headache &amp; Migraine</t>
        </is>
      </c>
      <c r="O68" s="166" t="inlineStr">
        <is>
          <t>Mock PLE-CC 1 ข้อ 112</t>
        </is>
      </c>
      <c r="P68" s="165" t="inlineStr">
        <is>
          <t>แบบฝึกหัด</t>
        </is>
      </c>
      <c r="Q68" s="165" t="inlineStr">
        <is>
          <t>เล่มม่วง</t>
        </is>
      </c>
      <c r="R68" s="165" t="inlineStr"/>
    </row>
    <row r="69" ht="24" customHeight="1" s="49">
      <c r="A69" s="167" t="n">
        <v>67</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inlineStr"/>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n">
        <v>1</v>
      </c>
      <c r="J69" s="166"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66" t="inlineStr"/>
      <c r="L69" s="166" t="inlineStr">
        <is>
          <t>Epilepsy</t>
        </is>
      </c>
      <c r="M69" s="166" t="inlineStr"/>
      <c r="N69" s="165" t="inlineStr">
        <is>
          <t>Neurologic Disorder</t>
        </is>
      </c>
      <c r="O69" s="166" t="inlineStr">
        <is>
          <t>PLE-CC1 ปี 2566 Day 1 ข้อ 6</t>
        </is>
      </c>
      <c r="P69" s="165" t="inlineStr">
        <is>
          <t>ข้อสอบเก่า</t>
        </is>
      </c>
      <c r="Q69" s="165" t="inlineStr">
        <is>
          <t>2566</t>
        </is>
      </c>
      <c r="R69" s="165" t="inlineStr"/>
    </row>
    <row r="70" ht="24" customHeight="1" s="49">
      <c r="A70" s="167" t="n">
        <v>68</v>
      </c>
      <c r="B70" s="166" t="inlineStr">
        <is>
          <t>เกี่ยวกับ sodium valproate ข้อใดต่อไปนี้กล่าวถูกต้องตามหลักวิชาชีพเภสัชกรรม</t>
        </is>
      </c>
      <c r="C70" s="166" t="inlineStr"/>
      <c r="D70" s="166" t="inlineStr">
        <is>
          <t>Neurologic Disorder</t>
        </is>
      </c>
      <c r="E70" s="166" t="inlineStr">
        <is>
          <t>Topiramate 25 mg BID</t>
        </is>
      </c>
      <c r="F70" s="166" t="inlineStr">
        <is>
          <t>Donepezil 5 mg HS</t>
        </is>
      </c>
      <c r="G70" s="166" t="inlineStr">
        <is>
          <t>Alteplase (rtPA) 0.9 mg/kg IV</t>
        </is>
      </c>
      <c r="H70" s="166" t="inlineStr">
        <is>
          <t>Phenytoin 100 mg TID</t>
        </is>
      </c>
      <c r="I70" s="167" t="inlineStr">
        <is>
          <t>1</t>
        </is>
      </c>
      <c r="J70" s="166"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66" t="inlineStr"/>
      <c r="L70" s="166" t="inlineStr">
        <is>
          <t>Headache</t>
        </is>
      </c>
      <c r="M70" s="166" t="inlineStr"/>
      <c r="N70" s="165" t="inlineStr">
        <is>
          <t>Neurologic Disorder</t>
        </is>
      </c>
      <c r="O70" s="166" t="inlineStr">
        <is>
          <t>PLE-CC1 ปี 2566 Day 1 ข้อ 3</t>
        </is>
      </c>
      <c r="P70" s="165" t="inlineStr">
        <is>
          <t>ข้อสอบเก่า</t>
        </is>
      </c>
      <c r="Q70" s="165" t="inlineStr">
        <is>
          <t>2566</t>
        </is>
      </c>
      <c r="R70" s="165" t="inlineStr"/>
    </row>
    <row r="71" ht="24" customHeight="1" s="49">
      <c r="A71" s="167" t="n">
        <v>69</v>
      </c>
      <c r="B71" s="166" t="inlineStr">
        <is>
          <t>ยาต้านอาการชัก Phenytoin มีกลไกการออกฤทธิ์ทางเภสัชวิทยาหลักตามข้อใด</t>
        </is>
      </c>
      <c r="C71" s="166" t="inlineStr"/>
      <c r="D71" s="166" t="inlineStr">
        <is>
          <t>ยับยั้ง Voltage-gated sodium channels (VGSC) ในรูป Inactive state ทำให้ลดการส่งกระแสประสาทความถี่สูงซ้ำๆ (Repetitive neuronal firing)</t>
        </is>
      </c>
      <c r="E71" s="166" t="inlineStr">
        <is>
          <t>เพิ่มการทำงานของเอนไซม์ GABA transaminase ทำให้ระดับ GABA ลดลง</t>
        </is>
      </c>
      <c r="F71" s="166" t="inlineStr">
        <is>
          <t>ยับยั้ง T-type calcium channels ในเซลล์ประสาททาลามัส</t>
        </is>
      </c>
      <c r="G71" s="166" t="inlineStr">
        <is>
          <t>เป็น NMDA glutamate receptor agonist กระตุ้นการส่งสัญญาณประสาท</t>
        </is>
      </c>
      <c r="H71" s="166" t="inlineStr">
        <is>
          <t>กระตุ้นการหลั่ง Dopamine ที่ปลายประสาท Substantia nigra</t>
        </is>
      </c>
      <c r="I71" s="167" t="n">
        <v>1</v>
      </c>
      <c r="J71" s="166"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66" t="inlineStr"/>
      <c r="L71" s="166" t="inlineStr">
        <is>
          <t>Epilepsy</t>
        </is>
      </c>
      <c r="M71" s="166" t="inlineStr"/>
      <c r="N71" s="165" t="inlineStr">
        <is>
          <t>Neurologic Disorder</t>
        </is>
      </c>
      <c r="O71" s="166" t="inlineStr">
        <is>
          <t>PLE-CC1 ปี 2566 Day 1 ข้อ 7</t>
        </is>
      </c>
      <c r="P71" s="165" t="inlineStr">
        <is>
          <t>ข้อสอบเก่า</t>
        </is>
      </c>
      <c r="Q71" s="165" t="inlineStr">
        <is>
          <t>2566</t>
        </is>
      </c>
      <c r="R71" s="165" t="inlineStr"/>
    </row>
    <row r="72" ht="24" customHeight="1" s="49">
      <c r="A72" s="167" t="n">
        <v>70</v>
      </c>
      <c r="B72" s="166" t="inlineStr">
        <is>
          <t>ยา Phenytoin มีลักษณะทางเภสัชจลนศาสตร์แบบ Non-linear (Michaelis-Menten kinetics) ข้อใดอธิบายปรากฏการณ์นี้ในทางคลินิกได้อย่างถูกต้อง</t>
        </is>
      </c>
      <c r="C72" s="166" t="inlineStr"/>
      <c r="D72"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166" t="inlineStr">
        <is>
          <t>ระดับยาในเลือดจะเพิ่มขึ้นเป็นสัดส่วนเส้นตรงอย่างสมบูรณ์ตามขนาดยาที่เพิ่มขึ้น (First-order kinetics)</t>
        </is>
      </c>
      <c r="F72" s="166" t="inlineStr">
        <is>
          <t>เมื่อเพิ่มขนาดยา ค่าครึ่งชีวิต (Half-life) ของยาจะลดลงอย่างต่อเนื่อง</t>
        </is>
      </c>
      <c r="G72" s="166" t="inlineStr">
        <is>
          <t>ระดับยาในเลือดจะลดลงอย่างรวดเร็วเนื่องจากการเหนี่ยวนำเอนไซม์ของตัวมันเอง (Auto-induction)</t>
        </is>
      </c>
      <c r="H72" s="166" t="inlineStr">
        <is>
          <t>การปรับเพิ่มขนาดยาแม้เพียงเล็กน้อยจะไม่ส่งผลต่อระดับยาในเลือด</t>
        </is>
      </c>
      <c r="I72" s="167" t="n">
        <v>1</v>
      </c>
      <c r="J72"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66" t="inlineStr"/>
      <c r="L72" s="166" t="inlineStr">
        <is>
          <t>Epilepsy</t>
        </is>
      </c>
      <c r="M72" s="166" t="inlineStr"/>
      <c r="N72" s="165" t="inlineStr">
        <is>
          <t>Neurologic Disorder</t>
        </is>
      </c>
      <c r="O72" s="166" t="inlineStr">
        <is>
          <t>PLE-CC1 ปี 2566 Day 1 ข้อ 8</t>
        </is>
      </c>
      <c r="P72" s="165" t="inlineStr">
        <is>
          <t>ข้อสอบเก่า</t>
        </is>
      </c>
      <c r="Q72" s="165" t="inlineStr">
        <is>
          <t>2566</t>
        </is>
      </c>
      <c r="R72" s="165" t="inlineStr"/>
    </row>
    <row r="73" ht="24" customHeight="1" s="49">
      <c r="A73" s="167" t="n">
        <v>71</v>
      </c>
      <c r="B73"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66" t="inlineStr"/>
      <c r="D73" s="166" t="inlineStr">
        <is>
          <t>เหงือกบวมโต (Gingival hyperplasia), ขนดก (Hirsutism), เดินเซ (Ataxia) และตากระตุก (Nystagmus)</t>
        </is>
      </c>
      <c r="E73" s="166" t="inlineStr">
        <is>
          <t>น้ำหนักตัวลดลงอย่างรวดเร็ว และผมร่วง</t>
        </is>
      </c>
      <c r="F73" s="166" t="inlineStr">
        <is>
          <t>ภาวะความดันโลหิตต่ำและหัวใจเต้นช้า</t>
        </is>
      </c>
      <c r="G73" s="166" t="inlineStr">
        <is>
          <t>การกดไขกระดูกอย่างรุนแรงและโลหิตจางจากเม็ดเลือดแดงแตก</t>
        </is>
      </c>
      <c r="H73" s="166" t="inlineStr">
        <is>
          <t>ภาวะน้ำตาลในเลือดต่ำอย่างรุนแรง</t>
        </is>
      </c>
      <c r="I73" s="167" t="n">
        <v>1</v>
      </c>
      <c r="J73" s="166"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66" t="inlineStr"/>
      <c r="L73" s="166" t="inlineStr">
        <is>
          <t>Epilepsy</t>
        </is>
      </c>
      <c r="M73" s="166" t="inlineStr"/>
      <c r="N73" s="165" t="inlineStr">
        <is>
          <t>Neurologic Disorder</t>
        </is>
      </c>
      <c r="O73" s="166" t="inlineStr">
        <is>
          <t>PLE-CC1 ปี 2566 Day 1 ข้อ 31</t>
        </is>
      </c>
      <c r="P73" s="165" t="inlineStr">
        <is>
          <t>ข้อสอบเก่า</t>
        </is>
      </c>
      <c r="Q73" s="165" t="inlineStr">
        <is>
          <t>2566</t>
        </is>
      </c>
      <c r="R73" s="165" t="inlineStr"/>
    </row>
    <row r="74" ht="24" customHeight="1" s="49">
      <c r="A74" s="167" t="n">
        <v>72</v>
      </c>
      <c r="B74"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66" t="inlineStr"/>
      <c r="D74" s="166" t="inlineStr">
        <is>
          <t>ยากลุ่ม Tricyclic Antidepressants เช่น Amitriptyline</t>
        </is>
      </c>
      <c r="E74" s="166" t="inlineStr">
        <is>
          <t>ยากลุ่ม Beta-blockers เช่น Propranolol</t>
        </is>
      </c>
      <c r="F74" s="166" t="inlineStr">
        <is>
          <t>ยากลุ่ม Calcium Channel Blockers เช่น Flunarizine</t>
        </is>
      </c>
      <c r="G74" s="166" t="inlineStr">
        <is>
          <t>ยากลุ่ม Anticonvulsants เช่น Topiramate</t>
        </is>
      </c>
      <c r="H74" s="166" t="inlineStr">
        <is>
          <t>ยากลุ่ม Triptans เช่น Sumatriptan</t>
        </is>
      </c>
      <c r="I74" s="167" t="n">
        <v>1</v>
      </c>
      <c r="J74" s="166"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66" t="inlineStr"/>
      <c r="L74" s="166" t="inlineStr">
        <is>
          <t>Headache</t>
        </is>
      </c>
      <c r="M74" s="166" t="inlineStr"/>
      <c r="N74" s="165" t="inlineStr">
        <is>
          <t>Neurologic Disorder</t>
        </is>
      </c>
      <c r="O74" s="166" t="inlineStr">
        <is>
          <t>PLE-CC1 ปี 2566 Day 2 ข้อ 19</t>
        </is>
      </c>
      <c r="P74" s="165" t="inlineStr">
        <is>
          <t>ข้อสอบเก่า</t>
        </is>
      </c>
      <c r="Q74" s="165" t="inlineStr">
        <is>
          <t>2566</t>
        </is>
      </c>
      <c r="R74" s="165" t="inlineStr"/>
    </row>
    <row r="75" ht="24" customHeight="1" s="49">
      <c r="A75" s="167" t="n">
        <v>73</v>
      </c>
      <c r="B75" s="166" t="inlineStr">
        <is>
          <t>เกี่ยวกับ Migraine headaches ข้อใดต่อไปนี้กล่าวถูกต้องตามหลักวิชาชีพเภสัชกรรม</t>
        </is>
      </c>
      <c r="C75" s="166" t="inlineStr"/>
      <c r="D75" s="166" t="inlineStr">
        <is>
          <t>Neurologic Disorder</t>
        </is>
      </c>
      <c r="E75" s="166" t="inlineStr">
        <is>
          <t>Alteplase (rtPA) 0.9 mg/kg IV</t>
        </is>
      </c>
      <c r="F75" s="166" t="inlineStr">
        <is>
          <t>Phenytoin 100 mg TID</t>
        </is>
      </c>
      <c r="G75" s="166" t="inlineStr">
        <is>
          <t>Sodium valproate 200 mg TID</t>
        </is>
      </c>
      <c r="H75" s="166" t="inlineStr">
        <is>
          <t>Carbamazepine 200 mg BID</t>
        </is>
      </c>
      <c r="I75" s="167" t="inlineStr">
        <is>
          <t>1</t>
        </is>
      </c>
      <c r="J75"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66" t="inlineStr"/>
      <c r="L75" s="166" t="inlineStr">
        <is>
          <t>Headache</t>
        </is>
      </c>
      <c r="M75" s="166" t="inlineStr"/>
      <c r="N75" s="165" t="inlineStr">
        <is>
          <t>Neurologic Disorder</t>
        </is>
      </c>
      <c r="O75" s="166" t="inlineStr">
        <is>
          <t>PLE-CC1 ปี 2566 Day 2 ข้อ 1</t>
        </is>
      </c>
      <c r="P75" s="165" t="inlineStr">
        <is>
          <t>ข้อสอบเก่า</t>
        </is>
      </c>
      <c r="Q75" s="165" t="inlineStr">
        <is>
          <t>2566</t>
        </is>
      </c>
      <c r="R75" s="165" t="inlineStr"/>
    </row>
    <row r="76" ht="24" customHeight="1" s="49">
      <c r="A76" s="167" t="n">
        <v>74</v>
      </c>
      <c r="B76" s="166" t="inlineStr">
        <is>
          <t>เกี่ยวกับ Tension headaches ข้อใดต่อไปนี้กล่าวถูกต้องตามหลักวิชาชีพเภสัชกรรม</t>
        </is>
      </c>
      <c r="C76" s="166" t="inlineStr"/>
      <c r="D76" s="166" t="inlineStr">
        <is>
          <t>Neurologic Disorder</t>
        </is>
      </c>
      <c r="E76" s="166" t="inlineStr">
        <is>
          <t>Carbamazepine 200 mg BID</t>
        </is>
      </c>
      <c r="F76" s="166" t="inlineStr">
        <is>
          <t>Lamotrigine 50 mg OD</t>
        </is>
      </c>
      <c r="G76" s="166" t="inlineStr">
        <is>
          <t>Levetiracetam 500 mg BID</t>
        </is>
      </c>
      <c r="H76" s="166" t="inlineStr">
        <is>
          <t>Gabapentin 300 mg TID</t>
        </is>
      </c>
      <c r="I76" s="167" t="inlineStr">
        <is>
          <t>1</t>
        </is>
      </c>
      <c r="J76"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Headache</t>
        </is>
      </c>
      <c r="M76" s="166" t="inlineStr"/>
      <c r="N76" s="165" t="inlineStr">
        <is>
          <t>Neurologic Disorder</t>
        </is>
      </c>
      <c r="O76" s="166" t="inlineStr">
        <is>
          <t>PLE-CC1 ปี 2566 Day 2 ข้อ 2</t>
        </is>
      </c>
      <c r="P76" s="165" t="inlineStr">
        <is>
          <t>ข้อสอบเก่า</t>
        </is>
      </c>
      <c r="Q76" s="165" t="inlineStr">
        <is>
          <t>2566</t>
        </is>
      </c>
      <c r="R76" s="165" t="inlineStr"/>
    </row>
    <row r="77" ht="24" customHeight="1" s="49">
      <c r="A77" s="167" t="n">
        <v>75</v>
      </c>
      <c r="B77" s="166" t="inlineStr">
        <is>
          <t>เกี่ยวกับ Cluster headaches ข้อใดต่อไปนี้กล่าวถูกต้องตามหลักวิชาชีพเภสัชกรรม</t>
        </is>
      </c>
      <c r="C77" s="166" t="inlineStr"/>
      <c r="D77" s="166" t="inlineStr">
        <is>
          <t>Neurologic Disorder</t>
        </is>
      </c>
      <c r="E77" s="166" t="inlineStr">
        <is>
          <t>Gabapentin 300 mg TID</t>
        </is>
      </c>
      <c r="F77" s="166" t="inlineStr">
        <is>
          <t>Pregabalin 75 mg BID</t>
        </is>
      </c>
      <c r="G77" s="166" t="inlineStr">
        <is>
          <t>Levodopa/Benserazide 100/25 mg TID</t>
        </is>
      </c>
      <c r="H77" s="166" t="inlineStr">
        <is>
          <t>Sumatriptan 50 mg stat</t>
        </is>
      </c>
      <c r="I77" s="167" t="inlineStr">
        <is>
          <t>1</t>
        </is>
      </c>
      <c r="J77"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Headache</t>
        </is>
      </c>
      <c r="M77" s="166" t="inlineStr"/>
      <c r="N77" s="165" t="inlineStr">
        <is>
          <t>Neurologic Disorder</t>
        </is>
      </c>
      <c r="O77" s="166" t="inlineStr">
        <is>
          <t>PLE-CC1 ปี 2566 Day 2 ข้อ 3</t>
        </is>
      </c>
      <c r="P77" s="165" t="inlineStr">
        <is>
          <t>ข้อสอบเก่า</t>
        </is>
      </c>
      <c r="Q77" s="165" t="inlineStr">
        <is>
          <t>2566</t>
        </is>
      </c>
      <c r="R77" s="165" t="inlineStr"/>
    </row>
    <row r="78" ht="24" customHeight="1" s="49">
      <c r="A78" s="167" t="n">
        <v>76</v>
      </c>
      <c r="B78" s="166" t="inlineStr">
        <is>
          <t>เกี่ยวกับ Secondary headaches ข้อใดต่อไปนี้กล่าวถูกต้องตามหลักวิชาชีพเภสัชกรรม</t>
        </is>
      </c>
      <c r="C78" s="166" t="inlineStr"/>
      <c r="D78" s="166" t="inlineStr">
        <is>
          <t>Neurologic Disorder</t>
        </is>
      </c>
      <c r="E78" s="166" t="inlineStr">
        <is>
          <t>Sumatriptan 50 mg stat</t>
        </is>
      </c>
      <c r="F78" s="166" t="inlineStr">
        <is>
          <t>Propranolol 40 mg BID</t>
        </is>
      </c>
      <c r="G78" s="166" t="inlineStr">
        <is>
          <t>Topiramate 25 mg BID</t>
        </is>
      </c>
      <c r="H78" s="166" t="inlineStr">
        <is>
          <t>Donepezil 5 mg HS</t>
        </is>
      </c>
      <c r="I78" s="167" t="inlineStr">
        <is>
          <t>1</t>
        </is>
      </c>
      <c r="J78"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Headache</t>
        </is>
      </c>
      <c r="M78" s="166" t="inlineStr"/>
      <c r="N78" s="165" t="inlineStr">
        <is>
          <t>Neurologic Disorder</t>
        </is>
      </c>
      <c r="O78" s="166" t="inlineStr">
        <is>
          <t>PLE-CC1 ปี 2566 Day 2 ข้อ 4</t>
        </is>
      </c>
      <c r="P78" s="165" t="inlineStr">
        <is>
          <t>ข้อสอบเก่า</t>
        </is>
      </c>
      <c r="Q78" s="165" t="inlineStr">
        <is>
          <t>2566</t>
        </is>
      </c>
      <c r="R78" s="165" t="inlineStr"/>
    </row>
    <row r="79" ht="24" customHeight="1" s="49">
      <c r="A79" s="167" t="n">
        <v>77</v>
      </c>
      <c r="B79" s="166" t="inlineStr">
        <is>
          <t>สาเหตุที่ควรprophylaxis migraine. ตัวเลือก [📷 มีรูปภาพประกอบ: image4.png]</t>
        </is>
      </c>
      <c r="C79" s="166" t="inlineStr"/>
      <c r="D79" s="166" t="inlineStr">
        <is>
          <t>Neurologic Disorder</t>
        </is>
      </c>
      <c r="E79" s="166" t="inlineStr">
        <is>
          <t>Donepezil 5 mg HS</t>
        </is>
      </c>
      <c r="F79" s="166" t="inlineStr">
        <is>
          <t>Alteplase (rtPA) 0.9 mg/kg IV</t>
        </is>
      </c>
      <c r="G79" s="166" t="inlineStr">
        <is>
          <t>Phenytoin 100 mg TID</t>
        </is>
      </c>
      <c r="H79" s="166" t="inlineStr">
        <is>
          <t>Sodium valproate 200 mg TID</t>
        </is>
      </c>
      <c r="I79" s="167" t="inlineStr">
        <is>
          <t>1</t>
        </is>
      </c>
      <c r="J79"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66" t="inlineStr"/>
      <c r="L79" s="166" t="inlineStr">
        <is>
          <t>Headache</t>
        </is>
      </c>
      <c r="M79" s="166" t="inlineStr"/>
      <c r="N79" s="165" t="inlineStr">
        <is>
          <t>Neurologic Disorder</t>
        </is>
      </c>
      <c r="O79" s="166" t="inlineStr">
        <is>
          <t>PLE-CC1 ปี 2566 Day 2 ข้อ 21</t>
        </is>
      </c>
      <c r="P79" s="165" t="inlineStr">
        <is>
          <t>ข้อสอบเก่า</t>
        </is>
      </c>
      <c r="Q79" s="165" t="inlineStr">
        <is>
          <t>2566</t>
        </is>
      </c>
      <c r="R79" s="165" t="inlineStr"/>
    </row>
    <row r="80" ht="24" customHeight="1" s="49">
      <c r="A80" s="167" t="n">
        <v>78</v>
      </c>
      <c r="B80" s="166" t="inlineStr">
        <is>
          <t>.การศึกษาMeta-analysis ว่าการใช้propranololสามารถป้องกันการเกิดไมเกรนได้หรือไม่ข้อใดถูกต้อง ตัวเลือก</t>
        </is>
      </c>
      <c r="C80" s="166" t="inlineStr"/>
      <c r="D80" s="166" t="inlineStr">
        <is>
          <t>Neurologic Disorder</t>
        </is>
      </c>
      <c r="E80" s="166" t="inlineStr">
        <is>
          <t>Sodium valproate 200 mg TID</t>
        </is>
      </c>
      <c r="F80" s="166" t="inlineStr">
        <is>
          <t>Carbamazepine 200 mg BID</t>
        </is>
      </c>
      <c r="G80" s="166" t="inlineStr">
        <is>
          <t>Lamotrigine 50 mg OD</t>
        </is>
      </c>
      <c r="H80" s="166" t="inlineStr">
        <is>
          <t>Levetiracetam 500 mg BID</t>
        </is>
      </c>
      <c r="I80" s="167" t="inlineStr">
        <is>
          <t>1</t>
        </is>
      </c>
      <c r="J80"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Headache</t>
        </is>
      </c>
      <c r="M80" s="166" t="inlineStr"/>
      <c r="N80" s="165" t="inlineStr">
        <is>
          <t>Neurologic Disorder</t>
        </is>
      </c>
      <c r="O80" s="166" t="inlineStr">
        <is>
          <t>PLE-CC1 ปี 2566 Day 2 ข้อ 85</t>
        </is>
      </c>
      <c r="P80" s="165" t="inlineStr">
        <is>
          <t>ข้อสอบเก่า</t>
        </is>
      </c>
      <c r="Q80" s="165" t="inlineStr">
        <is>
          <t>2566</t>
        </is>
      </c>
      <c r="R80" s="165" t="inlineStr"/>
    </row>
    <row r="81" ht="24" customHeight="1" s="49">
      <c r="A81" s="167" t="n">
        <v>79</v>
      </c>
      <c r="B81" s="166" t="inlineStr">
        <is>
          <t>อาการข้างเคียงใด ไม่ขึ้นกับระดับยา carbamazepine</t>
        </is>
      </c>
      <c r="C81" s="166" t="inlineStr"/>
      <c r="D81" s="166" t="inlineStr">
        <is>
          <t>Diplopia</t>
        </is>
      </c>
      <c r="E81" s="166" t="inlineStr">
        <is>
          <t>Ataxia</t>
        </is>
      </c>
      <c r="F81" s="166" t="inlineStr">
        <is>
          <t>Maculopapular eruption</t>
        </is>
      </c>
      <c r="G81" s="166" t="inlineStr">
        <is>
          <t>Dizziness</t>
        </is>
      </c>
      <c r="H81" s="166" t="inlineStr">
        <is>
          <t>Seizure</t>
        </is>
      </c>
      <c r="I81" s="167" t="inlineStr">
        <is>
          <t>1</t>
        </is>
      </c>
      <c r="J81" s="166"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1" s="166" t="inlineStr"/>
      <c r="L81" s="166" t="inlineStr">
        <is>
          <t>Epilepsy</t>
        </is>
      </c>
      <c r="M81" s="166" t="inlineStr"/>
      <c r="N81" s="165" t="inlineStr">
        <is>
          <t>Clinic</t>
        </is>
      </c>
      <c r="O81" s="166" t="inlineStr">
        <is>
          <t>ข้อ 98 (PLE_CC1_2562_Key.md)</t>
        </is>
      </c>
      <c r="P81" s="165" t="inlineStr">
        <is>
          <t>ข้อสอบเก่า</t>
        </is>
      </c>
      <c r="Q81" s="165" t="inlineStr">
        <is>
          <t>2562</t>
        </is>
      </c>
      <c r="R81" s="165" t="inlineStr"/>
    </row>
    <row r="82" ht="24" customHeight="1" s="49">
      <c r="A82" s="167" t="n">
        <v>80</v>
      </c>
      <c r="B82" s="166" t="inlineStr">
        <is>
          <t>หัวข้อใดของ carbamazepine CR ที่ไม่จำเป็นต้องตรวจตามเภสัชตำรับ controlled release</t>
        </is>
      </c>
      <c r="C82" s="166" t="inlineStr"/>
      <c r="D82" s="166" t="inlineStr">
        <is>
          <t>Dissolution</t>
        </is>
      </c>
      <c r="E82" s="166" t="inlineStr">
        <is>
          <t>Disintegration</t>
        </is>
      </c>
      <c r="F82" s="166" t="inlineStr">
        <is>
          <t>Content uniformity/weight variation</t>
        </is>
      </c>
      <c r="G82" s="166" t="inlineStr">
        <is>
          <t>Assay</t>
        </is>
      </c>
      <c r="H82" s="166" t="inlineStr">
        <is>
          <t>Impurity</t>
        </is>
      </c>
      <c r="I82" s="167" t="inlineStr">
        <is>
          <t>1</t>
        </is>
      </c>
      <c r="J82" s="166"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2" s="166" t="inlineStr"/>
      <c r="L82" s="166" t="inlineStr">
        <is>
          <t>Epilepsy</t>
        </is>
      </c>
      <c r="M82" s="166" t="inlineStr"/>
      <c r="N82" s="165" t="inlineStr">
        <is>
          <t>Clinic</t>
        </is>
      </c>
      <c r="O82" s="166" t="inlineStr">
        <is>
          <t>ข้อ 104 (PLE_CC1_2562_Key.md)</t>
        </is>
      </c>
      <c r="P82" s="165" t="inlineStr">
        <is>
          <t>ข้อสอบเก่า</t>
        </is>
      </c>
      <c r="Q82" s="165" t="inlineStr">
        <is>
          <t>2562</t>
        </is>
      </c>
      <c r="R82" s="165" t="inlineStr"/>
    </row>
    <row r="83" ht="24" customHeight="1" s="49">
      <c r="A83" s="167" t="n">
        <v>81</v>
      </c>
      <c r="B83" s="166" t="inlineStr">
        <is>
          <t>ยาใดที่ใช้ร่วมกับ fluoxetine แล้วมีผลต่อการเกิด serotonin syndrome น้อยที่สุด ~ cosiziene seats - Trendlies . -X T ↓jon ending orthostatic hypotension ~ ~ serotonin</t>
        </is>
      </c>
      <c r="C83" s="166" t="inlineStr"/>
      <c r="D83" s="166" t="inlineStr">
        <is>
          <t>Agomelatine</t>
        </is>
      </c>
      <c r="E83" s="166" t="inlineStr">
        <is>
          <t>Haloperidol</t>
        </is>
      </c>
      <c r="F83" s="166" t="inlineStr">
        <is>
          <t>Olanzapine</t>
        </is>
      </c>
      <c r="G83" s="166" t="inlineStr">
        <is>
          <t>Venlafaxine</t>
        </is>
      </c>
      <c r="H83" s="166" t="inlineStr">
        <is>
          <t>Hydroxyzine Liverse ↓ lastanerce serotonin der soos ston Parilara serotonin syndrome snasin DI rileserotonin Jessost หË´มนาÆปทาซËาทืกกรณิ ÂวËนาต้จ²ÆดËรงบ¯นืญ´ต</t>
        </is>
      </c>
      <c r="I83" s="167" t="inlineStr">
        <is>
          <t>1</t>
        </is>
      </c>
      <c r="J83" s="166"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3" s="166" t="inlineStr"/>
      <c r="L83" s="166" t="inlineStr">
        <is>
          <t>Headache</t>
        </is>
      </c>
      <c r="M83" s="166" t="inlineStr"/>
      <c r="N83" s="165" t="inlineStr">
        <is>
          <t>Clinic</t>
        </is>
      </c>
      <c r="O83" s="166" t="inlineStr">
        <is>
          <t>ข้อ 6 (PLE_CC1_2562_Key.md)</t>
        </is>
      </c>
      <c r="P83" s="165" t="inlineStr">
        <is>
          <t>ข้อสอบเก่า</t>
        </is>
      </c>
      <c r="Q83" s="165" t="inlineStr">
        <is>
          <t>2562</t>
        </is>
      </c>
      <c r="R83" s="165" t="inlineStr"/>
    </row>
    <row r="84" ht="24" customHeight="1" s="49">
      <c r="A84" s="167" t="n">
        <v>82</v>
      </c>
      <c r="B84"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4" s="166" t="inlineStr"/>
      <c r="D84" s="166" t="inlineStr">
        <is>
          <t>Donepezil 5 mg HS</t>
        </is>
      </c>
      <c r="E84" s="166" t="inlineStr">
        <is>
          <t>Alteplase (rtPA) 0.9 mg/kg IV</t>
        </is>
      </c>
      <c r="F84" s="166" t="inlineStr">
        <is>
          <t>Phenytoin 100 mg TID</t>
        </is>
      </c>
      <c r="G84" s="166" t="inlineStr">
        <is>
          <t>Sodium valproate 200 mg TID</t>
        </is>
      </c>
      <c r="H84" s="166" t="inlineStr">
        <is>
          <t>Carbamazepine 200 mg BID</t>
        </is>
      </c>
      <c r="I84" s="167" t="inlineStr">
        <is>
          <t>1</t>
        </is>
      </c>
      <c r="J84"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4" s="166" t="inlineStr"/>
      <c r="L84" s="166" t="inlineStr">
        <is>
          <t>Epilepsy</t>
        </is>
      </c>
      <c r="M84" s="166" t="inlineStr"/>
      <c r="N84" s="165" t="inlineStr">
        <is>
          <t>Clinic</t>
        </is>
      </c>
      <c r="O84" s="166" t="inlineStr">
        <is>
          <t>ข้อ 29 (PLE_CC1_2559.md)</t>
        </is>
      </c>
      <c r="P84" s="165" t="inlineStr">
        <is>
          <t>ข้อสอบเก่า</t>
        </is>
      </c>
      <c r="Q84" s="165" t="inlineStr">
        <is>
          <t>2559</t>
        </is>
      </c>
      <c r="R84" s="165" t="inlineStr"/>
    </row>
    <row r="85" ht="24" customHeight="1" s="49">
      <c r="A85" s="167" t="n">
        <v>83</v>
      </c>
      <c r="B85"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5" s="166" t="inlineStr"/>
      <c r="D85" s="166" t="inlineStr">
        <is>
          <t>Silicon dioxide</t>
        </is>
      </c>
      <c r="E85" s="166" t="inlineStr">
        <is>
          <t>Microcrystalline cellulose</t>
        </is>
      </c>
      <c r="F85" s="166" t="inlineStr">
        <is>
          <t>Starch</t>
        </is>
      </c>
      <c r="G85" s="166" t="inlineStr">
        <is>
          <t>Gelatin</t>
        </is>
      </c>
      <c r="H85" s="166" t="inlineStr">
        <is>
          <t>Polyvinyl pyrrolidone ห้ามนำไปทำซ้ำทุกกรณี เว้นแต่จะได้รับอนุญาต พบ hepatitis b virus negative และ anti-HBs positive</t>
        </is>
      </c>
      <c r="I85" s="167" t="inlineStr">
        <is>
          <t>1</t>
        </is>
      </c>
      <c r="J85" s="166"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5" s="166" t="inlineStr"/>
      <c r="L85" s="166" t="inlineStr">
        <is>
          <t>Epilepsy</t>
        </is>
      </c>
      <c r="M85" s="166" t="inlineStr"/>
      <c r="N85" s="165" t="inlineStr">
        <is>
          <t>Clinic</t>
        </is>
      </c>
      <c r="O85" s="166" t="inlineStr">
        <is>
          <t>ข้อ 32 (PLE_CC1_2559.md)</t>
        </is>
      </c>
      <c r="P85" s="165" t="inlineStr">
        <is>
          <t>ข้อสอบเก่า</t>
        </is>
      </c>
      <c r="Q85" s="165" t="inlineStr">
        <is>
          <t>2559</t>
        </is>
      </c>
      <c r="R85" s="165" t="inlineStr"/>
    </row>
    <row r="86" ht="24" customHeight="1" s="49">
      <c r="A86" s="167" t="n">
        <v>84</v>
      </c>
      <c r="B86"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6" s="166" t="inlineStr"/>
      <c r="D86" s="166" t="inlineStr">
        <is>
          <t>Celecoxib</t>
        </is>
      </c>
      <c r="E86" s="166" t="inlineStr">
        <is>
          <t>Ergotamine</t>
        </is>
      </c>
      <c r="F86" s="166" t="inlineStr">
        <is>
          <t>Ibuprofen</t>
        </is>
      </c>
      <c r="G86" s="166" t="inlineStr">
        <is>
          <t>Paracetamol</t>
        </is>
      </c>
      <c r="H86" s="166" t="inlineStr">
        <is>
          <t>Sumatriptan</t>
        </is>
      </c>
      <c r="I86" s="167" t="inlineStr">
        <is>
          <t>1</t>
        </is>
      </c>
      <c r="J86" s="166"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66" t="inlineStr"/>
      <c r="L86" s="166" t="inlineStr">
        <is>
          <t>Headache</t>
        </is>
      </c>
      <c r="M86" s="166" t="inlineStr"/>
      <c r="N86" s="165" t="inlineStr">
        <is>
          <t>Clinic</t>
        </is>
      </c>
      <c r="O86" s="166" t="inlineStr">
        <is>
          <t>ข้อ 46 (PLE_CC1_2559.md)</t>
        </is>
      </c>
      <c r="P86" s="165" t="inlineStr">
        <is>
          <t>ข้อสอบเก่า</t>
        </is>
      </c>
      <c r="Q86" s="165" t="inlineStr">
        <is>
          <t>2559</t>
        </is>
      </c>
      <c r="R86" s="165" t="inlineStr"/>
    </row>
    <row r="87" ht="24" customHeight="1" s="49">
      <c r="A87" s="167" t="n">
        <v>85</v>
      </c>
      <c r="B87" s="166" t="inlineStr">
        <is>
          <t>ผลการวิเคราะห์ใดเหมาะสำหรับการระบุเอกลักษณ์ของยา phenytoin</t>
        </is>
      </c>
      <c r="C87" s="166" t="inlineStr"/>
      <c r="D87" s="166" t="inlineStr">
        <is>
          <t>Levodopa/Benserazide 100/25 mg TID</t>
        </is>
      </c>
      <c r="E87" s="166" t="inlineStr">
        <is>
          <t>Sumatriptan 50 mg stat</t>
        </is>
      </c>
      <c r="F87" s="166" t="inlineStr">
        <is>
          <t>Propranolol 40 mg BID</t>
        </is>
      </c>
      <c r="G87" s="166" t="inlineStr">
        <is>
          <t>Topiramate 25 mg BID</t>
        </is>
      </c>
      <c r="H87" s="166" t="inlineStr">
        <is>
          <t>ไม่มีข้อใดถูก</t>
        </is>
      </c>
      <c r="I87" s="167" t="inlineStr">
        <is>
          <t>1</t>
        </is>
      </c>
      <c r="J87"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7" s="166" t="inlineStr"/>
      <c r="L87" s="166" t="inlineStr">
        <is>
          <t>Epilepsy</t>
        </is>
      </c>
      <c r="M87" s="166" t="inlineStr"/>
      <c r="N87" s="165" t="inlineStr">
        <is>
          <t>Clinic</t>
        </is>
      </c>
      <c r="O87" s="166" t="inlineStr">
        <is>
          <t>ข้อ 95 (Pharmtutor_2024_Set1.md)</t>
        </is>
      </c>
      <c r="P87" s="165" t="inlineStr">
        <is>
          <t>ข้อสอบจำลอง</t>
        </is>
      </c>
      <c r="Q87" s="165" t="inlineStr">
        <is>
          <t>Mock Pharmtutor 2024</t>
        </is>
      </c>
      <c r="R87" s="165" t="inlineStr"/>
    </row>
    <row r="88" ht="24" customHeight="1" s="49">
      <c r="A88" s="167" t="n">
        <v>86</v>
      </c>
      <c r="B88" s="166" t="inlineStr">
        <is>
          <t>ยากันชักชนิดใด สามารถใช้ได้อย่างปลอดภัยในหญิงตั้งครรภ์</t>
        </is>
      </c>
      <c r="C88" s="166" t="inlineStr"/>
      <c r="D88" s="166" t="inlineStr">
        <is>
          <t>Phenytoin Sodium</t>
        </is>
      </c>
      <c r="E88" s="166" t="inlineStr">
        <is>
          <t>Levetiracetam</t>
        </is>
      </c>
      <c r="F88" s="166" t="inlineStr">
        <is>
          <t>Valproic acid</t>
        </is>
      </c>
      <c r="G88" s="166" t="inlineStr">
        <is>
          <t>Diazepam</t>
        </is>
      </c>
      <c r="H88" s="166" t="inlineStr">
        <is>
          <t>Lacosamide</t>
        </is>
      </c>
      <c r="I88" s="167" t="inlineStr">
        <is>
          <t>1</t>
        </is>
      </c>
      <c r="J88" s="166"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166" t="inlineStr"/>
      <c r="L88" s="166" t="inlineStr">
        <is>
          <t>Epilepsy</t>
        </is>
      </c>
      <c r="M88" s="166" t="inlineStr"/>
      <c r="N88" s="165" t="inlineStr">
        <is>
          <t>Clinic</t>
        </is>
      </c>
      <c r="O88" s="166" t="inlineStr">
        <is>
          <t>ข้อ 46 (Pharmtutor_2024_Set2.md)</t>
        </is>
      </c>
      <c r="P88" s="165" t="inlineStr">
        <is>
          <t>ข้อสอบจำลอง</t>
        </is>
      </c>
      <c r="Q88" s="165" t="inlineStr">
        <is>
          <t>Mock Pharmtutor 2024</t>
        </is>
      </c>
      <c r="R88" s="165" t="inlineStr"/>
    </row>
    <row r="89" ht="24" customHeight="1" s="49">
      <c r="A89" s="167" t="n">
        <v>87</v>
      </c>
      <c r="B89" s="166" t="inlineStr">
        <is>
          <t>ข้อใดคือกลไกของ Phenytoin Sodium ที่นำมาใช้ในการรักษาและป้องกันผู้ป่วยที่มีภาวะชักเกิดขึ้น</t>
        </is>
      </c>
      <c r="C89" s="166" t="inlineStr"/>
      <c r="D89" s="166" t="inlineStr">
        <is>
          <t>ยับยั้งการเปิดปิดของช่องเปิดแคลเซียม</t>
        </is>
      </c>
      <c r="E89" s="166" t="inlineStr">
        <is>
          <t>ยับยั้งการเข้าออกออกแคลเซียม</t>
        </is>
      </c>
      <c r="F89" s="166" t="inlineStr">
        <is>
          <t>ยับยั้งการเข้าออกของโซเดียมและแคลเซียมที่จุดว่างของสารสื่อประสาท</t>
        </is>
      </c>
      <c r="G89" s="166" t="inlineStr">
        <is>
          <t>ยับยั้งการเข้าสู่เซลล์ของโซเดียมผ่านช่องทางแคลเซียม-โซเดียม</t>
        </is>
      </c>
      <c r="H89" s="166" t="inlineStr">
        <is>
          <t>ยับยั้งการเปิดปิดของช่องเปิดโซเดียม</t>
        </is>
      </c>
      <c r="I89" s="167" t="inlineStr">
        <is>
          <t>1</t>
        </is>
      </c>
      <c r="J89" s="166"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166" t="inlineStr"/>
      <c r="L89" s="166" t="inlineStr">
        <is>
          <t>Epilepsy</t>
        </is>
      </c>
      <c r="M89" s="166" t="inlineStr"/>
      <c r="N89" s="165" t="inlineStr">
        <is>
          <t>Clinic</t>
        </is>
      </c>
      <c r="O89" s="166" t="inlineStr">
        <is>
          <t>ข้อ 47 (Pharmtutor_2024_Set2.md)</t>
        </is>
      </c>
      <c r="P89" s="165" t="inlineStr">
        <is>
          <t>ข้อสอบจำลอง</t>
        </is>
      </c>
      <c r="Q89" s="165" t="inlineStr">
        <is>
          <t>Mock Pharmtutor 2024</t>
        </is>
      </c>
      <c r="R89" s="165" t="inlineStr"/>
    </row>
    <row r="90" ht="24" customHeight="1" s="49">
      <c r="A90" s="167" t="n">
        <v>88</v>
      </c>
      <c r="B90" s="166"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0" s="166" t="inlineStr"/>
      <c r="D90" s="166" t="inlineStr">
        <is>
          <t>Lamotrigine</t>
        </is>
      </c>
      <c r="E90" s="166" t="inlineStr">
        <is>
          <t>Valproic acid</t>
        </is>
      </c>
      <c r="F90" s="166" t="inlineStr">
        <is>
          <t>Oxcarbazepine</t>
        </is>
      </c>
      <c r="G90" s="166" t="inlineStr">
        <is>
          <t>Levetiracetam</t>
        </is>
      </c>
      <c r="H90" s="166" t="inlineStr">
        <is>
          <t>Topiramate</t>
        </is>
      </c>
      <c r="I90" s="167" t="inlineStr">
        <is>
          <t>1</t>
        </is>
      </c>
      <c r="J90" s="166"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0" s="166" t="inlineStr"/>
      <c r="L90" s="166" t="inlineStr">
        <is>
          <t>Epilepsy</t>
        </is>
      </c>
      <c r="M90" s="166" t="inlineStr"/>
      <c r="N90" s="165" t="inlineStr">
        <is>
          <t>Clinic</t>
        </is>
      </c>
      <c r="O90" s="166" t="inlineStr">
        <is>
          <t>ข้อ 51 (Pharmtutor_2024_Set2.md)</t>
        </is>
      </c>
      <c r="P90" s="165" t="inlineStr">
        <is>
          <t>ข้อสอบจำลอง</t>
        </is>
      </c>
      <c r="Q90" s="165" t="inlineStr">
        <is>
          <t>Mock Pharmtutor 2024</t>
        </is>
      </c>
      <c r="R90" s="165" t="inlineStr"/>
    </row>
    <row r="91" ht="24" customHeight="1" s="49">
      <c r="A91" s="167" t="n">
        <v>89</v>
      </c>
      <c r="B91" s="166" t="inlineStr">
        <is>
          <t>จากคุณสมบัติของยา phenytoin ที่มีการกำจัดออกแบบ non-linear kinetics ข้อใดถูกต้อง</t>
        </is>
      </c>
      <c r="C91" s="166" t="inlineStr"/>
      <c r="D91" s="166" t="inlineStr">
        <is>
          <t>ที่ความเข้มข้นสูง จะมีการกำจัดออกแบบ linear kinetics</t>
        </is>
      </c>
      <c r="E91" s="166" t="inlineStr">
        <is>
          <t>ที่ความเข้มข้นต่ำ จะมีการกำจัดออกแบบ non-linear kinetics</t>
        </is>
      </c>
      <c r="F91" s="166" t="inlineStr">
        <is>
          <t>ยามีค่าครึ่งชีวิตเท่าเดิมเสมอ แม้มีความเข้มข้นของยาเพิ่มมากขึ้น</t>
        </is>
      </c>
      <c r="G91" s="166" t="inlineStr">
        <is>
          <t>ยามี therapeutic index แคบ</t>
        </is>
      </c>
      <c r="H91" s="166" t="inlineStr">
        <is>
          <t>ไม่มีข้อใดถูก</t>
        </is>
      </c>
      <c r="I91" s="167" t="inlineStr">
        <is>
          <t>1</t>
        </is>
      </c>
      <c r="J91" s="166"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166" t="inlineStr"/>
      <c r="L91" s="166" t="inlineStr">
        <is>
          <t>Epilepsy</t>
        </is>
      </c>
      <c r="M91" s="166" t="inlineStr"/>
      <c r="N91" s="165" t="inlineStr">
        <is>
          <t>Clinic</t>
        </is>
      </c>
      <c r="O91" s="166" t="inlineStr">
        <is>
          <t>ข้อ 87 (Pharmtutor_2024_Set2.md)</t>
        </is>
      </c>
      <c r="P91" s="165" t="inlineStr">
        <is>
          <t>ข้อสอบจำลอง</t>
        </is>
      </c>
      <c r="Q91" s="165" t="inlineStr">
        <is>
          <t>Mock Pharmtutor 2024</t>
        </is>
      </c>
      <c r="R91" s="165" t="inlineStr"/>
    </row>
    <row r="92" ht="24" customHeight="1" s="49">
      <c r="A92" s="167" t="n">
        <v>90</v>
      </c>
      <c r="B92" s="166" t="inlineStr">
        <is>
          <t>ข้อใดไม่ใช่อาการแสดงของผู้ป่วย Parkinson’s disease (1) Hypertension (2) Resting tremor (3) Impaired balance (4) Slowness of movement (5) Stiffness to limb movement MCQ 11 | 1/2557 | Page 11</t>
        </is>
      </c>
      <c r="C92" s="166" t="inlineStr"/>
      <c r="D92" s="166" t="inlineStr">
        <is>
          <t>Propranolol 40 mg BID</t>
        </is>
      </c>
      <c r="E92" s="166" t="inlineStr">
        <is>
          <t>Topiramate 25 mg BID</t>
        </is>
      </c>
      <c r="F92" s="166" t="inlineStr">
        <is>
          <t>Donepezil 5 mg HS</t>
        </is>
      </c>
      <c r="G92" s="166" t="inlineStr">
        <is>
          <t>Alteplase (rtPA) 0.9 mg/kg IV</t>
        </is>
      </c>
      <c r="H92" s="166" t="inlineStr">
        <is>
          <t>Phenytoin 100 mg TID</t>
        </is>
      </c>
      <c r="I92" s="167" t="inlineStr">
        <is>
          <t>1</t>
        </is>
      </c>
      <c r="J92" s="166"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Parkinson disease</t>
        </is>
      </c>
      <c r="M92" s="166" t="inlineStr"/>
      <c r="N92" s="165" t="inlineStr">
        <is>
          <t>Clinic</t>
        </is>
      </c>
      <c r="O92" s="166" t="inlineStr">
        <is>
          <t>ข้อ 73 (PLE_CC1_2557.md)</t>
        </is>
      </c>
      <c r="P92" s="165" t="inlineStr">
        <is>
          <t>ข้อสอบเก่า</t>
        </is>
      </c>
      <c r="Q92" s="165" t="inlineStr">
        <is>
          <t>2557</t>
        </is>
      </c>
      <c r="R92" s="165" t="inlineStr"/>
    </row>
    <row r="93" ht="24" customHeight="1" s="49">
      <c r="A93" s="167" t="n">
        <v>91</v>
      </c>
      <c r="B93" s="166" t="inlineStr">
        <is>
          <t>ข้อใดเป็นข้อบ่งใช้อื่นของยา Carbamazepine นอกจากเป็นยากันชัก</t>
        </is>
      </c>
      <c r="C93" s="166" t="inlineStr"/>
      <c r="D93" s="166" t="inlineStr">
        <is>
          <t>........</t>
        </is>
      </c>
      <c r="E93" s="166" t="inlineStr">
        <is>
          <t>.......</t>
        </is>
      </c>
      <c r="F93" s="166" t="inlineStr">
        <is>
          <t>Trigerminal neuralgia</t>
        </is>
      </c>
      <c r="G93" s="166" t="inlineStr">
        <is>
          <t>............</t>
        </is>
      </c>
      <c r="H93" s="166" t="inlineStr">
        <is>
          <t>...............</t>
        </is>
      </c>
      <c r="I93" s="167" t="inlineStr">
        <is>
          <t>1</t>
        </is>
      </c>
      <c r="J93" s="166"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3" s="166" t="inlineStr"/>
      <c r="L93" s="166" t="inlineStr">
        <is>
          <t>Epilepsy</t>
        </is>
      </c>
      <c r="M93" s="166" t="inlineStr"/>
      <c r="N93" s="165" t="inlineStr">
        <is>
          <t>Clinic</t>
        </is>
      </c>
      <c r="O93" s="166" t="inlineStr">
        <is>
          <t>ข้อ 83 (PLE_CC1_2555 Day 1.md)</t>
        </is>
      </c>
      <c r="P93" s="165" t="inlineStr">
        <is>
          <t>ข้อสอบเก่า</t>
        </is>
      </c>
      <c r="Q93" s="165" t="inlineStr">
        <is>
          <t>2555</t>
        </is>
      </c>
      <c r="R93" s="165" t="inlineStr"/>
    </row>
    <row r="94" ht="24" customHeight="1" s="49">
      <c r="A94" s="167" t="n">
        <v>92</v>
      </c>
      <c r="B94" s="166" t="inlineStr">
        <is>
          <t>ยาในข้อใดสามารถเพิ่มระดับยา Carbamazepine ได้</t>
        </is>
      </c>
      <c r="C94" s="166" t="inlineStr"/>
      <c r="D94" s="166" t="inlineStr">
        <is>
          <t>Clarithromycin</t>
        </is>
      </c>
      <c r="E94" s="166" t="inlineStr">
        <is>
          <t>Nevirapine</t>
        </is>
      </c>
      <c r="F94" s="166" t="inlineStr">
        <is>
          <t>Phenytoin</t>
        </is>
      </c>
      <c r="G94" s="166" t="inlineStr">
        <is>
          <t>.....</t>
        </is>
      </c>
      <c r="H94" s="166" t="inlineStr">
        <is>
          <t>..........</t>
        </is>
      </c>
      <c r="I94" s="167" t="inlineStr">
        <is>
          <t>1</t>
        </is>
      </c>
      <c r="J94" s="166"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4" s="166" t="inlineStr"/>
      <c r="L94" s="166" t="inlineStr">
        <is>
          <t>Epilepsy</t>
        </is>
      </c>
      <c r="M94" s="166" t="inlineStr"/>
      <c r="N94" s="165" t="inlineStr">
        <is>
          <t>Clinic</t>
        </is>
      </c>
      <c r="O94" s="166" t="inlineStr">
        <is>
          <t>ข้อ 85 (PLE_CC1_2555 Day 1.md)</t>
        </is>
      </c>
      <c r="P94" s="165" t="inlineStr">
        <is>
          <t>ข้อสอบเก่า</t>
        </is>
      </c>
      <c r="Q94" s="165" t="inlineStr">
        <is>
          <t>2555</t>
        </is>
      </c>
      <c r="R94" s="165" t="inlineStr"/>
    </row>
    <row r="95" ht="24" customHeight="1" s="49">
      <c r="A95" s="167" t="n">
        <v>93</v>
      </c>
      <c r="B95" s="166" t="inlineStr">
        <is>
          <t>แช่ตู้เย็น โดยเก็บไว้ในช่องแช่แข็ง Case 5: Epilepsy นางสตรี อายุ 25 ปี Dx Tonic-clonic seizure Carbamazepine 200 mg bid F/U 2 week</t>
        </is>
      </c>
      <c r="C95" s="166" t="inlineStr"/>
      <c r="D95" s="166" t="inlineStr">
        <is>
          <t>Gabapentin 300 mg TID</t>
        </is>
      </c>
      <c r="E95" s="166" t="inlineStr">
        <is>
          <t>Pregabalin 75 mg BID</t>
        </is>
      </c>
      <c r="F95" s="166" t="inlineStr">
        <is>
          <t>Levodopa/Benserazide 100/25 mg TID</t>
        </is>
      </c>
      <c r="G95" s="166" t="inlineStr">
        <is>
          <t>Sumatriptan 50 mg stat</t>
        </is>
      </c>
      <c r="H95" s="166" t="inlineStr">
        <is>
          <t>Propranolol 40 mg BID</t>
        </is>
      </c>
      <c r="I95" s="167" t="inlineStr">
        <is>
          <t>1</t>
        </is>
      </c>
      <c r="J95"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5" s="166" t="inlineStr"/>
      <c r="L95" s="166" t="inlineStr">
        <is>
          <t>Epilepsy</t>
        </is>
      </c>
      <c r="M95" s="166" t="inlineStr"/>
      <c r="N95" s="165" t="inlineStr">
        <is>
          <t>Clinic</t>
        </is>
      </c>
      <c r="O95" s="166" t="inlineStr">
        <is>
          <t>ข้อ 4 (PLE_CC1_2555 Day 2.md)</t>
        </is>
      </c>
      <c r="P95" s="165" t="inlineStr">
        <is>
          <t>ข้อสอบเก่า</t>
        </is>
      </c>
      <c r="Q95" s="165" t="inlineStr">
        <is>
          <t>2555</t>
        </is>
      </c>
      <c r="R95" s="165" t="inlineStr"/>
    </row>
    <row r="96" ht="24" customHeight="1" s="49">
      <c r="A96" s="167" t="n">
        <v>94</v>
      </c>
      <c r="B96" s="166" t="inlineStr">
        <is>
          <t>กลไกการออกฤทธิ์ของ Carbamazepine</t>
        </is>
      </c>
      <c r="C96" s="166" t="inlineStr"/>
      <c r="D96" s="166" t="inlineStr">
        <is>
          <t>Sumatriptan 50 mg stat</t>
        </is>
      </c>
      <c r="E96" s="166" t="inlineStr">
        <is>
          <t>Propranolol 40 mg BID</t>
        </is>
      </c>
      <c r="F96" s="166" t="inlineStr">
        <is>
          <t>Topiramate 25 mg BID</t>
        </is>
      </c>
      <c r="G96" s="166" t="inlineStr">
        <is>
          <t>Donepezil 5 mg HS</t>
        </is>
      </c>
      <c r="H96" s="166" t="inlineStr">
        <is>
          <t>Alteplase (rtPA) 0.9 mg/kg IV</t>
        </is>
      </c>
      <c r="I96" s="167" t="inlineStr">
        <is>
          <t>1</t>
        </is>
      </c>
      <c r="J96" s="166"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6" s="166" t="inlineStr"/>
      <c r="L96" s="166" t="inlineStr">
        <is>
          <t>Epilepsy</t>
        </is>
      </c>
      <c r="M96" s="166" t="inlineStr"/>
      <c r="N96" s="165" t="inlineStr">
        <is>
          <t>Clinic</t>
        </is>
      </c>
      <c r="O96" s="166" t="inlineStr">
        <is>
          <t>ข้อ 3 (PLE_CC1_2555 Day 2.md)</t>
        </is>
      </c>
      <c r="P96" s="165" t="inlineStr">
        <is>
          <t>ข้อสอบเก่า</t>
        </is>
      </c>
      <c r="Q96" s="165" t="inlineStr">
        <is>
          <t>2555</t>
        </is>
      </c>
      <c r="R96" s="165" t="inlineStr"/>
    </row>
    <row r="97" ht="24" customHeight="1" s="49">
      <c r="A97" s="167" t="n">
        <v>95</v>
      </c>
      <c r="B97" s="166" t="inlineStr">
        <is>
          <t>Carbamazepine นอกจากจะมีข้อบ่งใช้ในโรคลมชัก ยังสามารถรักษาโรคอะไรได้</t>
        </is>
      </c>
      <c r="C97" s="166" t="inlineStr"/>
      <c r="D97" s="166" t="inlineStr">
        <is>
          <t>Donepezil 5 mg HS</t>
        </is>
      </c>
      <c r="E97" s="166" t="inlineStr">
        <is>
          <t>Alteplase (rtPA) 0.9 mg/kg IV</t>
        </is>
      </c>
      <c r="F97" s="166" t="inlineStr">
        <is>
          <t>Phenytoin 100 mg TID</t>
        </is>
      </c>
      <c r="G97" s="166" t="inlineStr">
        <is>
          <t>Sodium valproate 200 mg TID</t>
        </is>
      </c>
      <c r="H97" s="166" t="inlineStr">
        <is>
          <t>Carbamazepine 200 mg BID</t>
        </is>
      </c>
      <c r="I97" s="167" t="inlineStr">
        <is>
          <t>1</t>
        </is>
      </c>
      <c r="J97"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166" t="inlineStr"/>
      <c r="L97" s="166" t="inlineStr">
        <is>
          <t>Epilepsy</t>
        </is>
      </c>
      <c r="M97" s="166" t="inlineStr"/>
      <c r="N97" s="165" t="inlineStr">
        <is>
          <t>Clinic</t>
        </is>
      </c>
      <c r="O97" s="166" t="inlineStr">
        <is>
          <t>ข้อ 4 (PLE_CC1_2555 Day 2.md)</t>
        </is>
      </c>
      <c r="P97" s="165" t="inlineStr">
        <is>
          <t>ข้อสอบเก่า</t>
        </is>
      </c>
      <c r="Q97" s="165" t="inlineStr">
        <is>
          <t>2555</t>
        </is>
      </c>
      <c r="R97" s="165" t="inlineStr"/>
    </row>
    <row r="98" ht="24" customHeight="1" s="49">
      <c r="A98" s="167" t="n">
        <v>96</v>
      </c>
      <c r="B98" s="166" t="inlineStr">
        <is>
          <t>ยา Carbamazepine จะเพิ่มขึ้นเมื่อใช้ร่วมกับ</t>
        </is>
      </c>
      <c r="C98" s="166" t="inlineStr"/>
      <c r="D98" s="166" t="inlineStr">
        <is>
          <t>Sodium valproate 200 mg TID</t>
        </is>
      </c>
      <c r="E98" s="166" t="inlineStr">
        <is>
          <t>Carbamazepine 200 mg BID</t>
        </is>
      </c>
      <c r="F98" s="166" t="inlineStr">
        <is>
          <t>Lamotrigine 50 mg OD</t>
        </is>
      </c>
      <c r="G98" s="166" t="inlineStr">
        <is>
          <t>Levetiracetam 500 mg BID</t>
        </is>
      </c>
      <c r="H98" s="166" t="inlineStr">
        <is>
          <t>Gabapentin 300 mg TID</t>
        </is>
      </c>
      <c r="I98" s="167" t="inlineStr">
        <is>
          <t>1</t>
        </is>
      </c>
      <c r="J98" s="166"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166" t="inlineStr"/>
      <c r="L98" s="166" t="inlineStr">
        <is>
          <t>Epilepsy</t>
        </is>
      </c>
      <c r="M98" s="166" t="inlineStr"/>
      <c r="N98" s="165" t="inlineStr">
        <is>
          <t>Clinic</t>
        </is>
      </c>
      <c r="O98" s="166" t="inlineStr">
        <is>
          <t>ข้อ 5 (PLE_CC1_2555 Day 2.md)</t>
        </is>
      </c>
      <c r="P98" s="165" t="inlineStr">
        <is>
          <t>ข้อสอบเก่า</t>
        </is>
      </c>
      <c r="Q98" s="165" t="inlineStr">
        <is>
          <t>2555</t>
        </is>
      </c>
      <c r="R98" s="165" t="inlineStr"/>
    </row>
    <row r="99" ht="24" customHeight="1" s="49">
      <c r="A99" s="167" t="n">
        <v>97</v>
      </c>
      <c r="B99" s="166" t="inlineStr">
        <is>
          <t>Carbamazepine มี polymorph ซึ่งแต่ละ polymorph จะแตกต่างกัน ยกเว้น</t>
        </is>
      </c>
      <c r="C99" s="166" t="inlineStr"/>
      <c r="D99" s="166" t="inlineStr">
        <is>
          <t>Levetiracetam 500 mg BID</t>
        </is>
      </c>
      <c r="E99" s="166" t="inlineStr">
        <is>
          <t>Gabapentin 300 mg TID</t>
        </is>
      </c>
      <c r="F99" s="166" t="inlineStr">
        <is>
          <t>Pregabalin 75 mg BID</t>
        </is>
      </c>
      <c r="G99" s="166" t="inlineStr">
        <is>
          <t>Levodopa/Benserazide 100/25 mg TID</t>
        </is>
      </c>
      <c r="H99" s="166" t="inlineStr">
        <is>
          <t>Sumatriptan 50 mg stat</t>
        </is>
      </c>
      <c r="I99" s="167" t="inlineStr">
        <is>
          <t>1</t>
        </is>
      </c>
      <c r="J99" s="166"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166" t="inlineStr"/>
      <c r="L99" s="166" t="inlineStr">
        <is>
          <t>Epilepsy</t>
        </is>
      </c>
      <c r="M99" s="166" t="inlineStr"/>
      <c r="N99" s="165" t="inlineStr">
        <is>
          <t>Clinic</t>
        </is>
      </c>
      <c r="O99" s="166" t="inlineStr">
        <is>
          <t>ข้อ 6 (PLE_CC1_2555 Day 2.md)</t>
        </is>
      </c>
      <c r="P99" s="165" t="inlineStr">
        <is>
          <t>ข้อสอบเก่า</t>
        </is>
      </c>
      <c r="Q99" s="165" t="inlineStr">
        <is>
          <t>2555</t>
        </is>
      </c>
      <c r="R99" s="165" t="inlineStr"/>
    </row>
    <row r="100" ht="24" customHeight="1" s="49">
      <c r="A100" s="167" t="n">
        <v>98</v>
      </c>
      <c r="B100" s="166" t="inlineStr">
        <is>
          <t>hydroxyzine ในขนาดสูงสามารถใช้เป็นยากันชักได้</t>
        </is>
      </c>
      <c r="C100" s="166" t="inlineStr"/>
      <c r="D100" s="166" t="inlineStr">
        <is>
          <t>Levodopa/Benserazide 100/25 mg TID</t>
        </is>
      </c>
      <c r="E100" s="166" t="inlineStr">
        <is>
          <t>Sumatriptan 50 mg stat</t>
        </is>
      </c>
      <c r="F100" s="166" t="inlineStr">
        <is>
          <t>Propranolol 40 mg BID</t>
        </is>
      </c>
      <c r="G100" s="166" t="inlineStr">
        <is>
          <t>Topiramate 25 mg BID</t>
        </is>
      </c>
      <c r="H100" s="166" t="inlineStr">
        <is>
          <t>Donepezil 5 mg HS</t>
        </is>
      </c>
      <c r="I100" s="167" t="inlineStr">
        <is>
          <t>1</t>
        </is>
      </c>
      <c r="J100"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0" s="166" t="inlineStr"/>
      <c r="L100" s="166" t="inlineStr">
        <is>
          <t>Epilepsy</t>
        </is>
      </c>
      <c r="M100" s="166" t="inlineStr"/>
      <c r="N100" s="165" t="inlineStr">
        <is>
          <t>Clinic</t>
        </is>
      </c>
      <c r="O100" s="166" t="inlineStr">
        <is>
          <t>ข้อ 1 (PLE_CC1_2555 Day 2.md)</t>
        </is>
      </c>
      <c r="P100" s="165" t="inlineStr">
        <is>
          <t>ข้อสอบเก่า</t>
        </is>
      </c>
      <c r="Q100" s="165" t="inlineStr">
        <is>
          <t>2555</t>
        </is>
      </c>
      <c r="R100" s="165" t="inlineStr"/>
    </row>
    <row r="101" ht="24" customHeight="1" s="49">
      <c r="A101" s="167" t="n">
        <v>99</v>
      </c>
      <c r="B101"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1" s="166" t="inlineStr"/>
      <c r="D101" s="166" t="inlineStr">
        <is>
          <t>Topiramate 25 mg BID</t>
        </is>
      </c>
      <c r="E101" s="166" t="inlineStr">
        <is>
          <t>Donepezil 5 mg HS</t>
        </is>
      </c>
      <c r="F101" s="166" t="inlineStr">
        <is>
          <t>Alteplase (rtPA) 0.9 mg/kg IV</t>
        </is>
      </c>
      <c r="G101" s="166" t="inlineStr">
        <is>
          <t>Phenytoin 100 mg TID</t>
        </is>
      </c>
      <c r="H101" s="166" t="inlineStr">
        <is>
          <t>Sodium valproate 200 mg TID</t>
        </is>
      </c>
      <c r="I101" s="167" t="inlineStr">
        <is>
          <t>3</t>
        </is>
      </c>
      <c r="J101" s="166"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1" s="166" t="inlineStr"/>
      <c r="L101" s="166" t="inlineStr">
        <is>
          <t>Parkinson disease</t>
        </is>
      </c>
      <c r="M101" s="166" t="inlineStr"/>
      <c r="N101" s="165" t="inlineStr">
        <is>
          <t>Clinic</t>
        </is>
      </c>
      <c r="O101" s="166" t="inlineStr">
        <is>
          <t>ข้อ 5 (PLE_CC1_2554 SET2.md)</t>
        </is>
      </c>
      <c r="P101" s="165" t="inlineStr">
        <is>
          <t>ข้อสอบเก่า</t>
        </is>
      </c>
      <c r="Q101" s="165" t="inlineStr">
        <is>
          <t>2554</t>
        </is>
      </c>
      <c r="R101" s="165" t="inlineStr"/>
    </row>
    <row r="102" ht="24" customHeight="1" s="49">
      <c r="A102" s="167" t="n">
        <v>100</v>
      </c>
      <c r="B102" s="166" t="inlineStr">
        <is>
          <t>ข้อใดผิดเกี่ยวกับยา Carbidopa + Levodopa</t>
        </is>
      </c>
      <c r="C102" s="166" t="inlineStr"/>
      <c r="D102" s="166" t="inlineStr">
        <is>
          <t>Phenytoin 100 mg TID</t>
        </is>
      </c>
      <c r="E102" s="166" t="inlineStr">
        <is>
          <t>Sodium valproate 200 mg TID</t>
        </is>
      </c>
      <c r="F102" s="166" t="inlineStr">
        <is>
          <t>Carbamazepine 200 mg BID</t>
        </is>
      </c>
      <c r="G102" s="166" t="inlineStr">
        <is>
          <t>Lamotrigine 50 mg OD</t>
        </is>
      </c>
      <c r="H102" s="166" t="inlineStr">
        <is>
          <t>Levetiracetam 500 mg BID</t>
        </is>
      </c>
      <c r="I102" s="167" t="inlineStr">
        <is>
          <t>1</t>
        </is>
      </c>
      <c r="J102" s="166"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2" s="166" t="inlineStr"/>
      <c r="L102" s="166" t="inlineStr">
        <is>
          <t>Parkinson disease</t>
        </is>
      </c>
      <c r="M102" s="166" t="inlineStr"/>
      <c r="N102" s="165" t="inlineStr">
        <is>
          <t>Clinic</t>
        </is>
      </c>
      <c r="O102" s="166" t="inlineStr">
        <is>
          <t>ข้อ 3 (PLE_CC1_2533.md)</t>
        </is>
      </c>
      <c r="P102" s="165" t="inlineStr">
        <is>
          <t>ข้อสอบเก่า</t>
        </is>
      </c>
      <c r="Q102" s="165" t="inlineStr">
        <is>
          <t>2533</t>
        </is>
      </c>
      <c r="R102" s="165" t="inlineStr"/>
    </row>
    <row r="103" ht="24" customHeight="1" s="49">
      <c r="A103" s="167" t="n">
        <v>101</v>
      </c>
      <c r="B103" s="166" t="inlineStr">
        <is>
          <t>Levodopa ช่วยเพิ่มการดูดซึมยา Carbidopa ที่ CNS</t>
        </is>
      </c>
      <c r="C103" s="166" t="inlineStr"/>
      <c r="D103" s="166" t="inlineStr">
        <is>
          <t>Lamotrigine 50 mg OD</t>
        </is>
      </c>
      <c r="E103" s="166" t="inlineStr">
        <is>
          <t>Levetiracetam 500 mg BID</t>
        </is>
      </c>
      <c r="F103" s="166" t="inlineStr">
        <is>
          <t>Gabapentin 300 mg TID</t>
        </is>
      </c>
      <c r="G103" s="166" t="inlineStr">
        <is>
          <t>Pregabalin 75 mg BID</t>
        </is>
      </c>
      <c r="H103" s="166" t="inlineStr">
        <is>
          <t>Levodopa/Benserazide 100/25 mg TID</t>
        </is>
      </c>
      <c r="I103" s="167" t="inlineStr">
        <is>
          <t>1</t>
        </is>
      </c>
      <c r="J103" s="166"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 s="166" t="inlineStr"/>
      <c r="L103" s="166" t="inlineStr">
        <is>
          <t>Parkinson disease</t>
        </is>
      </c>
      <c r="M103" s="166" t="inlineStr"/>
      <c r="N103" s="165" t="inlineStr">
        <is>
          <t>Clinic</t>
        </is>
      </c>
      <c r="O103" s="166" t="inlineStr">
        <is>
          <t>ข้อ 2 (PLE_CC1_2533.md)</t>
        </is>
      </c>
      <c r="P103" s="165" t="inlineStr">
        <is>
          <t>ข้อสอบเก่า</t>
        </is>
      </c>
      <c r="Q103" s="165" t="inlineStr">
        <is>
          <t>2533</t>
        </is>
      </c>
      <c r="R103" s="165" t="inlineStr"/>
    </row>
    <row r="104" ht="24" customHeight="1" s="49">
      <c r="A104" s="167" t="n">
        <v>102</v>
      </c>
      <c r="B104" s="166" t="inlineStr">
        <is>
          <t>Carbidopa ช่วยลดปริมาณของ Levodopa ที่จำเป็นต้องใช้</t>
        </is>
      </c>
      <c r="C104" s="166" t="inlineStr"/>
      <c r="D104" s="166" t="inlineStr">
        <is>
          <t>Pregabalin 75 mg BID</t>
        </is>
      </c>
      <c r="E104" s="166" t="inlineStr">
        <is>
          <t>Levodopa/Benserazide 100/25 mg TID</t>
        </is>
      </c>
      <c r="F104" s="166" t="inlineStr">
        <is>
          <t>Sumatriptan 50 mg stat</t>
        </is>
      </c>
      <c r="G104" s="166" t="inlineStr">
        <is>
          <t>Propranolol 40 mg BID</t>
        </is>
      </c>
      <c r="H104" s="166" t="inlineStr">
        <is>
          <t>Topiramate 25 mg BID</t>
        </is>
      </c>
      <c r="I104" s="167" t="inlineStr">
        <is>
          <t>1</t>
        </is>
      </c>
      <c r="J104"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66" t="inlineStr"/>
      <c r="L104" s="166" t="inlineStr">
        <is>
          <t>Parkinson disease</t>
        </is>
      </c>
      <c r="M104" s="166" t="inlineStr"/>
      <c r="N104" s="165" t="inlineStr">
        <is>
          <t>Clinic</t>
        </is>
      </c>
      <c r="O104" s="166" t="inlineStr">
        <is>
          <t>ข้อ 4 (PLE_CC1_2533.md)</t>
        </is>
      </c>
      <c r="P104" s="165" t="inlineStr">
        <is>
          <t>ข้อสอบเก่า</t>
        </is>
      </c>
      <c r="Q104" s="165" t="inlineStr">
        <is>
          <t>2533</t>
        </is>
      </c>
      <c r="R104" s="165" t="inlineStr"/>
    </row>
    <row r="105" ht="24" customHeight="1" s="49">
      <c r="A105" s="167" t="n">
        <v>103</v>
      </c>
      <c r="B105"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5" s="166" t="inlineStr"/>
      <c r="D105" s="166" t="inlineStr">
        <is>
          <t>Propranolol 40 mg BID</t>
        </is>
      </c>
      <c r="E105" s="166" t="inlineStr">
        <is>
          <t>Topiramate 25 mg BID</t>
        </is>
      </c>
      <c r="F105" s="166" t="inlineStr">
        <is>
          <t>Donepezil 5 mg HS</t>
        </is>
      </c>
      <c r="G105" s="166" t="inlineStr">
        <is>
          <t>Alteplase (rtPA) 0.9 mg/kg IV</t>
        </is>
      </c>
      <c r="H105" s="166" t="inlineStr">
        <is>
          <t>Phenytoin 100 mg TID</t>
        </is>
      </c>
      <c r="I105" s="167" t="inlineStr">
        <is>
          <t>1</t>
        </is>
      </c>
      <c r="J105"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Parkinson disease</t>
        </is>
      </c>
      <c r="M105" s="166" t="inlineStr"/>
      <c r="N105" s="165" t="inlineStr">
        <is>
          <t>Clinic</t>
        </is>
      </c>
      <c r="O105" s="166" t="inlineStr">
        <is>
          <t>ข้อ 5 (PLE_CC1_2533.md)</t>
        </is>
      </c>
      <c r="P105" s="165" t="inlineStr">
        <is>
          <t>ข้อสอบเก่า</t>
        </is>
      </c>
      <c r="Q105" s="165" t="inlineStr">
        <is>
          <t>2533</t>
        </is>
      </c>
      <c r="R105" s="165" t="inlineStr"/>
    </row>
    <row r="106" ht="24" customHeight="1" s="49">
      <c r="A106" s="167" t="n">
        <v>104</v>
      </c>
      <c r="B106" s="166" t="inlineStr">
        <is>
          <t>ตอบ ค. Phenytoin เนื่องจากยามีผลในการเพิ่มการทำงานของเอนไซม์ P450 ในตับ ทำให้มีผลในการเร่งการทำลาย T4</t>
        </is>
      </c>
      <c r="C106" s="166" t="inlineStr"/>
      <c r="D106" s="166" t="inlineStr">
        <is>
          <t>Alteplase (rtPA) 0.9 mg/kg IV</t>
        </is>
      </c>
      <c r="E106" s="166" t="inlineStr">
        <is>
          <t>Phenytoin 100 mg TID</t>
        </is>
      </c>
      <c r="F106" s="166" t="inlineStr">
        <is>
          <t>Sodium valproate 200 mg TID</t>
        </is>
      </c>
      <c r="G106" s="166" t="inlineStr">
        <is>
          <t>Carbamazepine 200 mg BID</t>
        </is>
      </c>
      <c r="H106" s="166" t="inlineStr">
        <is>
          <t>Lamotrigine 50 mg OD</t>
        </is>
      </c>
      <c r="I106" s="167" t="inlineStr">
        <is>
          <t>1</t>
        </is>
      </c>
      <c r="J106"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166" t="inlineStr"/>
      <c r="L106" s="166" t="inlineStr">
        <is>
          <t>Epilepsy</t>
        </is>
      </c>
      <c r="M106" s="166" t="inlineStr"/>
      <c r="N106" s="165" t="inlineStr">
        <is>
          <t>Clinic</t>
        </is>
      </c>
      <c r="O106" s="166" t="inlineStr">
        <is>
          <t>ข้อ 27 (PLE_CC1_Practice_Exam.md)</t>
        </is>
      </c>
      <c r="P106" s="165" t="inlineStr">
        <is>
          <t>แบบฝึกหัด</t>
        </is>
      </c>
      <c r="Q106" s="165" t="inlineStr">
        <is>
          <t>เล่มม่วง</t>
        </is>
      </c>
      <c r="R106" s="165" t="inlineStr"/>
    </row>
    <row r="107" ht="24" customHeight="1" s="49">
      <c r="A107" s="167" t="n">
        <v>105</v>
      </c>
      <c r="B107" s="166"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07" s="166" t="inlineStr"/>
      <c r="D107" s="166" t="inlineStr">
        <is>
          <t>Carbamazepine 200 mg BID</t>
        </is>
      </c>
      <c r="E107" s="166" t="inlineStr">
        <is>
          <t>Lamotrigine 50 mg OD</t>
        </is>
      </c>
      <c r="F107" s="166" t="inlineStr">
        <is>
          <t>Levetiracetam 500 mg BID</t>
        </is>
      </c>
      <c r="G107" s="166" t="inlineStr">
        <is>
          <t>Gabapentin 300 mg TID</t>
        </is>
      </c>
      <c r="H107" s="166" t="inlineStr">
        <is>
          <t>Pregabalin 75 mg BID</t>
        </is>
      </c>
      <c r="I107" s="167" t="inlineStr">
        <is>
          <t>1</t>
        </is>
      </c>
      <c r="J107" s="166"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7" s="166" t="inlineStr"/>
      <c r="L107" s="166" t="inlineStr">
        <is>
          <t>Headache</t>
        </is>
      </c>
      <c r="M107" s="166" t="inlineStr"/>
      <c r="N107" s="165" t="inlineStr">
        <is>
          <t>Clinic</t>
        </is>
      </c>
      <c r="O107" s="166" t="inlineStr">
        <is>
          <t>ข้อ 37 (PLE_CC1_Practice_Exam.md)</t>
        </is>
      </c>
      <c r="P107" s="165" t="inlineStr">
        <is>
          <t>แบบฝึกหัด</t>
        </is>
      </c>
      <c r="Q107" s="165" t="inlineStr">
        <is>
          <t>เล่มม่วง</t>
        </is>
      </c>
      <c r="R107" s="165" t="inlineStr"/>
    </row>
    <row r="108" ht="24" customHeight="1" s="49">
      <c r="A108" s="167" t="n">
        <v>106</v>
      </c>
      <c r="B108" s="166" t="inlineStr">
        <is>
          <t>Phenytoin 2. Valproic acid 3. Benzodiazepine 4. Carbamazepine</t>
        </is>
      </c>
      <c r="C108" s="166" t="inlineStr"/>
      <c r="D108" s="166" t="inlineStr">
        <is>
          <t>1,2,3,4</t>
        </is>
      </c>
      <c r="E108" s="166" t="inlineStr">
        <is>
          <t>1,3 และ 4</t>
        </is>
      </c>
      <c r="F108" s="166" t="inlineStr">
        <is>
          <t>1 และ 4</t>
        </is>
      </c>
      <c r="G108" s="166" t="inlineStr">
        <is>
          <t>1 เท่านั้น</t>
        </is>
      </c>
      <c r="H108" s="166" t="inlineStr">
        <is>
          <t>2 เท่านั้น</t>
        </is>
      </c>
      <c r="I108" s="167" t="inlineStr">
        <is>
          <t>1</t>
        </is>
      </c>
      <c r="J108"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8" s="166" t="inlineStr"/>
      <c r="L108" s="166" t="inlineStr">
        <is>
          <t>Epilepsy</t>
        </is>
      </c>
      <c r="M108" s="166" t="inlineStr"/>
      <c r="N108" s="165" t="inlineStr">
        <is>
          <t>Clinic</t>
        </is>
      </c>
      <c r="O108" s="166" t="inlineStr">
        <is>
          <t>ข้อ 1 (PLE_CC1_Practice_Exam.md)</t>
        </is>
      </c>
      <c r="P108" s="165" t="inlineStr">
        <is>
          <t>แบบฝึกหัด</t>
        </is>
      </c>
      <c r="Q108" s="165" t="inlineStr">
        <is>
          <t>เล่มม่วง</t>
        </is>
      </c>
      <c r="R108" s="165" t="inlineStr"/>
    </row>
    <row r="109" ht="24" customHeight="1" s="49">
      <c r="A109" s="167" t="n">
        <v>107</v>
      </c>
      <c r="B109" s="166" t="inlineStr">
        <is>
          <t>Phenytoin 2.Valproic acid 3. Benzodiazepine 4. Carbamazepine</t>
        </is>
      </c>
      <c r="C109" s="166" t="inlineStr"/>
      <c r="D109" s="166" t="inlineStr">
        <is>
          <t>1,2,3,4</t>
        </is>
      </c>
      <c r="E109" s="166" t="inlineStr">
        <is>
          <t>1,2 และ 4</t>
        </is>
      </c>
      <c r="F109" s="166" t="inlineStr">
        <is>
          <t>2 และ 3</t>
        </is>
      </c>
      <c r="G109" s="166" t="inlineStr">
        <is>
          <t>2 และ 4</t>
        </is>
      </c>
      <c r="H109" s="166" t="inlineStr">
        <is>
          <t>2 เท่านั้น</t>
        </is>
      </c>
      <c r="I109" s="167" t="inlineStr">
        <is>
          <t>1</t>
        </is>
      </c>
      <c r="J109"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9" s="166" t="inlineStr"/>
      <c r="L109" s="166" t="inlineStr">
        <is>
          <t>Epilepsy</t>
        </is>
      </c>
      <c r="M109" s="166" t="inlineStr"/>
      <c r="N109" s="165" t="inlineStr">
        <is>
          <t>Clinic</t>
        </is>
      </c>
      <c r="O109" s="166" t="inlineStr">
        <is>
          <t>ข้อ 1 (PLE_CC1_Practice_Exam.md)</t>
        </is>
      </c>
      <c r="P109" s="165" t="inlineStr">
        <is>
          <t>แบบฝึกหัด</t>
        </is>
      </c>
      <c r="Q109" s="165" t="inlineStr">
        <is>
          <t>เล่มม่วง</t>
        </is>
      </c>
      <c r="R109" s="165" t="inlineStr"/>
    </row>
    <row r="110" ht="24" customHeight="1" s="49">
      <c r="A110" s="167" t="n">
        <v>108</v>
      </c>
      <c r="B110"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0" s="166" t="inlineStr"/>
      <c r="D110" s="166" t="inlineStr">
        <is>
          <t>Donepezil 5 mg HS</t>
        </is>
      </c>
      <c r="E110" s="166" t="inlineStr">
        <is>
          <t>Alteplase (rtPA) 0.9 mg/kg IV</t>
        </is>
      </c>
      <c r="F110" s="166" t="inlineStr">
        <is>
          <t>Phenytoin 100 mg TID</t>
        </is>
      </c>
      <c r="G110" s="166" t="inlineStr">
        <is>
          <t>Sodium valproate 200 mg TID</t>
        </is>
      </c>
      <c r="H110" s="166" t="inlineStr">
        <is>
          <t>Carbamazepine 200 mg BID</t>
        </is>
      </c>
      <c r="I110" s="167" t="inlineStr">
        <is>
          <t>1</t>
        </is>
      </c>
      <c r="J110"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0" s="166" t="inlineStr"/>
      <c r="L110" s="166" t="inlineStr">
        <is>
          <t>Headache</t>
        </is>
      </c>
      <c r="M110" s="166" t="inlineStr"/>
      <c r="N110" s="165" t="inlineStr">
        <is>
          <t>Clinic</t>
        </is>
      </c>
      <c r="O110" s="166" t="inlineStr">
        <is>
          <t>ข้อ 1 (PLE_CC1_Practice_Exam.md)</t>
        </is>
      </c>
      <c r="P110" s="165" t="inlineStr">
        <is>
          <t>แบบฝึกหัด</t>
        </is>
      </c>
      <c r="Q110" s="165" t="inlineStr">
        <is>
          <t>เล่มม่วง</t>
        </is>
      </c>
      <c r="R110" s="165" t="inlineStr"/>
    </row>
    <row r="111" ht="24" customHeight="1" s="49">
      <c r="A111" s="167" t="n">
        <v>109</v>
      </c>
      <c r="B111"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1" s="166" t="inlineStr"/>
      <c r="D111" s="166" t="inlineStr">
        <is>
          <t>Sodium valproate 200 mg TID</t>
        </is>
      </c>
      <c r="E111" s="166" t="inlineStr">
        <is>
          <t>Carbamazepine 200 mg BID</t>
        </is>
      </c>
      <c r="F111" s="166" t="inlineStr">
        <is>
          <t>Lamotrigine 50 mg OD</t>
        </is>
      </c>
      <c r="G111" s="166" t="inlineStr">
        <is>
          <t>Levetiracetam 500 mg BID</t>
        </is>
      </c>
      <c r="H111" s="166" t="inlineStr">
        <is>
          <t>Gabapentin 300 mg TID</t>
        </is>
      </c>
      <c r="I111" s="167" t="inlineStr">
        <is>
          <t>1</t>
        </is>
      </c>
      <c r="J111"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1" s="166" t="inlineStr"/>
      <c r="L111" s="166" t="inlineStr">
        <is>
          <t>Headache</t>
        </is>
      </c>
      <c r="M111" s="166" t="inlineStr"/>
      <c r="N111" s="165" t="inlineStr">
        <is>
          <t>Clinic</t>
        </is>
      </c>
      <c r="O111" s="166" t="inlineStr">
        <is>
          <t>ข้อ 4 (PLE_CC1_Practice_Exam.md)</t>
        </is>
      </c>
      <c r="P111" s="165" t="inlineStr">
        <is>
          <t>แบบฝึกหัด</t>
        </is>
      </c>
      <c r="Q111" s="165" t="inlineStr">
        <is>
          <t>เล่มม่วง</t>
        </is>
      </c>
      <c r="R111" s="165" t="inlineStr"/>
    </row>
    <row r="112" ht="24" customHeight="1" s="49">
      <c r="A112" s="167" t="n">
        <v>110</v>
      </c>
      <c r="B112" s="166" t="inlineStr">
        <is>
          <t>เกี่ยวกับ orthostatic hypotension ข้อใดต่อไปนี้กล่าวถูกต้องตามหลักวิชาชีพเภสัชกรรม</t>
        </is>
      </c>
      <c r="C112" s="166" t="inlineStr"/>
      <c r="D112" s="166" t="inlineStr">
        <is>
          <t>Levetiracetam 500 mg BID</t>
        </is>
      </c>
      <c r="E112" s="166" t="inlineStr">
        <is>
          <t>Gabapentin 300 mg TID</t>
        </is>
      </c>
      <c r="F112" s="166" t="inlineStr">
        <is>
          <t>Pregabalin 75 mg BID</t>
        </is>
      </c>
      <c r="G112" s="166" t="inlineStr">
        <is>
          <t>Levodopa/Benserazide 100/25 mg TID</t>
        </is>
      </c>
      <c r="H112" s="166" t="inlineStr">
        <is>
          <t>Sumatriptan 50 mg stat</t>
        </is>
      </c>
      <c r="I112" s="167" t="inlineStr">
        <is>
          <t>1</t>
        </is>
      </c>
      <c r="J112"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Headache</t>
        </is>
      </c>
      <c r="M112" s="166" t="inlineStr"/>
      <c r="N112" s="165" t="inlineStr">
        <is>
          <t>Clinic</t>
        </is>
      </c>
      <c r="O112" s="166" t="inlineStr">
        <is>
          <t>ข้อ 2 (PLE_CC1_Practice_Exam.md)</t>
        </is>
      </c>
      <c r="P112" s="165" t="inlineStr">
        <is>
          <t>แบบฝึกหัด</t>
        </is>
      </c>
      <c r="Q112" s="165" t="inlineStr">
        <is>
          <t>เล่มม่วง</t>
        </is>
      </c>
      <c r="R112" s="165" t="inlineStr"/>
    </row>
    <row r="113" ht="24" customHeight="1" s="49">
      <c r="A113" s="167" t="n">
        <v>111</v>
      </c>
      <c r="B113" s="166" t="inlineStr">
        <is>
          <t>กินร่วมกับ Phenytoin ได้ ะ</t>
        </is>
      </c>
      <c r="C113" s="166" t="inlineStr"/>
      <c r="D113" s="166" t="inlineStr">
        <is>
          <t>Levodopa/Benserazide 100/25 mg TID</t>
        </is>
      </c>
      <c r="E113" s="166" t="inlineStr">
        <is>
          <t>Sumatriptan 50 mg stat</t>
        </is>
      </c>
      <c r="F113" s="166" t="inlineStr">
        <is>
          <t>Propranolol 40 mg BID</t>
        </is>
      </c>
      <c r="G113" s="166" t="inlineStr">
        <is>
          <t>Topiramate 25 mg BID</t>
        </is>
      </c>
      <c r="H113" s="166" t="inlineStr">
        <is>
          <t>Donepezil 5 mg HS</t>
        </is>
      </c>
      <c r="I113" s="167" t="inlineStr">
        <is>
          <t>1</t>
        </is>
      </c>
      <c r="J113"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166" t="inlineStr"/>
      <c r="L113" s="166" t="inlineStr">
        <is>
          <t>Epilepsy</t>
        </is>
      </c>
      <c r="M113" s="166" t="inlineStr"/>
      <c r="N113" s="165" t="inlineStr">
        <is>
          <t>Clinic</t>
        </is>
      </c>
      <c r="O113" s="166" t="inlineStr">
        <is>
          <t>ข้อ 4 (PLE_CC1_Key_Rx20_UBU.md)</t>
        </is>
      </c>
      <c r="P113" s="165" t="inlineStr">
        <is>
          <t>ข้อสอบจำลอง</t>
        </is>
      </c>
      <c r="Q113" s="165" t="inlineStr">
        <is>
          <t>Mock Rx20 UBU</t>
        </is>
      </c>
      <c r="R113" s="165" t="inlineStr"/>
    </row>
    <row r="114" ht="24" customHeight="1" s="49">
      <c r="A114" s="167" t="n">
        <v>112</v>
      </c>
      <c r="B114" s="166" t="inlineStr">
        <is>
          <t>กลไกการออกฤทธิ์ของ Carbamazepine</t>
        </is>
      </c>
      <c r="C114" s="166" t="inlineStr"/>
      <c r="D114" s="166" t="inlineStr">
        <is>
          <t>จับกับ Na Channel ใน inactivated state</t>
        </is>
      </c>
      <c r="E114" s="166" t="inlineStr">
        <is>
          <t>จับกับ T-type Calcium Channel</t>
        </is>
      </c>
      <c r="F114" s="166" t="inlineStr">
        <is>
          <t>GABA-Chloride</t>
        </is>
      </c>
      <c r="G114" s="166" t="inlineStr">
        <is>
          <t>NMDA</t>
        </is>
      </c>
      <c r="H114" s="166" t="inlineStr">
        <is>
          <t>ยับยั้ง 2nd messenger</t>
        </is>
      </c>
      <c r="I114" s="167" t="inlineStr">
        <is>
          <t>1</t>
        </is>
      </c>
      <c r="J114" s="166"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4" s="166" t="inlineStr"/>
      <c r="L114" s="166" t="inlineStr">
        <is>
          <t>Epilepsy</t>
        </is>
      </c>
      <c r="M114" s="166" t="inlineStr"/>
      <c r="N114" s="165" t="inlineStr">
        <is>
          <t>Clinic</t>
        </is>
      </c>
      <c r="O114" s="166" t="inlineStr">
        <is>
          <t>ข้อ 3 (PLE_CC1_Key_Rx20_UBU.md)</t>
        </is>
      </c>
      <c r="P114" s="165" t="inlineStr">
        <is>
          <t>ข้อสอบจำลอง</t>
        </is>
      </c>
      <c r="Q114" s="165" t="inlineStr">
        <is>
          <t>Mock Rx20 UBU</t>
        </is>
      </c>
      <c r="R114" s="165" t="inlineStr"/>
    </row>
    <row r="115" ht="24" customHeight="1" s="49">
      <c r="A115" s="167" t="n">
        <v>113</v>
      </c>
      <c r="B115" s="166" t="inlineStr">
        <is>
          <t>Carbamazepine นอกจากจะมีข้อบ่งใช้ในโรคลมชัก ยังสามารถรักษาโรคอะไรได้</t>
        </is>
      </c>
      <c r="C115" s="166" t="inlineStr"/>
      <c r="D115" s="166" t="inlineStr">
        <is>
          <t>Antianxiety</t>
        </is>
      </c>
      <c r="E115" s="166" t="inlineStr">
        <is>
          <t>Smoking withdrawal</t>
        </is>
      </c>
      <c r="F115" s="166" t="inlineStr">
        <is>
          <t>Trigeminal neuralgia</t>
        </is>
      </c>
      <c r="G115" s="166" t="inlineStr">
        <is>
          <t>Pakinsonism dysarthria</t>
        </is>
      </c>
      <c r="H115" s="166" t="inlineStr">
        <is>
          <t>Febrile convulsion คำอธิบาย</t>
        </is>
      </c>
      <c r="I115" s="167" t="inlineStr">
        <is>
          <t>3</t>
        </is>
      </c>
      <c r="J115"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5" s="166" t="inlineStr"/>
      <c r="L115" s="166" t="inlineStr">
        <is>
          <t>Epilepsy</t>
        </is>
      </c>
      <c r="M115" s="166" t="inlineStr"/>
      <c r="N115" s="165" t="inlineStr">
        <is>
          <t>Clinic</t>
        </is>
      </c>
      <c r="O115" s="166" t="inlineStr">
        <is>
          <t>ข้อ 4 (PLE_CC1_Key_Rx20_UBU.md)</t>
        </is>
      </c>
      <c r="P115" s="165" t="inlineStr">
        <is>
          <t>ข้อสอบจำลอง</t>
        </is>
      </c>
      <c r="Q115" s="165" t="inlineStr">
        <is>
          <t>Mock Rx20 UBU</t>
        </is>
      </c>
      <c r="R115" s="165" t="inlineStr"/>
    </row>
    <row r="116" ht="24" customHeight="1" s="49">
      <c r="A116" s="167" t="n">
        <v>114</v>
      </c>
      <c r="B116" s="166" t="inlineStr">
        <is>
          <t>ยา Carbamazepine จะเพิ่มขึ้นเมื่อใช้ร่วมกับ</t>
        </is>
      </c>
      <c r="C116" s="166" t="inlineStr"/>
      <c r="D116" s="166" t="inlineStr">
        <is>
          <t>Folic acid</t>
        </is>
      </c>
      <c r="E116" s="166" t="inlineStr">
        <is>
          <t>Phenytoin</t>
        </is>
      </c>
      <c r="F116" s="166" t="inlineStr">
        <is>
          <t>Nevirapine</t>
        </is>
      </c>
      <c r="G116" s="166" t="inlineStr">
        <is>
          <t>Clarithromycin</t>
        </is>
      </c>
      <c r="H116" s="166" t="inlineStr">
        <is>
          <t>Mebendazole</t>
        </is>
      </c>
      <c r="I116" s="167" t="inlineStr">
        <is>
          <t>4</t>
        </is>
      </c>
      <c r="J116"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6" s="166" t="inlineStr"/>
      <c r="L116" s="166" t="inlineStr">
        <is>
          <t>Epilepsy</t>
        </is>
      </c>
      <c r="M116" s="166" t="inlineStr"/>
      <c r="N116" s="165" t="inlineStr">
        <is>
          <t>Clinic</t>
        </is>
      </c>
      <c r="O116" s="166" t="inlineStr">
        <is>
          <t>ข้อ 5 (PLE_CC1_Key_Rx20_UBU.md)</t>
        </is>
      </c>
      <c r="P116" s="165" t="inlineStr">
        <is>
          <t>ข้อสอบจำลอง</t>
        </is>
      </c>
      <c r="Q116" s="165" t="inlineStr">
        <is>
          <t>Mock Rx20 UBU</t>
        </is>
      </c>
      <c r="R116" s="165" t="inlineStr"/>
    </row>
    <row r="117" ht="24" customHeight="1" s="49">
      <c r="A117" s="167" t="n">
        <v>115</v>
      </c>
      <c r="B117" s="166" t="inlineStr">
        <is>
          <t>เกี่ยวกับ Carbamazepine ข้อใดต่อไปนี้กล่าวถูกต้องตามหลักวิชาชีพเภสัชกรรม</t>
        </is>
      </c>
      <c r="C117" s="166" t="inlineStr"/>
      <c r="D117" s="166" t="inlineStr">
        <is>
          <t>Pregabalin 75 mg BID</t>
        </is>
      </c>
      <c r="E117" s="166" t="inlineStr">
        <is>
          <t>Levodopa/Benserazide 100/25 mg TID</t>
        </is>
      </c>
      <c r="F117" s="166" t="inlineStr">
        <is>
          <t>Sumatriptan 50 mg stat</t>
        </is>
      </c>
      <c r="G117" s="166" t="inlineStr">
        <is>
          <t>Propranolol 40 mg BID</t>
        </is>
      </c>
      <c r="H117" s="166" t="inlineStr">
        <is>
          <t>Topiramate 25 mg BID</t>
        </is>
      </c>
      <c r="I117" s="167" t="inlineStr">
        <is>
          <t>1</t>
        </is>
      </c>
      <c r="J117" s="166"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7" s="166" t="inlineStr"/>
      <c r="L117" s="166" t="inlineStr">
        <is>
          <t>Epilepsy</t>
        </is>
      </c>
      <c r="M117" s="166" t="inlineStr"/>
      <c r="N117" s="165" t="inlineStr">
        <is>
          <t>Clinic</t>
        </is>
      </c>
      <c r="O117" s="166" t="inlineStr">
        <is>
          <t>ข้อ 5 (PLE_CC1_Key_Rx20_UBU.md)</t>
        </is>
      </c>
      <c r="P117" s="165" t="inlineStr">
        <is>
          <t>ข้อสอบจำลอง</t>
        </is>
      </c>
      <c r="Q117" s="165" t="inlineStr">
        <is>
          <t>Mock Rx20 UBU</t>
        </is>
      </c>
      <c r="R117" s="165" t="inlineStr"/>
    </row>
    <row r="118" ht="24" customHeight="1" s="49">
      <c r="A118" s="167" t="n">
        <v>116</v>
      </c>
      <c r="B118" s="166" t="inlineStr">
        <is>
          <t>ผู้ป่วยใช้ยาสูตรนี้อยู่ TDF/3TC/LPV/r ผู้ป่วยมีอาการปวดศีรษะไมเกรนเภสัชกรควรแนะนำว่ายาใดไม่ควรใช้ในผู้ป่วยปวดไมเกรน %</t>
        </is>
      </c>
      <c r="C118" s="166" t="inlineStr"/>
      <c r="D118" s="166" t="inlineStr">
        <is>
          <t>Propranolol 40 mg BID</t>
        </is>
      </c>
      <c r="E118" s="166" t="inlineStr">
        <is>
          <t>Topiramate 25 mg BID</t>
        </is>
      </c>
      <c r="F118" s="166" t="inlineStr">
        <is>
          <t>Donepezil 5 mg HS</t>
        </is>
      </c>
      <c r="G118" s="166" t="inlineStr">
        <is>
          <t>Alteplase (rtPA) 0.9 mg/kg IV</t>
        </is>
      </c>
      <c r="H118" s="166" t="inlineStr">
        <is>
          <t>Phenytoin 100 mg TID</t>
        </is>
      </c>
      <c r="I118" s="167" t="inlineStr">
        <is>
          <t>1</t>
        </is>
      </c>
      <c r="J118"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Headache</t>
        </is>
      </c>
      <c r="M118" s="166" t="inlineStr"/>
      <c r="N118" s="165" t="inlineStr">
        <is>
          <t>Clinic</t>
        </is>
      </c>
      <c r="O118" s="166" t="inlineStr">
        <is>
          <t>ข้อ 47 (PLE_CC1_Key_Rx20_UBU.md)</t>
        </is>
      </c>
      <c r="P118" s="165" t="inlineStr">
        <is>
          <t>ข้อสอบจำลอง</t>
        </is>
      </c>
      <c r="Q118" s="165" t="inlineStr">
        <is>
          <t>Mock Rx20 UBU</t>
        </is>
      </c>
      <c r="R118" s="165" t="inlineStr"/>
    </row>
    <row r="119" ht="24" customHeight="1" s="49">
      <c r="A119" s="167" t="n">
        <v>117</v>
      </c>
      <c r="B119" s="166" t="inlineStr">
        <is>
          <t>Phenytoin keto เพิ่มระดับ phenytoin, phenytoin ลดระดับ keto (Major)</t>
        </is>
      </c>
      <c r="C119" s="166" t="inlineStr"/>
      <c r="D119" s="166" t="inlineStr">
        <is>
          <t>Alteplase (rtPA) 0.9 mg/kg IV</t>
        </is>
      </c>
      <c r="E119" s="166" t="inlineStr">
        <is>
          <t>Phenytoin 100 mg TID</t>
        </is>
      </c>
      <c r="F119" s="166" t="inlineStr">
        <is>
          <t>Sodium valproate 200 mg TID</t>
        </is>
      </c>
      <c r="G119" s="166" t="inlineStr">
        <is>
          <t>Carbamazepine 200 mg BID</t>
        </is>
      </c>
      <c r="H119" s="166" t="inlineStr">
        <is>
          <t>Lamotrigine 50 mg OD</t>
        </is>
      </c>
      <c r="I119" s="167" t="inlineStr">
        <is>
          <t>1</t>
        </is>
      </c>
      <c r="J119"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9" s="166" t="inlineStr"/>
      <c r="L119" s="166" t="inlineStr">
        <is>
          <t>Epilepsy</t>
        </is>
      </c>
      <c r="M119" s="166" t="inlineStr"/>
      <c r="N119" s="165" t="inlineStr">
        <is>
          <t>Clinic</t>
        </is>
      </c>
      <c r="O119" s="166" t="inlineStr">
        <is>
          <t>ข้อ 1 (PLE_CC1_Key_Rx20_UBU.md)</t>
        </is>
      </c>
      <c r="P119" s="165" t="inlineStr">
        <is>
          <t>ข้อสอบจำลอง</t>
        </is>
      </c>
      <c r="Q119" s="165" t="inlineStr">
        <is>
          <t>Mock Rx20 UBU</t>
        </is>
      </c>
      <c r="R119" s="165" t="inlineStr"/>
    </row>
    <row r="120" ht="24" customHeight="1" s="49">
      <c r="A120" s="167" t="n">
        <v>118</v>
      </c>
      <c r="B120" s="166" t="inlineStr">
        <is>
          <t>ข$อใดไมGใชGอาการแสดงของผู้ป่วย Parkinson’s disease (1) Hypertension (2) Resting tremor (3) Impaired balance (4) Slowness of movement (5) Stiffness to limb movement</t>
        </is>
      </c>
      <c r="C120" s="166" t="inlineStr"/>
      <c r="D120" s="166" t="inlineStr">
        <is>
          <t>Carbamazepine 200 mg BID</t>
        </is>
      </c>
      <c r="E120" s="166" t="inlineStr">
        <is>
          <t>Lamotrigine 50 mg OD</t>
        </is>
      </c>
      <c r="F120" s="166" t="inlineStr">
        <is>
          <t>Levetiracetam 500 mg BID</t>
        </is>
      </c>
      <c r="G120" s="166" t="inlineStr">
        <is>
          <t>Gabapentin 300 mg TID</t>
        </is>
      </c>
      <c r="H120" s="166" t="inlineStr">
        <is>
          <t>Pregabalin 75 mg BID</t>
        </is>
      </c>
      <c r="I120" s="167" t="inlineStr">
        <is>
          <t>5</t>
        </is>
      </c>
      <c r="J120" s="166"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166" t="inlineStr"/>
      <c r="L120" s="166" t="inlineStr">
        <is>
          <t>Parkinson disease</t>
        </is>
      </c>
      <c r="M120" s="166" t="inlineStr"/>
      <c r="N120" s="165" t="inlineStr">
        <is>
          <t>Clinic</t>
        </is>
      </c>
      <c r="O120" s="166" t="inlineStr">
        <is>
          <t>ข้อ 73 (PLE_CC1_Key_Rx20_UBU.md)</t>
        </is>
      </c>
      <c r="P120" s="165" t="inlineStr">
        <is>
          <t>ข้อสอบจำลอง</t>
        </is>
      </c>
      <c r="Q120" s="165" t="inlineStr">
        <is>
          <t>Mock Rx20 UBU</t>
        </is>
      </c>
      <c r="R120" s="165" t="inlineStr"/>
    </row>
    <row r="121" ht="24" customHeight="1" s="49">
      <c r="A121" s="167" t="n">
        <v>119</v>
      </c>
      <c r="B121" s="166" t="inlineStr">
        <is>
          <t>เกี่ยวกับ รับประทานยากันชัก ข้อใดต่อไปนี้กล่าวถูกต้องตามหลักวิชาชีพเภสัชกรรม</t>
        </is>
      </c>
      <c r="C121" s="166" t="inlineStr"/>
      <c r="D121" s="166" t="inlineStr">
        <is>
          <t>Gabapentin 300 mg TID</t>
        </is>
      </c>
      <c r="E121" s="166" t="inlineStr">
        <is>
          <t>Pregabalin 75 mg BID</t>
        </is>
      </c>
      <c r="F121" s="166" t="inlineStr">
        <is>
          <t>Levodopa/Benserazide 100/25 mg TID</t>
        </is>
      </c>
      <c r="G121" s="166" t="inlineStr">
        <is>
          <t>Sumatriptan 50 mg stat</t>
        </is>
      </c>
      <c r="H121" s="166" t="inlineStr">
        <is>
          <t>Propranolol 40 mg BID</t>
        </is>
      </c>
      <c r="I121" s="167" t="inlineStr">
        <is>
          <t>1</t>
        </is>
      </c>
      <c r="J121"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1" s="166" t="inlineStr"/>
      <c r="L121" s="166" t="inlineStr">
        <is>
          <t>Epilepsy</t>
        </is>
      </c>
      <c r="M121" s="166" t="inlineStr"/>
      <c r="N121" s="165" t="inlineStr">
        <is>
          <t>Clinic</t>
        </is>
      </c>
      <c r="O121" s="166" t="inlineStr">
        <is>
          <t>ข้อ 2 (PLE_CC1_Key_Rx20_UBU.md)</t>
        </is>
      </c>
      <c r="P121" s="165" t="inlineStr">
        <is>
          <t>ข้อสอบจำลอง</t>
        </is>
      </c>
      <c r="Q121" s="165" t="inlineStr">
        <is>
          <t>Mock Rx20 UBU</t>
        </is>
      </c>
      <c r="R121" s="165" t="inlineStr"/>
    </row>
    <row r="122" ht="24" customHeight="1" s="49">
      <c r="A122" s="167" t="n">
        <v>120</v>
      </c>
      <c r="B122" s="166" t="inlineStr">
        <is>
          <t>ลดความถี่ในการให้ยา levodopa</t>
        </is>
      </c>
      <c r="C122" s="166" t="inlineStr"/>
      <c r="D122" s="166" t="inlineStr">
        <is>
          <t>Sumatriptan 50 mg stat</t>
        </is>
      </c>
      <c r="E122" s="166" t="inlineStr">
        <is>
          <t>Propranolol 40 mg BID</t>
        </is>
      </c>
      <c r="F122" s="166" t="inlineStr">
        <is>
          <t>Topiramate 25 mg BID</t>
        </is>
      </c>
      <c r="G122" s="166" t="inlineStr">
        <is>
          <t>Donepezil 5 mg HS</t>
        </is>
      </c>
      <c r="H122" s="166" t="inlineStr">
        <is>
          <t>Alteplase (rtPA) 0.9 mg/kg IV</t>
        </is>
      </c>
      <c r="I122" s="167" t="inlineStr">
        <is>
          <t>1</t>
        </is>
      </c>
      <c r="J122" s="166"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Parkinson disease</t>
        </is>
      </c>
      <c r="M122" s="166" t="inlineStr"/>
      <c r="N122" s="165" t="inlineStr">
        <is>
          <t>Clinic</t>
        </is>
      </c>
      <c r="O122" s="166" t="inlineStr">
        <is>
          <t>ข้อ 1 (PLE_CC1_Key_Rx20_UBU.md)</t>
        </is>
      </c>
      <c r="P122" s="165" t="inlineStr">
        <is>
          <t>ข้อสอบจำลอง</t>
        </is>
      </c>
      <c r="Q122" s="165" t="inlineStr">
        <is>
          <t>Mock Rx20 UBU</t>
        </is>
      </c>
      <c r="R122" s="165" t="inlineStr"/>
    </row>
    <row r="123" ht="24" customHeight="1" s="49">
      <c r="A123" s="167" t="n">
        <v>121</v>
      </c>
      <c r="B123" s="166" t="inlineStr">
        <is>
          <t>เกี่ยวกับ ลดการปรับขนาดยา levodopa ข้อใดต่อไปนี้กล่าวถูกต้องตามหลักวิชาชีพเภสัชกรรม</t>
        </is>
      </c>
      <c r="C123" s="166" t="inlineStr"/>
      <c r="D123" s="166" t="inlineStr">
        <is>
          <t>Donepezil 5 mg HS</t>
        </is>
      </c>
      <c r="E123" s="166" t="inlineStr">
        <is>
          <t>Alteplase (rtPA) 0.9 mg/kg IV</t>
        </is>
      </c>
      <c r="F123" s="166" t="inlineStr">
        <is>
          <t>Phenytoin 100 mg TID</t>
        </is>
      </c>
      <c r="G123" s="166" t="inlineStr">
        <is>
          <t>Sodium valproate 200 mg TID</t>
        </is>
      </c>
      <c r="H123" s="166" t="inlineStr">
        <is>
          <t>Carbamazepine 200 mg BID</t>
        </is>
      </c>
      <c r="I123" s="167" t="inlineStr">
        <is>
          <t>1</t>
        </is>
      </c>
      <c r="J123"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66" t="inlineStr"/>
      <c r="L123" s="166" t="inlineStr">
        <is>
          <t>Parkinson disease</t>
        </is>
      </c>
      <c r="M123" s="166" t="inlineStr"/>
      <c r="N123" s="165" t="inlineStr">
        <is>
          <t>Clinic</t>
        </is>
      </c>
      <c r="O123" s="166" t="inlineStr">
        <is>
          <t>ข้อ 4 (PLE_CC1_Key_Rx20_UBU.md)</t>
        </is>
      </c>
      <c r="P123" s="165" t="inlineStr">
        <is>
          <t>ข้อสอบจำลอง</t>
        </is>
      </c>
      <c r="Q123" s="165" t="inlineStr">
        <is>
          <t>Mock Rx20 UBU</t>
        </is>
      </c>
      <c r="R123" s="165" t="inlineStr"/>
    </row>
    <row r="124" ht="24" customHeight="1" s="49">
      <c r="A124" s="167" t="n">
        <v>122</v>
      </c>
      <c r="B124" s="166" t="inlineStr">
        <is>
          <t>จากโครงสร้าง levodopa เปลี่ยนเป็นสารในรูปออกฤทธิ์ผ่านกลไกใด</t>
        </is>
      </c>
      <c r="C124" s="166" t="inlineStr"/>
      <c r="D124" s="166" t="inlineStr">
        <is>
          <t>Sodium valproate 200 mg TID</t>
        </is>
      </c>
      <c r="E124" s="166" t="inlineStr">
        <is>
          <t>Carbamazepine 200 mg BID</t>
        </is>
      </c>
      <c r="F124" s="166" t="inlineStr">
        <is>
          <t>Lamotrigine 50 mg OD</t>
        </is>
      </c>
      <c r="G124" s="166" t="inlineStr">
        <is>
          <t>Levetiracetam 500 mg BID</t>
        </is>
      </c>
      <c r="H124" s="166" t="inlineStr">
        <is>
          <t>Gabapentin 300 mg TID</t>
        </is>
      </c>
      <c r="I124" s="167" t="inlineStr">
        <is>
          <t>1</t>
        </is>
      </c>
      <c r="J124"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4" s="166" t="inlineStr"/>
      <c r="L124" s="166" t="inlineStr">
        <is>
          <t>Parkinson disease</t>
        </is>
      </c>
      <c r="M124" s="166" t="inlineStr"/>
      <c r="N124" s="165" t="inlineStr">
        <is>
          <t>Clinic</t>
        </is>
      </c>
      <c r="O124" s="166" t="inlineStr">
        <is>
          <t>ข้อ 2 (PLE_CC1_Key_Rx20_UBU.md)</t>
        </is>
      </c>
      <c r="P124" s="165" t="inlineStr">
        <is>
          <t>ข้อสอบจำลอง</t>
        </is>
      </c>
      <c r="Q124" s="165" t="inlineStr">
        <is>
          <t>Mock Rx20 UBU</t>
        </is>
      </c>
      <c r="R124" s="165" t="inlineStr"/>
    </row>
    <row r="125" ht="24" customHeight="1" s="49">
      <c r="A125" s="167" t="n">
        <v>123</v>
      </c>
      <c r="B125" s="166" t="inlineStr">
        <is>
          <t>Levodopa ใช้ไม่ได้ผลอีกต่อไป</t>
        </is>
      </c>
      <c r="C125" s="166" t="inlineStr"/>
      <c r="D125" s="166" t="inlineStr">
        <is>
          <t>Levetiracetam 500 mg BID</t>
        </is>
      </c>
      <c r="E125" s="166" t="inlineStr">
        <is>
          <t>Gabapentin 300 mg TID</t>
        </is>
      </c>
      <c r="F125" s="166" t="inlineStr">
        <is>
          <t>Pregabalin 75 mg BID</t>
        </is>
      </c>
      <c r="G125" s="166" t="inlineStr">
        <is>
          <t>Levodopa/Benserazide 100/25 mg TID</t>
        </is>
      </c>
      <c r="H125" s="166" t="inlineStr">
        <is>
          <t>Sumatriptan 50 mg stat</t>
        </is>
      </c>
      <c r="I125" s="167" t="inlineStr">
        <is>
          <t>1</t>
        </is>
      </c>
      <c r="J125"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Parkinson disease</t>
        </is>
      </c>
      <c r="M125" s="166" t="inlineStr"/>
      <c r="N125" s="165" t="inlineStr">
        <is>
          <t>Clinic</t>
        </is>
      </c>
      <c r="O125" s="166" t="inlineStr">
        <is>
          <t>ข้อ 1 (PLE_CC1_Key_Rx20_UBU.md)</t>
        </is>
      </c>
      <c r="P125" s="165" t="inlineStr">
        <is>
          <t>ข้อสอบจำลอง</t>
        </is>
      </c>
      <c r="Q125" s="165" t="inlineStr">
        <is>
          <t>Mock Rx20 UBU</t>
        </is>
      </c>
      <c r="R125" s="165" t="inlineStr"/>
    </row>
    <row r="126" ht="24" customHeight="1" s="49">
      <c r="A126" s="167" t="n">
        <v>124</v>
      </c>
      <c r="B126" s="166" t="inlineStr">
        <is>
          <t>ระยะเวลาในการออกฤทธิ์ของ Levodopa สั้นลง</t>
        </is>
      </c>
      <c r="C126" s="166" t="inlineStr"/>
      <c r="D126" s="166" t="inlineStr">
        <is>
          <t>Levodopa/Benserazide 100/25 mg TID</t>
        </is>
      </c>
      <c r="E126" s="166" t="inlineStr">
        <is>
          <t>Sumatriptan 50 mg stat</t>
        </is>
      </c>
      <c r="F126" s="166" t="inlineStr">
        <is>
          <t>Propranolol 40 mg BID</t>
        </is>
      </c>
      <c r="G126" s="166" t="inlineStr">
        <is>
          <t>Topiramate 25 mg BID</t>
        </is>
      </c>
      <c r="H126" s="166" t="inlineStr">
        <is>
          <t>Donepezil 5 mg HS</t>
        </is>
      </c>
      <c r="I126" s="167" t="inlineStr">
        <is>
          <t>1</t>
        </is>
      </c>
      <c r="J126" s="166"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66" t="inlineStr"/>
      <c r="L126" s="166" t="inlineStr">
        <is>
          <t>Parkinson disease</t>
        </is>
      </c>
      <c r="M126" s="166" t="inlineStr"/>
      <c r="N126" s="165" t="inlineStr">
        <is>
          <t>Clinic</t>
        </is>
      </c>
      <c r="O126" s="166" t="inlineStr">
        <is>
          <t>ข้อ 2 (PLE_CC1_Key_Rx20_UBU.md)</t>
        </is>
      </c>
      <c r="P126" s="165" t="inlineStr">
        <is>
          <t>ข้อสอบจำลอง</t>
        </is>
      </c>
      <c r="Q126" s="165" t="inlineStr">
        <is>
          <t>Mock Rx20 UBU</t>
        </is>
      </c>
      <c r="R126" s="165" t="inlineStr"/>
    </row>
    <row r="127" ht="24" customHeight="1" s="49">
      <c r="A127" s="167" t="n">
        <v>125</v>
      </c>
      <c r="B127" s="166" t="inlineStr">
        <is>
          <t>การเพิ่มความถี ของการให้ levodopa</t>
        </is>
      </c>
      <c r="C127" s="166" t="inlineStr"/>
      <c r="D127" s="166" t="inlineStr">
        <is>
          <t>Topiramate 25 mg BID</t>
        </is>
      </c>
      <c r="E127" s="166" t="inlineStr">
        <is>
          <t>Donepezil 5 mg HS</t>
        </is>
      </c>
      <c r="F127" s="166" t="inlineStr">
        <is>
          <t>Alteplase (rtPA) 0.9 mg/kg IV</t>
        </is>
      </c>
      <c r="G127" s="166" t="inlineStr">
        <is>
          <t>Phenytoin 100 mg TID</t>
        </is>
      </c>
      <c r="H127" s="166" t="inlineStr">
        <is>
          <t>Sodium valproate 200 mg TID</t>
        </is>
      </c>
      <c r="I127" s="167" t="inlineStr">
        <is>
          <t>1</t>
        </is>
      </c>
      <c r="J127" s="166"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66" t="inlineStr"/>
      <c r="L127" s="166" t="inlineStr">
        <is>
          <t>Parkinson disease</t>
        </is>
      </c>
      <c r="M127" s="166" t="inlineStr"/>
      <c r="N127" s="165" t="inlineStr">
        <is>
          <t>Clinic</t>
        </is>
      </c>
      <c r="O127" s="166" t="inlineStr">
        <is>
          <t>ข้อ 1 (PLE_CC1_Key_Rx20_UBU.md)</t>
        </is>
      </c>
      <c r="P127" s="165" t="inlineStr">
        <is>
          <t>ข้อสอบจำลอง</t>
        </is>
      </c>
      <c r="Q127" s="165" t="inlineStr">
        <is>
          <t>Mock Rx20 UBU</t>
        </is>
      </c>
      <c r="R127" s="165" t="inlineStr"/>
    </row>
    <row r="128" ht="24" customHeight="1" s="49">
      <c r="A128" s="167" t="n">
        <v>126</v>
      </c>
      <c r="B128" s="166" t="inlineStr">
        <is>
          <t>ใช้ร่วมกับยา carbamazepine</t>
        </is>
      </c>
      <c r="C128" s="166" t="inlineStr"/>
      <c r="D128" s="166" t="inlineStr">
        <is>
          <t>Phenytoin 100 mg TID</t>
        </is>
      </c>
      <c r="E128" s="166" t="inlineStr">
        <is>
          <t>Sodium valproate 200 mg TID</t>
        </is>
      </c>
      <c r="F128" s="166" t="inlineStr">
        <is>
          <t>Carbamazepine 200 mg BID</t>
        </is>
      </c>
      <c r="G128" s="166" t="inlineStr">
        <is>
          <t>Lamotrigine 50 mg OD</t>
        </is>
      </c>
      <c r="H128" s="166" t="inlineStr">
        <is>
          <t>Levetiracetam 500 mg BID</t>
        </is>
      </c>
      <c r="I128" s="167" t="inlineStr">
        <is>
          <t>1</t>
        </is>
      </c>
      <c r="J128" s="166"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8" s="166" t="inlineStr"/>
      <c r="L128" s="166" t="inlineStr">
        <is>
          <t>Epilepsy</t>
        </is>
      </c>
      <c r="M128" s="166" t="inlineStr"/>
      <c r="N128" s="165" t="inlineStr">
        <is>
          <t>Clinic</t>
        </is>
      </c>
      <c r="O128" s="166" t="inlineStr">
        <is>
          <t>ข้อ 3 (PLE_CC1_Key_Rx20_UBU.md)</t>
        </is>
      </c>
      <c r="P128" s="165" t="inlineStr">
        <is>
          <t>ข้อสอบจำลอง</t>
        </is>
      </c>
      <c r="Q128" s="165" t="inlineStr">
        <is>
          <t>Mock Rx20 UBU</t>
        </is>
      </c>
      <c r="R128" s="165" t="inlineStr"/>
    </row>
    <row r="129" ht="24" customHeight="1" s="49">
      <c r="A129" s="167" t="n">
        <v>127</v>
      </c>
      <c r="B129" s="166" t="inlineStr">
        <is>
          <t>เกี่ยวกับ Portal hypertension ข้อใดต่อไปนี้กล่าวถูกต้องตามหลักวิชาชีพเภสัชกรรม</t>
        </is>
      </c>
      <c r="C129" s="166" t="inlineStr"/>
      <c r="D129" s="166" t="inlineStr">
        <is>
          <t>Lamotrigine 50 mg OD</t>
        </is>
      </c>
      <c r="E129" s="166" t="inlineStr">
        <is>
          <t>Levetiracetam 500 mg BID</t>
        </is>
      </c>
      <c r="F129" s="166" t="inlineStr">
        <is>
          <t>Gabapentin 300 mg TID</t>
        </is>
      </c>
      <c r="G129" s="166" t="inlineStr">
        <is>
          <t>Pregabalin 75 mg BID</t>
        </is>
      </c>
      <c r="H129" s="166" t="inlineStr">
        <is>
          <t>Levodopa/Benserazide 100/25 mg TID</t>
        </is>
      </c>
      <c r="I129" s="167" t="inlineStr">
        <is>
          <t>1</t>
        </is>
      </c>
      <c r="J129" s="166"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166" t="inlineStr"/>
      <c r="L129" s="166" t="inlineStr">
        <is>
          <t>Headache</t>
        </is>
      </c>
      <c r="M129" s="166" t="inlineStr"/>
      <c r="N129" s="165" t="inlineStr">
        <is>
          <t>Clinic</t>
        </is>
      </c>
      <c r="O129" s="166" t="inlineStr">
        <is>
          <t>ข้อ 1 (PLE_CC1_Key_Rx20_UBU.md)</t>
        </is>
      </c>
      <c r="P129" s="165" t="inlineStr">
        <is>
          <t>ข้อสอบจำลอง</t>
        </is>
      </c>
      <c r="Q129" s="165" t="inlineStr">
        <is>
          <t>Mock Rx20 UBU</t>
        </is>
      </c>
      <c r="R129" s="165" t="inlineStr"/>
    </row>
    <row r="130" ht="24" customHeight="1" s="49">
      <c r="A130" s="167" t="n">
        <v>128</v>
      </c>
      <c r="B130" s="166" t="inlineStr">
        <is>
          <t>ยาที่ใชเพื่อปองกันไมเกรนที่เหมาะสมในผู้ป่วยรายนี้</t>
        </is>
      </c>
      <c r="C130" s="166" t="inlineStr"/>
      <c r="D130" s="166" t="inlineStr">
        <is>
          <t>Pregabalin 75 mg BID</t>
        </is>
      </c>
      <c r="E130" s="166" t="inlineStr">
        <is>
          <t>Levodopa/Benserazide 100/25 mg TID</t>
        </is>
      </c>
      <c r="F130" s="166" t="inlineStr">
        <is>
          <t>Sumatriptan 50 mg stat</t>
        </is>
      </c>
      <c r="G130" s="166" t="inlineStr">
        <is>
          <t>Propranolol 40 mg BID</t>
        </is>
      </c>
      <c r="H130" s="166" t="inlineStr">
        <is>
          <t>Topiramate 25 mg BID</t>
        </is>
      </c>
      <c r="I130" s="167" t="inlineStr">
        <is>
          <t>1</t>
        </is>
      </c>
      <c r="J130"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66" t="inlineStr"/>
      <c r="L130" s="166" t="inlineStr">
        <is>
          <t>Headache</t>
        </is>
      </c>
      <c r="M130" s="166" t="inlineStr"/>
      <c r="N130" s="165" t="inlineStr">
        <is>
          <t>Clinic</t>
        </is>
      </c>
      <c r="O130" s="166" t="inlineStr">
        <is>
          <t>ข้อ 3 (PLE_CC1_Key_Rx20_UBU.md)</t>
        </is>
      </c>
      <c r="P130" s="165" t="inlineStr">
        <is>
          <t>ข้อสอบจำลอง</t>
        </is>
      </c>
      <c r="Q130" s="165" t="inlineStr">
        <is>
          <t>Mock Rx20 UBU</t>
        </is>
      </c>
      <c r="R130" s="165" t="inlineStr"/>
    </row>
    <row r="131" ht="24" customHeight="1" s="49">
      <c r="A131" s="165" t="n">
        <v>129</v>
      </c>
      <c r="B131" s="166" t="inlineStr">
        <is>
          <t>ข้อใดไม่ใช่ข้อห้ามใช้ของ Ergotamine</t>
        </is>
      </c>
      <c r="C131" s="166" t="inlineStr"/>
      <c r="D131" s="166" t="inlineStr">
        <is>
          <t>Hypothyroidism</t>
        </is>
      </c>
      <c r="E131" s="166" t="inlineStr">
        <is>
          <t>Myocardial infarction</t>
        </is>
      </c>
      <c r="F131" s="166" t="inlineStr">
        <is>
          <t>Transient ischemic attack</t>
        </is>
      </c>
      <c r="G131" s="166" t="inlineStr">
        <is>
          <t>Pregnancy</t>
        </is>
      </c>
      <c r="H131" s="166" t="inlineStr">
        <is>
          <t>Poorly controlled hypertension</t>
        </is>
      </c>
      <c r="I131" s="165" t="inlineStr">
        <is>
          <t>1</t>
        </is>
      </c>
      <c r="J131" s="16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66" t="inlineStr"/>
      <c r="L131" s="166" t="inlineStr">
        <is>
          <t>Hypertension</t>
        </is>
      </c>
      <c r="M131" s="166" t="inlineStr"/>
      <c r="N131" s="165" t="inlineStr">
        <is>
          <t>Clinic</t>
        </is>
      </c>
      <c r="O131" s="166" t="inlineStr">
        <is>
          <t>ข้อ 1 (PLE_CC1_2560 22 April Set 1.md)</t>
        </is>
      </c>
      <c r="P131" s="165" t="inlineStr">
        <is>
          <t>ข้อสอบเก่า</t>
        </is>
      </c>
      <c r="Q131" s="165" t="inlineStr">
        <is>
          <t>2560</t>
        </is>
      </c>
      <c r="R131" s="165" t="inlineStr"/>
    </row>
    <row r="132" ht="24" customHeight="1" s="49">
      <c r="A132" s="165" t="n">
        <v>130</v>
      </c>
      <c r="B132" s="166" t="inlineStr">
        <is>
          <t>ข้อใดผิดเกี่ยวกับการรับประทาน Ergotamine</t>
        </is>
      </c>
      <c r="C132" s="166" t="inlineStr"/>
      <c r="D132" s="166" t="inlineStr">
        <is>
          <t>รับประทาน 2 เม็ด ทันทีที่มีอาการ</t>
        </is>
      </c>
      <c r="E132" s="166" t="inlineStr">
        <is>
          <t>รอ 1 ชั่วโมง ถ้ายังมีอาการให้ทานเพิ่ม</t>
        </is>
      </c>
      <c r="F132" s="166" t="inlineStr">
        <is>
          <t>รับประทานยาอีก 1 เม็ด หากอาการไม่ดีขึ น ทุก 30 นาที</t>
        </is>
      </c>
      <c r="G132" s="166" t="inlineStr">
        <is>
          <t>รับประทานได้ไม่เกิน 6 เม็ด ต่อการปวด 1 ครั ง</t>
        </is>
      </c>
      <c r="H132" s="166" t="inlineStr">
        <is>
          <t>รับประทานไม่เกิน 10 เม็ด ต่อสัปดาห์</t>
        </is>
      </c>
      <c r="I132" s="165" t="inlineStr">
        <is>
          <t>1</t>
        </is>
      </c>
      <c r="J132" s="166"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166" t="inlineStr"/>
      <c r="L132" s="166" t="inlineStr">
        <is>
          <t>Hypertension</t>
        </is>
      </c>
      <c r="M132" s="166" t="inlineStr"/>
      <c r="N132" s="165" t="inlineStr">
        <is>
          <t>Clinic</t>
        </is>
      </c>
      <c r="O132" s="166" t="inlineStr">
        <is>
          <t>ข้อ 2 (PLE_CC1_2560 22 April Set 1.md)</t>
        </is>
      </c>
      <c r="P132" s="165" t="inlineStr">
        <is>
          <t>ข้อสอบเก่า</t>
        </is>
      </c>
      <c r="Q132" s="165" t="inlineStr">
        <is>
          <t>2560</t>
        </is>
      </c>
      <c r="R132" s="165" t="inlineStr"/>
    </row>
    <row r="133" ht="24" customHeight="1" s="49">
      <c r="A133" s="165" t="n">
        <v>131</v>
      </c>
      <c r="B133" s="166" t="inlineStr">
        <is>
          <t>โครงสร้างของ Ergotamine ข้อใดถูก</t>
        </is>
      </c>
      <c r="C133" s="166" t="inlineStr"/>
      <c r="D133" s="166" t="inlineStr">
        <is>
          <t>มี Chiral carbon 4 ต้าแหน่ง</t>
        </is>
      </c>
      <c r="E133" s="166" t="inlineStr">
        <is>
          <t>ละลายน ้าดี</t>
        </is>
      </c>
      <c r="F133" s="166" t="inlineStr">
        <is>
          <t>pKa = 4.0</t>
        </is>
      </c>
      <c r="G133" s="166" t="inlineStr">
        <is>
          <t>ดูดซึมได้ดี</t>
        </is>
      </c>
      <c r="H133" s="166" t="inlineStr">
        <is>
          <t>เป็น Indole alkaloid</t>
        </is>
      </c>
      <c r="I133" s="165" t="inlineStr">
        <is>
          <t>1</t>
        </is>
      </c>
      <c r="J133" s="166"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166" t="inlineStr"/>
      <c r="L133" s="166" t="inlineStr">
        <is>
          <t>Hypertension</t>
        </is>
      </c>
      <c r="M133" s="166" t="inlineStr"/>
      <c r="N133" s="165" t="inlineStr">
        <is>
          <t>Clinic</t>
        </is>
      </c>
      <c r="O133" s="166" t="inlineStr">
        <is>
          <t>ข้อ 3 (PLE_CC1_2560 22 April Set 1.md)</t>
        </is>
      </c>
      <c r="P133" s="165" t="inlineStr">
        <is>
          <t>ข้อสอบเก่า</t>
        </is>
      </c>
      <c r="Q133" s="165" t="inlineStr">
        <is>
          <t>2560</t>
        </is>
      </c>
      <c r="R133" s="165" t="inlineStr"/>
    </row>
    <row r="134" ht="24" customHeight="1" s="49">
      <c r="A134" s="165" t="n">
        <v>132</v>
      </c>
      <c r="B134" s="166" t="inlineStr">
        <is>
          <t>ข้อใดคือกลไกของยา Rivastigmine</t>
        </is>
      </c>
      <c r="C134" s="166" t="inlineStr"/>
      <c r="D134" s="166" t="inlineStr">
        <is>
          <t>Decrease Ach activity</t>
        </is>
      </c>
      <c r="E134" s="166" t="inlineStr">
        <is>
          <t>Inhibit DA and NE activity</t>
        </is>
      </c>
      <c r="F134" s="166" t="inlineStr">
        <is>
          <t>Inhibit Acetylcholinesterase</t>
        </is>
      </c>
      <c r="G134" s="166" t="inlineStr">
        <is>
          <t>Stimulate activity of Da</t>
        </is>
      </c>
      <c r="H134" s="166" t="inlineStr">
        <is>
          <t>Stimulate activity of NE and Ach</t>
        </is>
      </c>
      <c r="I134" s="165" t="inlineStr">
        <is>
          <t>1</t>
        </is>
      </c>
      <c r="J134" s="166"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166" t="inlineStr"/>
      <c r="L134" s="166" t="inlineStr">
        <is>
          <t>Hypertension</t>
        </is>
      </c>
      <c r="M134" s="166" t="inlineStr"/>
      <c r="N134" s="165" t="inlineStr">
        <is>
          <t>Clinic</t>
        </is>
      </c>
      <c r="O134" s="166" t="inlineStr">
        <is>
          <t>ข้อ 52 (Pharmtutor_2024_Set2.md)</t>
        </is>
      </c>
      <c r="P134" s="165" t="inlineStr">
        <is>
          <t>ข้อสอบจำลอง</t>
        </is>
      </c>
      <c r="Q134" s="165" t="inlineStr">
        <is>
          <t>Mock Pharmtutor 2024</t>
        </is>
      </c>
      <c r="R134" s="165" t="inlineStr"/>
    </row>
    <row r="135" ht="24" customHeight="1" s="49">
      <c r="A135" s="165" t="n">
        <v>133</v>
      </c>
      <c r="B135" s="166" t="inlineStr">
        <is>
          <t>เกี่ยวกับ amitiptyline ข้อใดต่อไปนี้กล่าวถูกต้องตามหลักวิชาชีพเภสัชกรรม</t>
        </is>
      </c>
      <c r="C135" s="166" t="inlineStr"/>
      <c r="D135" s="166" t="inlineStr">
        <is>
          <t>Fluoxetine สถานการณ์ที่ 3 : Gout</t>
        </is>
      </c>
      <c r="E135" s="166" t="inlineStr">
        <is>
          <t>ข้อใดไม่ใช้ risk factor</t>
        </is>
      </c>
      <c r="F135" s="166" t="inlineStr">
        <is>
          <t>อ้วน</t>
        </is>
      </c>
      <c r="G135" s="166" t="inlineStr">
        <is>
          <t>ความดันโลหิตสูง</t>
        </is>
      </c>
      <c r="H135" s="166" t="inlineStr">
        <is>
          <t>ดื่มเหล้า</t>
        </is>
      </c>
      <c r="I135" s="165" t="inlineStr">
        <is>
          <t>1</t>
        </is>
      </c>
      <c r="J135" s="166"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35" s="166" t="inlineStr"/>
      <c r="L135" s="166" t="inlineStr">
        <is>
          <t>Hypertension</t>
        </is>
      </c>
      <c r="M135" s="166" t="inlineStr"/>
      <c r="N135" s="165" t="inlineStr">
        <is>
          <t>Clinic</t>
        </is>
      </c>
      <c r="O135" s="166" t="inlineStr">
        <is>
          <t>ข้อ 1 (PLE_CC1_2556.md)</t>
        </is>
      </c>
      <c r="P135" s="165" t="inlineStr">
        <is>
          <t>ข้อสอบเก่า</t>
        </is>
      </c>
      <c r="Q135" s="165" t="inlineStr">
        <is>
          <t>2556</t>
        </is>
      </c>
      <c r="R135" s="165" t="inlineStr"/>
    </row>
    <row r="136" ht="24" customHeight="1" s="49">
      <c r="A136" s="165" t="n">
        <v>134</v>
      </c>
      <c r="B136" s="166" t="inlineStr">
        <is>
          <t>กลไกการออกฤทธิ์ของAmitriptyline คือข้อใด</t>
        </is>
      </c>
      <c r="C136" s="166" t="inlineStr"/>
      <c r="D136" s="166" t="inlineStr">
        <is>
          <t>ยับยั้งการทำงานของDA transporter</t>
        </is>
      </c>
      <c r="E136" s="166" t="inlineStr">
        <is>
          <t>ยับยั้งการทำงานของNE transporter</t>
        </is>
      </c>
      <c r="F136" s="166" t="inlineStr">
        <is>
          <t>ยับยั้งการทำงานของMOA enzyme</t>
        </is>
      </c>
      <c r="G136" s="166" t="inlineStr">
        <is>
          <t>กระต้่น5-HT receptor</t>
        </is>
      </c>
      <c r="H136" s="166" t="inlineStr">
        <is>
          <t>กระต้่นα2-adrenergic receptor (ข)</t>
        </is>
      </c>
      <c r="I136" s="165" t="inlineStr">
        <is>
          <t>1</t>
        </is>
      </c>
      <c r="J136" s="166"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166" t="inlineStr"/>
      <c r="L136" s="166" t="inlineStr">
        <is>
          <t>Hypertension</t>
        </is>
      </c>
      <c r="M136" s="166" t="inlineStr"/>
      <c r="N136" s="165" t="inlineStr">
        <is>
          <t>Clinic</t>
        </is>
      </c>
      <c r="O136" s="166" t="inlineStr">
        <is>
          <t>ข้อ 3 (PLE_CC1_2547.md)</t>
        </is>
      </c>
      <c r="P136" s="165" t="inlineStr">
        <is>
          <t>ข้อสอบเก่า</t>
        </is>
      </c>
      <c r="Q136" s="165" t="inlineStr">
        <is>
          <t>2547</t>
        </is>
      </c>
      <c r="R136" s="165" t="inlineStr"/>
    </row>
    <row r="137" ht="24" customHeight="1" s="49">
      <c r="A137" s="165" t="n">
        <v>135</v>
      </c>
      <c r="B137" s="166" t="inlineStr">
        <is>
          <t>ตุอไปนี้เป็นSide effect ที่เกิดจาการใช้ยาAmitriptyline ยกเว้น</t>
        </is>
      </c>
      <c r="C137" s="166" t="inlineStr"/>
      <c r="D137" s="166" t="inlineStr">
        <is>
          <t>Sedation</t>
        </is>
      </c>
      <c r="E137" s="166" t="inlineStr">
        <is>
          <t>Dry mouth</t>
        </is>
      </c>
      <c r="F137" s="166" t="inlineStr">
        <is>
          <t>Orthostatic hypotension</t>
        </is>
      </c>
      <c r="G137" s="166" t="inlineStr">
        <is>
          <t>Urinary retention</t>
        </is>
      </c>
      <c r="H137" s="166" t="inlineStr">
        <is>
          <t>Hyperuriccemia (ง)</t>
        </is>
      </c>
      <c r="I137" s="165" t="inlineStr">
        <is>
          <t>1</t>
        </is>
      </c>
      <c r="J137" s="166"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166" t="inlineStr"/>
      <c r="L137" s="166" t="inlineStr">
        <is>
          <t>Hypertension</t>
        </is>
      </c>
      <c r="M137" s="166" t="inlineStr"/>
      <c r="N137" s="165" t="inlineStr">
        <is>
          <t>Clinic</t>
        </is>
      </c>
      <c r="O137" s="166" t="inlineStr">
        <is>
          <t>ข้อ 4 (PLE_CC1_2547.md)</t>
        </is>
      </c>
      <c r="P137" s="165" t="inlineStr">
        <is>
          <t>ข้อสอบเก่า</t>
        </is>
      </c>
      <c r="Q137" s="165" t="inlineStr">
        <is>
          <t>2547</t>
        </is>
      </c>
      <c r="R137" s="165" t="inlineStr"/>
    </row>
    <row r="138" ht="24" customHeight="1" s="49">
      <c r="A138" s="165" t="n">
        <v>136</v>
      </c>
      <c r="B138" s="166" t="inlineStr">
        <is>
          <t>ยา ergotamine ไม่ละลายน้ำ จึงนำมาบรรจุลงใน capsule ซึ่งต้องเติมสารใดเพื่อช่วยในการไหล</t>
        </is>
      </c>
      <c r="C138" s="166" t="inlineStr"/>
      <c r="D138" s="166" t="inlineStr">
        <is>
          <t>Colloidal silica dioxide</t>
        </is>
      </c>
      <c r="E138" s="166" t="inlineStr">
        <is>
          <t>Crosscamellose</t>
        </is>
      </c>
      <c r="F138" s="166" t="inlineStr">
        <is>
          <t>PVP</t>
        </is>
      </c>
      <c r="G138" s="166" t="inlineStr">
        <is>
          <t>Sodium lauryl sulfate</t>
        </is>
      </c>
      <c r="H138" s="166" t="inlineStr">
        <is>
          <t>Sodium starch glycolate</t>
        </is>
      </c>
      <c r="I138" s="165" t="inlineStr">
        <is>
          <t>1</t>
        </is>
      </c>
      <c r="J138" s="166"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38" s="166" t="inlineStr"/>
      <c r="L138" s="166" t="inlineStr">
        <is>
          <t>Hypertension</t>
        </is>
      </c>
      <c r="M138" s="166" t="inlineStr"/>
      <c r="N138" s="165" t="inlineStr">
        <is>
          <t>Clinic</t>
        </is>
      </c>
      <c r="O138" s="166" t="inlineStr">
        <is>
          <t>ข้อ 73 (PLE_CC1_Key_Rx20_UBU.md)</t>
        </is>
      </c>
      <c r="P138" s="165" t="inlineStr">
        <is>
          <t>ข้อสอบจำลอง</t>
        </is>
      </c>
      <c r="Q138" s="165" t="inlineStr">
        <is>
          <t>Mock Rx20 UBU</t>
        </is>
      </c>
      <c r="R138" s="165" t="inlineStr"/>
    </row>
    <row r="139" ht="24" customHeight="1" s="49">
      <c r="A139" s="165" t="n">
        <v>137</v>
      </c>
      <c r="B139"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39" s="166" t="inlineStr"/>
      <c r="D139" s="166" t="inlineStr">
        <is>
          <t>ลดอาการคลื่นไส้อาเจียน</t>
        </is>
      </c>
      <c r="E139" s="166" t="inlineStr">
        <is>
          <t>ลดการขับออกของ L-dopa ทางไต</t>
        </is>
      </c>
      <c r="F139" s="166" t="inlineStr">
        <is>
          <t>เพิ่มการขับออกของ L-dopa ทางไต</t>
        </is>
      </c>
      <c r="G139" s="166" t="inlineStr">
        <is>
          <t>ลดการทำลาย levodopa ในสมอง</t>
        </is>
      </c>
      <c r="H139" s="166" t="inlineStr">
        <is>
          <t>ทำให้ levodopa ผ่าน BBB น้อยลง</t>
        </is>
      </c>
      <c r="I139" s="165" t="inlineStr">
        <is>
          <t>1</t>
        </is>
      </c>
      <c r="J139" s="166" t="inlineStr">
        <is>
          <t xml:space="preserve">✅ คำตอบที่ถูกต้อง: ข้อ ก. ลดอาการคลื่นไส้อาเจียน
🎯 ทำไมข้อนี้ถึงถูก:
🔍 ข้ออื่นผิดเพราะอะไร:
</t>
        </is>
      </c>
      <c r="K139" s="166" t="inlineStr"/>
      <c r="L139" s="166" t="inlineStr">
        <is>
          <t>Parkinson Disease</t>
        </is>
      </c>
      <c r="M139" s="166" t="inlineStr"/>
      <c r="N139" s="165" t="inlineStr">
        <is>
          <t>Clinic</t>
        </is>
      </c>
      <c r="O139" s="166" t="inlineStr">
        <is>
          <t>[SOURCE: Pharma Plus เล่มม่วง 2 - ข้อสอบย้อนหลังปี 2558 วันที่ 1 ข้อ 10]</t>
        </is>
      </c>
      <c r="P139" s="165" t="inlineStr">
        <is>
          <t>ข้อสอบเก่า</t>
        </is>
      </c>
      <c r="Q139" s="165" t="inlineStr">
        <is>
          <t>2558</t>
        </is>
      </c>
      <c r="R139" s="165" t="inlineStr"/>
    </row>
    <row r="140" ht="24" customHeight="1" s="49">
      <c r="A140" s="165" t="n">
        <v>138</v>
      </c>
      <c r="B140"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40" s="166" t="inlineStr"/>
      <c r="D140" s="166" t="inlineStr">
        <is>
          <t>เกิด DI ระหว่าง levodopa กับ benzeraside</t>
        </is>
      </c>
      <c r="E140" s="166" t="inlineStr">
        <is>
          <t>Levodopa ออกฤทธิ์สั้นลง</t>
        </is>
      </c>
      <c r="F140" s="166" t="inlineStr">
        <is>
          <t>ทนอาการข้างเคียงของ L-dopa ไม่ได้</t>
        </is>
      </c>
      <c r="G140" s="166" t="inlineStr">
        <is>
          <t>ยา levodopa ไม่ได้ผลในการรักษา</t>
        </is>
      </c>
      <c r="H140" s="166" t="inlineStr">
        <is>
          <t>ทนอาการข้างเคียงของ trihexyphenidyl ไม่ได้</t>
        </is>
      </c>
      <c r="I140" s="165" t="inlineStr">
        <is>
          <t>2</t>
        </is>
      </c>
      <c r="J140" s="166" t="inlineStr">
        <is>
          <t xml:space="preserve">✅ คำตอบที่ถูกต้อง: ข้อ ข. Levodopa ออกฤทธิ์สั้นลง
🎯 ทำไมข้อนี้ถึงถูก:
🔍 ข้ออื่นผิดเพราะอะไร:
</t>
        </is>
      </c>
      <c r="K140" s="166" t="inlineStr"/>
      <c r="L140" s="166" t="inlineStr">
        <is>
          <t>Parkinson Disease</t>
        </is>
      </c>
      <c r="M140" s="166" t="inlineStr"/>
      <c r="N140" s="165" t="inlineStr">
        <is>
          <t>Clinic</t>
        </is>
      </c>
      <c r="O140" s="166" t="inlineStr">
        <is>
          <t>[SOURCE: Pharma Plus เล่มม่วง 2 - ข้อสอบย้อนหลังปี 2558 วันที่ 1 ข้อ 11]</t>
        </is>
      </c>
      <c r="P140" s="165" t="inlineStr">
        <is>
          <t>ข้อสอบเก่า</t>
        </is>
      </c>
      <c r="Q140" s="165" t="inlineStr">
        <is>
          <t>2558</t>
        </is>
      </c>
      <c r="R140" s="165" t="inlineStr"/>
    </row>
    <row r="141" ht="24" customHeight="1" s="49">
      <c r="A141" s="165" t="n">
        <v>139</v>
      </c>
      <c r="B141"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41" s="166" t="inlineStr"/>
      <c r="D141" s="166" t="inlineStr">
        <is>
          <t>เพิ่มขนาดยา L-dopa</t>
        </is>
      </c>
      <c r="E141" s="166" t="inlineStr">
        <is>
          <t>เพิ่มขนาดยา trihexyphenidyl</t>
        </is>
      </c>
      <c r="F141" s="166" t="inlineStr">
        <is>
          <t>ลดขนาดยา L-dopa ลง</t>
        </is>
      </c>
      <c r="G141" s="166" t="inlineStr">
        <is>
          <t>เปลี่ยนเป็น L-dopa/benserazide dispersible tablet</t>
        </is>
      </c>
      <c r="H141" s="166" t="inlineStr">
        <is>
          <t>เปลี่ยนเป็น L-dopa/benserazide sustained releasing</t>
        </is>
      </c>
      <c r="I141" s="165" t="inlineStr">
        <is>
          <t>5</t>
        </is>
      </c>
      <c r="J141" s="166" t="inlineStr">
        <is>
          <t xml:space="preserve">✅ คำตอบที่ถูกต้อง: ข้อ จ. เปลี่ยนเป็น L-dopa/benserazide sustained releasing
🎯 ทำไมข้อนี้ถึงถูก:
🔍 ข้ออื่นผิดเพราะอะไร:
</t>
        </is>
      </c>
      <c r="K141" s="166" t="inlineStr"/>
      <c r="L141" s="166" t="inlineStr">
        <is>
          <t>Parkinson Disease</t>
        </is>
      </c>
      <c r="M141" s="166" t="inlineStr"/>
      <c r="N141" s="165" t="inlineStr">
        <is>
          <t>Clinic</t>
        </is>
      </c>
      <c r="O141" s="166" t="inlineStr">
        <is>
          <t>[SOURCE: Pharma Plus เล่มม่วง 2 - ข้อสอบย้อนหลังปี 2558 วันที่ 1 ข้อ 12]</t>
        </is>
      </c>
      <c r="P141" s="165" t="inlineStr">
        <is>
          <t>ข้อสอบเก่า</t>
        </is>
      </c>
      <c r="Q141" s="165" t="inlineStr">
        <is>
          <t>2558</t>
        </is>
      </c>
      <c r="R141" s="165" t="inlineStr"/>
    </row>
    <row r="142" ht="24" customHeight="1" s="49">
      <c r="A142" s="165" t="n">
        <v>140</v>
      </c>
      <c r="B142" s="166" t="inlineStr">
        <is>
          <t>[กรณีศึกษา 2]
ผู้ป่วยพาร์กินสันได้รับยา levodopa+benserazide และ trihexyphenidyl
คำถาม: ข้อแนะนำการกินยา L-dopa</t>
        </is>
      </c>
      <c r="C142" s="166" t="inlineStr"/>
      <c r="D142" s="166" t="inlineStr">
        <is>
          <t>กินพร้อมอาหาร</t>
        </is>
      </c>
      <c r="E142" s="166" t="inlineStr">
        <is>
          <t>กินหลังอาหาร</t>
        </is>
      </c>
      <c r="F142" s="166" t="inlineStr">
        <is>
          <t>เลี่ยงการกินยาพร้อมอาหารจำพวกโปรตีนสูง</t>
        </is>
      </c>
      <c r="G142" s="166" t="inlineStr">
        <is>
          <t>กินก่อนนอน</t>
        </is>
      </c>
      <c r="H142" s="166" t="inlineStr">
        <is>
          <t>เลี่ยงการกินพร้อมอาหารไขมันสูง</t>
        </is>
      </c>
      <c r="I142" s="165" t="inlineStr">
        <is>
          <t>3</t>
        </is>
      </c>
      <c r="J142" s="166" t="inlineStr">
        <is>
          <t xml:space="preserve">✅ คำตอบที่ถูกต้อง: ข้อ ค. เลี่ยงการกินยาพร้อมอาหารจำพวกโปรตีนสูง
🎯 ทำไมข้อนี้ถึงถูก:
🔍 ข้ออื่นผิดเพราะอะไร:
</t>
        </is>
      </c>
      <c r="K142" s="166" t="inlineStr"/>
      <c r="L142" s="166" t="inlineStr">
        <is>
          <t>Parkinson Disease</t>
        </is>
      </c>
      <c r="M142" s="166" t="inlineStr"/>
      <c r="N142" s="165" t="inlineStr">
        <is>
          <t>Clinic</t>
        </is>
      </c>
      <c r="O142" s="166" t="inlineStr">
        <is>
          <t>[SOURCE: Pharma Plus เล่มม่วง 2 - ข้อสอบย้อนหลังปี 2558 วันที่ 1 ข้อ 14]</t>
        </is>
      </c>
      <c r="P142" s="165" t="inlineStr">
        <is>
          <t>ข้อสอบเก่า</t>
        </is>
      </c>
      <c r="Q142" s="165" t="inlineStr">
        <is>
          <t>2558</t>
        </is>
      </c>
      <c r="R142" s="165" t="inlineStr"/>
    </row>
    <row r="143" ht="24" customHeight="1" s="49">
      <c r="A143" s="165" t="n">
        <v>141</v>
      </c>
      <c r="B143"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43" s="166" t="inlineStr"/>
      <c r="D143" s="166" t="inlineStr">
        <is>
          <t>Short term, difficulty falling asleep</t>
        </is>
      </c>
      <c r="E143" s="166" t="inlineStr">
        <is>
          <t>Short term, difficulty falling asleep, maintaining sleep</t>
        </is>
      </c>
      <c r="F143" s="166" t="inlineStr">
        <is>
          <t>Chronic, difficulty falling asleep</t>
        </is>
      </c>
      <c r="G143" s="166" t="inlineStr">
        <is>
          <t>Chronic, difficulty maintaining sleep</t>
        </is>
      </c>
      <c r="H143" s="166" t="inlineStr">
        <is>
          <t>Chronic, difficulty falling asleep, maintaining sleep</t>
        </is>
      </c>
      <c r="I143" s="165" t="inlineStr">
        <is>
          <t>3</t>
        </is>
      </c>
      <c r="J143" s="166" t="inlineStr">
        <is>
          <t xml:space="preserve">✅ คำตอบที่ถูกต้อง: ข้อ ค. Chronic, difficulty falling asleep
🎯 ทำไมข้อนี้ถึงถูก:
🔍 ข้ออื่นผิดเพราะอะไร:
</t>
        </is>
      </c>
      <c r="K143" s="166" t="inlineStr"/>
      <c r="L143" s="166" t="inlineStr">
        <is>
          <t>Insomnia</t>
        </is>
      </c>
      <c r="M143" s="166" t="inlineStr"/>
      <c r="N143" s="165" t="inlineStr">
        <is>
          <t>Clinic</t>
        </is>
      </c>
      <c r="O143" s="166" t="inlineStr">
        <is>
          <t>[SOURCE: Pharma Plus เล่มม่วง 2 - ข้อสอบย้อนหลังปี 2558 วันที่ 2 ข้อ 1]</t>
        </is>
      </c>
      <c r="P143" s="165" t="inlineStr">
        <is>
          <t>ข้อสอบเก่า</t>
        </is>
      </c>
      <c r="Q143" s="165" t="inlineStr">
        <is>
          <t>2558</t>
        </is>
      </c>
      <c r="R143" s="165" t="inlineStr"/>
    </row>
    <row r="144" ht="24" customHeight="1" s="49">
      <c r="A144" s="165" t="n">
        <v>142</v>
      </c>
      <c r="B144"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44" s="166" t="inlineStr"/>
      <c r="D144" s="166" t="inlineStr">
        <is>
          <t>อ้วน</t>
        </is>
      </c>
      <c r="E144" s="166" t="inlineStr">
        <is>
          <t>เศร้าเรื่องพ่อตาย</t>
        </is>
      </c>
      <c r="F144" s="166" t="inlineStr">
        <is>
          <t>กังวลเรื่องแม่ป่วย</t>
        </is>
      </c>
      <c r="G144" s="166" t="inlineStr">
        <is>
          <t>เครียดจากหน้าที่การงาน</t>
        </is>
      </c>
      <c r="H144" s="166" t="inlineStr">
        <is>
          <t>อ้วน</t>
        </is>
      </c>
      <c r="I144" s="165" t="inlineStr">
        <is>
          <t>4</t>
        </is>
      </c>
      <c r="J144" s="166" t="inlineStr">
        <is>
          <t xml:space="preserve">✅ คำตอบที่ถูกต้อง: ข้อ ง. เครียดจากหน้าที่การงาน
🎯 ทำไมข้อนี้ถึงถูก:
🔍 ข้ออื่นผิดเพราะอะไร:
</t>
        </is>
      </c>
      <c r="K144" s="166" t="inlineStr"/>
      <c r="L144" s="166" t="inlineStr">
        <is>
          <t>Insomnia</t>
        </is>
      </c>
      <c r="M144" s="166" t="inlineStr"/>
      <c r="N144" s="165" t="inlineStr">
        <is>
          <t>Clinic</t>
        </is>
      </c>
      <c r="O144" s="166" t="inlineStr">
        <is>
          <t>[SOURCE: Pharma Plus เล่มม่วง 2 - ข้อสอบย้อนหลังปี 2558 วันที่ 2 ข้อ 2]</t>
        </is>
      </c>
      <c r="P144" s="165" t="inlineStr">
        <is>
          <t>ข้อสอบเก่า</t>
        </is>
      </c>
      <c r="Q144" s="165" t="inlineStr">
        <is>
          <t>2558</t>
        </is>
      </c>
      <c r="R144" s="165" t="inlineStr"/>
    </row>
    <row r="145" ht="24" customHeight="1" s="49">
      <c r="A145" s="165" t="n">
        <v>143</v>
      </c>
      <c r="B145"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45" s="166" t="inlineStr"/>
      <c r="D145" s="166" t="inlineStr">
        <is>
          <t>ดื่มชา</t>
        </is>
      </c>
      <c r="E145" s="166" t="inlineStr">
        <is>
          <t>งีบกลางวัน</t>
        </is>
      </c>
      <c r="F145" s="166" t="inlineStr">
        <is>
          <t>ออกกำลังกายก่อนนอน</t>
        </is>
      </c>
      <c r="G145" s="166" t="inlineStr">
        <is>
          <t>ไม่สูบบุหรี่</t>
        </is>
      </c>
      <c r="H145" s="166" t="inlineStr">
        <is>
          <t>ดื่มไวน์</t>
        </is>
      </c>
      <c r="I145" s="165" t="inlineStr">
        <is>
          <t>4</t>
        </is>
      </c>
      <c r="J145" s="166" t="inlineStr">
        <is>
          <t xml:space="preserve">✅ คำตอบที่ถูกต้อง: ข้อ ง. ไม่สูบบุหรี่
🎯 ทำไมข้อนี้ถึงถูก:
🔍 ข้ออื่นผิดเพราะอะไร:
</t>
        </is>
      </c>
      <c r="K145" s="166" t="inlineStr"/>
      <c r="L145" s="166" t="inlineStr">
        <is>
          <t>Insomnia</t>
        </is>
      </c>
      <c r="M145" s="166" t="inlineStr"/>
      <c r="N145" s="165" t="inlineStr">
        <is>
          <t>Clinic</t>
        </is>
      </c>
      <c r="O145" s="166" t="inlineStr">
        <is>
          <t>[SOURCE: Pharma Plus เล่มม่วง 2 - ข้อสอบย้อนหลังปี 2558 วันที่ 2 ข้อ 3]</t>
        </is>
      </c>
      <c r="P145" s="165" t="inlineStr">
        <is>
          <t>ข้อสอบเก่า</t>
        </is>
      </c>
      <c r="Q145" s="165" t="inlineStr">
        <is>
          <t>2558</t>
        </is>
      </c>
      <c r="R145" s="165" t="inlineStr"/>
    </row>
    <row r="146" ht="24" customHeight="1" s="49">
      <c r="A146" s="165" t="n">
        <v>144</v>
      </c>
      <c r="B146"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46" s="166" t="inlineStr"/>
      <c r="D146" s="166" t="inlineStr">
        <is>
          <t>Melatonin</t>
        </is>
      </c>
      <c r="E146" s="166" t="inlineStr">
        <is>
          <t>Lorazepam</t>
        </is>
      </c>
      <c r="F146" s="166" t="inlineStr">
        <is>
          <t>CPM</t>
        </is>
      </c>
      <c r="G146" s="166" t="inlineStr">
        <is>
          <t>Diazepam</t>
        </is>
      </c>
      <c r="H146" s="166" t="inlineStr">
        <is>
          <t>Nortriptyline</t>
        </is>
      </c>
      <c r="I146" s="165" t="inlineStr">
        <is>
          <t>3</t>
        </is>
      </c>
      <c r="J146" s="166" t="inlineStr">
        <is>
          <t xml:space="preserve">✅ คำตอบที่ถูกต้อง: ข้อ ค. CPM
🎯 ทำไมข้อนี้ถึงถูก:
🔍 ข้ออื่นผิดเพราะอะไร:
</t>
        </is>
      </c>
      <c r="K146" s="166" t="inlineStr"/>
      <c r="L146" s="166" t="inlineStr">
        <is>
          <t>Insomnia</t>
        </is>
      </c>
      <c r="M146" s="166" t="inlineStr"/>
      <c r="N146" s="165" t="inlineStr">
        <is>
          <t>Clinic</t>
        </is>
      </c>
      <c r="O146" s="166" t="inlineStr">
        <is>
          <t>[SOURCE: Pharma Plus เล่มม่วง 2 - ข้อสอบย้อนหลังปี 2558 วันที่ 2 ข้อ 4]</t>
        </is>
      </c>
      <c r="P146" s="165" t="inlineStr">
        <is>
          <t>ข้อสอบเก่า</t>
        </is>
      </c>
      <c r="Q146" s="165" t="inlineStr">
        <is>
          <t>2558</t>
        </is>
      </c>
      <c r="R146" s="165" t="inlineStr"/>
    </row>
    <row r="147" ht="24" customHeight="1" s="49">
      <c r="A147" s="165" t="n">
        <v>145</v>
      </c>
      <c r="B147"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47" s="166" t="inlineStr"/>
      <c r="D147" s="166" t="inlineStr">
        <is>
          <t>N/V</t>
        </is>
      </c>
      <c r="E147" s="166" t="inlineStr">
        <is>
          <t>Hypotension</t>
        </is>
      </c>
      <c r="F147" s="166" t="inlineStr">
        <is>
          <t>Leg weakness</t>
        </is>
      </c>
      <c r="G147" s="166" t="inlineStr">
        <is>
          <t>Neuropathy</t>
        </is>
      </c>
      <c r="H147" s="166" t="inlineStr">
        <is>
          <t>Headache</t>
        </is>
      </c>
      <c r="I147" s="165" t="inlineStr">
        <is>
          <t>2</t>
        </is>
      </c>
      <c r="J147" s="166" t="inlineStr">
        <is>
          <t xml:space="preserve">✅ คำตอบที่ถูกต้อง: ข้อ ข. Hypotension
🎯 ทำไมข้อนี้ถึงถูก:
🔍 ข้ออื่นผิดเพราะอะไร:
</t>
        </is>
      </c>
      <c r="K147" s="166" t="inlineStr"/>
      <c r="L147" s="166" t="inlineStr">
        <is>
          <t>Headache Disorders and Migraine Therapy</t>
        </is>
      </c>
      <c r="M147" s="166" t="inlineStr"/>
      <c r="N147" s="165" t="inlineStr">
        <is>
          <t>Clinic</t>
        </is>
      </c>
      <c r="O147" s="166" t="inlineStr">
        <is>
          <t>[SOURCE: Pharma Plus เล่มม่วง 2 - ข้อสอบย้อนหลังปี 2558 วันที่ 2 ข้อ 71]</t>
        </is>
      </c>
      <c r="P147" s="165" t="inlineStr">
        <is>
          <t>ข้อสอบเก่า</t>
        </is>
      </c>
      <c r="Q147" s="165" t="inlineStr">
        <is>
          <t>2558</t>
        </is>
      </c>
      <c r="R147" s="165" t="inlineStr"/>
    </row>
    <row r="148" ht="24" customHeight="1" s="49">
      <c r="A148" s="165" t="n">
        <v>146</v>
      </c>
      <c r="B148"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48" s="166" t="inlineStr"/>
      <c r="D148" s="166" t="inlineStr">
        <is>
          <t>กินหลังอาหารทันที</t>
        </is>
      </c>
      <c r="E148" s="166" t="inlineStr">
        <is>
          <t>กินไม่เกินวันละ 6 เม็ด</t>
        </is>
      </c>
      <c r="F148" s="166" t="inlineStr">
        <is>
          <t>1 เดือนไม่ควรกินเกิน 10 เม็ด</t>
        </is>
      </c>
      <c r="G148" s="166" t="inlineStr">
        <is>
          <t>กินร่วมกับนมเพื่อเพิ่มการดูดซึม</t>
        </is>
      </c>
      <c r="H148" s="166" t="inlineStr">
        <is>
          <t>1 สัปดาห์ไม่ควรกินเกิน 8 เม็ด</t>
        </is>
      </c>
      <c r="I148" s="165" t="inlineStr">
        <is>
          <t>2</t>
        </is>
      </c>
      <c r="J148" s="166" t="inlineStr">
        <is>
          <t xml:space="preserve">✅ คำตอบที่ถูกต้อง: ข้อ ข. กินไม่เกินวันละ 6 เม็ด
🎯 ทำไมข้อนี้ถึงถูก:
🔍 ข้ออื่นผิดเพราะอะไร:
</t>
        </is>
      </c>
      <c r="K148" s="166" t="inlineStr"/>
      <c r="L148" s="166" t="inlineStr">
        <is>
          <t>Headache Disorders and Migraine Therapy</t>
        </is>
      </c>
      <c r="M148" s="166" t="inlineStr"/>
      <c r="N148" s="165" t="inlineStr">
        <is>
          <t>Clinic</t>
        </is>
      </c>
      <c r="O148" s="166" t="inlineStr">
        <is>
          <t>[SOURCE: Pharma Plus เล่มม่วง 2 - ข้อสอบย้อนหลังปี 2558 วันที่ 2 ข้อ 72]</t>
        </is>
      </c>
      <c r="P148" s="165" t="inlineStr">
        <is>
          <t>ข้อสอบเก่า</t>
        </is>
      </c>
      <c r="Q148" s="165" t="inlineStr">
        <is>
          <t>2558</t>
        </is>
      </c>
      <c r="R148" s="165" t="inlineStr"/>
    </row>
    <row r="149" ht="24" customHeight="1" s="49">
      <c r="A149" s="165" t="n">
        <v>147</v>
      </c>
      <c r="B149"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49" s="166" t="inlineStr"/>
      <c r="D149" s="166" t="inlineStr">
        <is>
          <t>Flunarizine</t>
        </is>
      </c>
      <c r="E149" s="166" t="inlineStr">
        <is>
          <t>Amitriptyline</t>
        </is>
      </c>
      <c r="F149" s="166" t="inlineStr">
        <is>
          <t>Valproic acid</t>
        </is>
      </c>
      <c r="G149" s="166" t="inlineStr">
        <is>
          <t>Propranolol</t>
        </is>
      </c>
      <c r="H149" s="166" t="inlineStr">
        <is>
          <t>Diazepam</t>
        </is>
      </c>
      <c r="I149" s="165" t="inlineStr">
        <is>
          <t>4</t>
        </is>
      </c>
      <c r="J149" s="166" t="inlineStr">
        <is>
          <t xml:space="preserve">✅ คำตอบที่ถูกต้อง: ข้อ ง. Propranolol
🎯 ทำไมข้อนี้ถึงถูก:
🔍 ข้ออื่นผิดเพราะอะไร:
</t>
        </is>
      </c>
      <c r="K149" s="166" t="inlineStr"/>
      <c r="L149" s="166" t="inlineStr">
        <is>
          <t>Headache Disorders and Migraine Therapy</t>
        </is>
      </c>
      <c r="M149" s="166" t="inlineStr"/>
      <c r="N149" s="165" t="inlineStr">
        <is>
          <t>Clinic</t>
        </is>
      </c>
      <c r="O149" s="166" t="inlineStr">
        <is>
          <t>[SOURCE: Pharma Plus เล่มม่วง 2 - ข้อสอบย้อนหลังปี 2558 วันที่ 2 ข้อ 73]</t>
        </is>
      </c>
      <c r="P149" s="165" t="inlineStr">
        <is>
          <t>ข้อสอบเก่า</t>
        </is>
      </c>
      <c r="Q149" s="165" t="inlineStr">
        <is>
          <t>2558</t>
        </is>
      </c>
      <c r="R149" s="165" t="inlineStr"/>
    </row>
    <row r="150" ht="24" customHeight="1" s="49">
      <c r="A150" s="165" t="n">
        <v>148</v>
      </c>
      <c r="B150" s="166" t="inlineStr">
        <is>
          <t>ยาใดไม่ใช้ป้องกันหรือรักษา post herpetic neuralgia</t>
        </is>
      </c>
      <c r="C150" s="166" t="inlineStr"/>
      <c r="D150" s="166" t="inlineStr">
        <is>
          <t>Pregabalin</t>
        </is>
      </c>
      <c r="E150" s="166" t="inlineStr">
        <is>
          <t>Flunarizine</t>
        </is>
      </c>
      <c r="F150" s="166" t="inlineStr">
        <is>
          <t>Gabapentin</t>
        </is>
      </c>
      <c r="G150" s="166" t="inlineStr">
        <is>
          <t>Nortriptyline</t>
        </is>
      </c>
      <c r="H150" s="166" t="inlineStr">
        <is>
          <t>Tramadol HCl</t>
        </is>
      </c>
      <c r="I150" s="165" t="inlineStr">
        <is>
          <t>2</t>
        </is>
      </c>
      <c r="J150" s="166" t="inlineStr">
        <is>
          <t>✅ คำตอบที่ถูกต้อง: ข้อ ข. Flunarizine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50" s="166" t="inlineStr"/>
      <c r="L150" s="166" t="inlineStr">
        <is>
          <t>Neuropathic Pain</t>
        </is>
      </c>
      <c r="M150" s="166" t="inlineStr"/>
      <c r="N150" s="165" t="inlineStr">
        <is>
          <t>Clinic</t>
        </is>
      </c>
      <c r="O150" s="166" t="inlineStr">
        <is>
          <t>[SOURCE: Pharma Plus เล่มม่วง 2 - ข้อสอบย้อนหลัง PLE-CC1 ปี 2564 วันที่ 1 ข้อ 20]</t>
        </is>
      </c>
      <c r="P150" s="165" t="inlineStr">
        <is>
          <t>ข้อสอบเก่า</t>
        </is>
      </c>
      <c r="Q150" s="165" t="inlineStr">
        <is>
          <t>2564</t>
        </is>
      </c>
      <c r="R150" s="165" t="inlineStr"/>
    </row>
    <row r="151" ht="24" customHeight="1" s="49">
      <c r="A151" s="165" t="n">
        <v>149</v>
      </c>
      <c r="B151"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51" s="166" t="inlineStr"/>
      <c r="D151" s="166" t="inlineStr">
        <is>
          <t>Glutamate</t>
        </is>
      </c>
      <c r="E151" s="166" t="inlineStr">
        <is>
          <t>Serotonin</t>
        </is>
      </c>
      <c r="F151" s="166" t="inlineStr">
        <is>
          <t>Dopamine</t>
        </is>
      </c>
      <c r="G151" s="166" t="inlineStr">
        <is>
          <t>Norepinephrine</t>
        </is>
      </c>
      <c r="H151" s="166" t="inlineStr">
        <is>
          <t>Gamma aminobutyric acid</t>
        </is>
      </c>
      <c r="I151" s="165" t="inlineStr">
        <is>
          <t>5</t>
        </is>
      </c>
      <c r="J151"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51" s="166" t="inlineStr"/>
      <c r="L151" s="166" t="inlineStr">
        <is>
          <t>Neurology &amp; Sedatives</t>
        </is>
      </c>
      <c r="M151" s="166" t="inlineStr"/>
      <c r="N151" s="165" t="inlineStr">
        <is>
          <t>Clinic</t>
        </is>
      </c>
      <c r="O151" s="166" t="inlineStr">
        <is>
          <t>[SOURCE: Pharma Plus เล่มม่วง 2 - ข้อสอบย้อนหลัง PLE-CC1 ปี 2564 วันที่ 2 ข้อ 36]</t>
        </is>
      </c>
      <c r="P151" s="165" t="inlineStr">
        <is>
          <t>ข้อสอบเก่า</t>
        </is>
      </c>
      <c r="Q151" s="165" t="inlineStr">
        <is>
          <t>2564</t>
        </is>
      </c>
      <c r="R151" s="165" t="inlineStr"/>
    </row>
    <row r="152" ht="24" customHeight="1" s="49">
      <c r="A152" s="165" t="n">
        <v>150</v>
      </c>
      <c r="B152"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52" s="166" t="inlineStr"/>
      <c r="D152" s="166" t="inlineStr">
        <is>
          <t>Ibuprofen</t>
        </is>
      </c>
      <c r="E152" s="166" t="inlineStr">
        <is>
          <t>Paracetamol</t>
        </is>
      </c>
      <c r="F152" s="166" t="inlineStr">
        <is>
          <t>Ergotamine</t>
        </is>
      </c>
      <c r="G152" s="166" t="inlineStr">
        <is>
          <t>Sumatriptan</t>
        </is>
      </c>
      <c r="H152" s="166" t="inlineStr">
        <is>
          <t>Naproxen</t>
        </is>
      </c>
      <c r="I152" s="165" t="inlineStr">
        <is>
          <t>3</t>
        </is>
      </c>
      <c r="J152"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52" s="166" t="inlineStr"/>
      <c r="L152" s="166" t="inlineStr">
        <is>
          <t>Headache &amp; Migraine</t>
        </is>
      </c>
      <c r="M152" s="166" t="inlineStr"/>
      <c r="N152" s="165" t="inlineStr">
        <is>
          <t>Clinic</t>
        </is>
      </c>
      <c r="O152" s="166" t="inlineStr">
        <is>
          <t>[SOURCE: Pharma Plus เล่มม่วง 2 - ข้อสอบย้อนหลัง PLE-CC1 ปี 2564 วันที่ 2 ข้อ 44]</t>
        </is>
      </c>
      <c r="P152" s="165" t="inlineStr">
        <is>
          <t>ข้อสอบเก่า</t>
        </is>
      </c>
      <c r="Q152" s="165" t="inlineStr">
        <is>
          <t>2564</t>
        </is>
      </c>
      <c r="R152" s="165" t="inlineStr"/>
    </row>
    <row r="153" ht="24" customHeight="1" s="49">
      <c r="A153" s="165" t="n">
        <v>151</v>
      </c>
      <c r="B153"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53" s="166" t="inlineStr"/>
      <c r="D153" s="166" t="inlineStr">
        <is>
          <t>Naproxen</t>
        </is>
      </c>
      <c r="E153" s="166" t="inlineStr">
        <is>
          <t>Theophylline</t>
        </is>
      </c>
      <c r="F153" s="166" t="inlineStr">
        <is>
          <t>Ketoconazole</t>
        </is>
      </c>
      <c r="G153" s="166" t="inlineStr">
        <is>
          <t>Warfarin</t>
        </is>
      </c>
      <c r="H153" s="166" t="inlineStr">
        <is>
          <t>Ceftriaxone</t>
        </is>
      </c>
      <c r="I153" s="165" t="inlineStr">
        <is>
          <t>3</t>
        </is>
      </c>
      <c r="J153" s="166"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53" s="166" t="inlineStr"/>
      <c r="L153" s="166" t="inlineStr">
        <is>
          <t>Headache &amp; Migraine</t>
        </is>
      </c>
      <c r="M153" s="166" t="inlineStr"/>
      <c r="N153" s="165" t="inlineStr">
        <is>
          <t>Clinic</t>
        </is>
      </c>
      <c r="O153" s="166" t="inlineStr">
        <is>
          <t>[SOURCE: Pharma Plus เล่มม่วง 2 - ข้อสอบย้อนหลัง PLE-CC1 ปี 2564 วันที่ 2 ข้อ 46]</t>
        </is>
      </c>
      <c r="P153" s="165" t="inlineStr">
        <is>
          <t>ข้อสอบเก่า</t>
        </is>
      </c>
      <c r="Q153" s="165" t="inlineStr">
        <is>
          <t>2564</t>
        </is>
      </c>
      <c r="R153" s="165" t="inlineStr"/>
    </row>
    <row r="154" ht="24" customHeight="1" s="49">
      <c r="A154" s="165" t="n">
        <v>152</v>
      </c>
      <c r="B154"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54" s="166" t="inlineStr"/>
      <c r="D154" s="166" t="inlineStr">
        <is>
          <t>รับประทานไม่เกินวันละ 5 mg/day หรือ 8 mg/week</t>
        </is>
      </c>
      <c r="E154" s="166" t="inlineStr">
        <is>
          <t>รับประทานไม่เกินวันละ 6 mg/day หรือ 10 mg/week</t>
        </is>
      </c>
      <c r="F154" s="166" t="inlineStr">
        <is>
          <t>รับประทาน 1-2 เม็ดเมื่อมีอาการ รับประทานซ้ำได้ภายหลัง 60 นาที ไม่เกิน 6 เม็ดต่อวัน และไม่เกิน 10 เม็ดต่อสัปดาห์</t>
        </is>
      </c>
      <c r="G154" s="166" t="inlineStr">
        <is>
          <t>ใช้ในหญิงตั้งครรภ์ได้</t>
        </is>
      </c>
      <c r="H154" s="166" t="inlineStr">
        <is>
          <t>รับประทานร่วมกับ clarithromycin ได้</t>
        </is>
      </c>
      <c r="I154" s="165" t="inlineStr">
        <is>
          <t>3</t>
        </is>
      </c>
      <c r="J154"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54" s="166" t="inlineStr"/>
      <c r="L154" s="166" t="inlineStr">
        <is>
          <t>Headache &amp; Migraine</t>
        </is>
      </c>
      <c r="M154" s="166" t="inlineStr"/>
      <c r="N154" s="165" t="inlineStr">
        <is>
          <t>Clinic</t>
        </is>
      </c>
      <c r="O154" s="166" t="inlineStr">
        <is>
          <t>[SOURCE: Pharma Plus เล่มม่วง 2 - ข้อสอบย้อนหลัง PLE-CC1 ปี 2564 วันที่ 2 ข้อ 47]</t>
        </is>
      </c>
      <c r="P154" s="165" t="inlineStr">
        <is>
          <t>ข้อสอบเก่า</t>
        </is>
      </c>
      <c r="Q154" s="165" t="inlineStr">
        <is>
          <t>2564</t>
        </is>
      </c>
      <c r="R154" s="165" t="inlineStr"/>
    </row>
    <row r="155" ht="24" customHeight="1" s="49">
      <c r="A155" s="165" t="n">
        <v>153</v>
      </c>
      <c r="B155"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ยาใดเป็นยาแก้ปวดที่เหมาะสมในผู้ป่วยรายนี้</t>
        </is>
      </c>
      <c r="C155" s="166" t="inlineStr"/>
      <c r="D155" s="166" t="inlineStr">
        <is>
          <t>Gabapentin</t>
        </is>
      </c>
      <c r="E155" s="166" t="inlineStr">
        <is>
          <t>Amitriptyline</t>
        </is>
      </c>
      <c r="F155" s="166" t="inlineStr">
        <is>
          <t>Acetaminophen</t>
        </is>
      </c>
      <c r="G155" s="166" t="inlineStr">
        <is>
          <t>Naproxen</t>
        </is>
      </c>
      <c r="H155" s="166" t="inlineStr">
        <is>
          <t>Tolperisone</t>
        </is>
      </c>
      <c r="I155" s="165" t="inlineStr">
        <is>
          <t>1</t>
        </is>
      </c>
      <c r="J155"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55" s="166" t="inlineStr">
        <is>
          <t>Neuropathic pain</t>
        </is>
      </c>
      <c r="L155" s="166" t="inlineStr">
        <is>
          <t>Analgesic selection for herpes zoster acute and neuropathic pain</t>
        </is>
      </c>
      <c r="M155" s="166" t="inlineStr"/>
      <c r="N155" s="165" t="inlineStr">
        <is>
          <t>ปานกลาง</t>
        </is>
      </c>
      <c r="O155" s="166" t="inlineStr">
        <is>
          <t>ข้อสอบเก่า</t>
        </is>
      </c>
      <c r="P155" s="165" t="inlineStr">
        <is>
          <t>ข้อสอบเก่า</t>
        </is>
      </c>
      <c r="Q155" s="165" t="inlineStr">
        <is>
          <t>2565</t>
        </is>
      </c>
      <c r="R155" s="165" t="inlineStr"/>
    </row>
    <row r="156" ht="24" customHeight="1" s="49">
      <c r="A156" s="165" t="n">
        <v>154</v>
      </c>
      <c r="B156"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56" s="166" t="inlineStr"/>
      <c r="D156" s="166" t="inlineStr">
        <is>
          <t>Ibuprofen 400 mg 2 tab PO stat</t>
        </is>
      </c>
      <c r="E156" s="166" t="inlineStr">
        <is>
          <t>Tramadol 500 mg 1 tab PO stat</t>
        </is>
      </c>
      <c r="F156" s="166" t="inlineStr">
        <is>
          <t>Paracetamol 500 mg 2 tab PO q 4 hr</t>
        </is>
      </c>
      <c r="G156" s="166" t="inlineStr">
        <is>
          <t>Ergotamine 2 tab stat than 2 tab q 2 hr</t>
        </is>
      </c>
      <c r="H156" s="166" t="inlineStr">
        <is>
          <t>Ibuprofen 400 mg 1 tab + sumatriptan 1 tab</t>
        </is>
      </c>
      <c r="I156" s="165" t="inlineStr">
        <is>
          <t>1</t>
        </is>
      </c>
      <c r="J156"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56" s="166" t="inlineStr">
        <is>
          <t>Headache and Migraine</t>
        </is>
      </c>
      <c r="L156" s="166" t="inlineStr">
        <is>
          <t>Acute Migraine Therapy in Ischemic Heart Disease Contraindication</t>
        </is>
      </c>
      <c r="M156" s="166" t="inlineStr"/>
      <c r="N156" s="165" t="inlineStr">
        <is>
          <t>ปานกลาง</t>
        </is>
      </c>
      <c r="O156" s="166" t="inlineStr">
        <is>
          <t>ข้อสอบเก่า</t>
        </is>
      </c>
      <c r="P156" s="165" t="inlineStr">
        <is>
          <t>ข้อสอบเก่า</t>
        </is>
      </c>
      <c r="Q156" s="165" t="inlineStr">
        <is>
          <t>2565</t>
        </is>
      </c>
      <c r="R156" s="165" t="inlineStr"/>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R11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inlineStr"/>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n">
        <v>2</v>
      </c>
      <c r="J3" s="166"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66" t="inlineStr"/>
      <c r="L3" s="166" t="inlineStr">
        <is>
          <t>Anxiety/depression</t>
        </is>
      </c>
      <c r="M3" s="166" t="inlineStr"/>
      <c r="N3" s="165" t="inlineStr">
        <is>
          <t>Clinic</t>
        </is>
      </c>
      <c r="O3" s="166" t="inlineStr">
        <is>
          <t>ข้อ 1 Pharma Plus เล่มม่วง (เฉลยข้อ ข ง)</t>
        </is>
      </c>
      <c r="P3" s="165" t="inlineStr">
        <is>
          <t>แบบฝึกหัด</t>
        </is>
      </c>
      <c r="Q3" s="165" t="inlineStr">
        <is>
          <t>เล่มม่วง</t>
        </is>
      </c>
      <c r="R3" s="165" t="inlineStr"/>
    </row>
    <row r="4" ht="24" customHeight="1" s="49">
      <c r="A4" s="167" t="n">
        <v>2</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inlineStr"/>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n">
        <v>5</v>
      </c>
      <c r="J4" s="166"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66" t="inlineStr"/>
      <c r="L4" s="166" t="inlineStr">
        <is>
          <t>Anxiety/depression</t>
        </is>
      </c>
      <c r="M4" s="166" t="inlineStr"/>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3</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inlineStr"/>
      <c r="D5" s="166" t="inlineStr">
        <is>
          <t>Insomnia</t>
        </is>
      </c>
      <c r="E5" s="166" t="inlineStr">
        <is>
          <t>Constipation</t>
        </is>
      </c>
      <c r="F5" s="166" t="inlineStr">
        <is>
          <t>Pancreatitis</t>
        </is>
      </c>
      <c r="G5" s="166" t="inlineStr">
        <is>
          <t>Rhinitis</t>
        </is>
      </c>
      <c r="H5" s="166" t="inlineStr">
        <is>
          <t>Tinnitus</t>
        </is>
      </c>
      <c r="I5" s="167" t="n">
        <v>1</v>
      </c>
      <c r="J5" s="166"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66" t="inlineStr"/>
      <c r="L5" s="166" t="inlineStr">
        <is>
          <t>Anxiety/depression</t>
        </is>
      </c>
      <c r="M5" s="166" t="inlineStr"/>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4</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inlineStr"/>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n">
        <v>1</v>
      </c>
      <c r="J6" s="166"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66" t="inlineStr"/>
      <c r="L6" s="166" t="inlineStr">
        <is>
          <t>Anxiety/depression</t>
        </is>
      </c>
      <c r="M6" s="166" t="inlineStr"/>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5</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inlineStr"/>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n">
        <v>2</v>
      </c>
      <c r="J7" s="166"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66" t="inlineStr"/>
      <c r="L7" s="166" t="inlineStr">
        <is>
          <t>Anxiety/depression</t>
        </is>
      </c>
      <c r="M7" s="166" t="inlineStr"/>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inlineStr"/>
      <c r="D8" s="166" t="inlineStr">
        <is>
          <t>Imipramine</t>
        </is>
      </c>
      <c r="E8" s="166" t="inlineStr">
        <is>
          <t>Doxepin</t>
        </is>
      </c>
      <c r="F8" s="166" t="inlineStr">
        <is>
          <t>Phenelzine</t>
        </is>
      </c>
      <c r="G8" s="166" t="inlineStr">
        <is>
          <t>Sertraline</t>
        </is>
      </c>
      <c r="H8" s="166" t="inlineStr">
        <is>
          <t>Carbamazepine</t>
        </is>
      </c>
      <c r="I8" s="167" t="n">
        <v>5</v>
      </c>
      <c r="J8" s="166"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66" t="inlineStr"/>
      <c r="L8" s="166" t="inlineStr">
        <is>
          <t>Anxiety/depression</t>
        </is>
      </c>
      <c r="M8" s="166" t="inlineStr"/>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7</v>
      </c>
      <c r="B9" s="166" t="inlineStr">
        <is>
          <t>ข้อใดผิดในการใช้ยาเพื่อรักษาภาวะซึมเศร้า</t>
        </is>
      </c>
      <c r="C9" s="166" t="inlineStr"/>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n">
        <v>1</v>
      </c>
      <c r="J9" s="166"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66" t="inlineStr"/>
      <c r="L9" s="166" t="inlineStr">
        <is>
          <t>Anxiety/depression</t>
        </is>
      </c>
      <c r="M9" s="166" t="inlineStr"/>
      <c r="N9" s="165" t="inlineStr">
        <is>
          <t>Clinic</t>
        </is>
      </c>
      <c r="O9" s="166" t="inlineStr">
        <is>
          <t>ข้อ 7 Pharma Plus เล่มม่วง (เฉลยข้อ ก ง)</t>
        </is>
      </c>
      <c r="P9" s="165" t="inlineStr">
        <is>
          <t>แบบฝึกหัด</t>
        </is>
      </c>
      <c r="Q9" s="165" t="inlineStr">
        <is>
          <t>เล่มม่วง</t>
        </is>
      </c>
      <c r="R9" s="165" t="inlineStr"/>
    </row>
    <row r="10" ht="24" customHeight="1" s="49">
      <c r="A10" s="167" t="n">
        <v>8</v>
      </c>
      <c r="B10" s="166" t="inlineStr">
        <is>
          <t>St. John's wort ออกฤทธิ์เหมือนยากลุ่มใด</t>
        </is>
      </c>
      <c r="C10" s="166" t="inlineStr"/>
      <c r="D10" s="166" t="inlineStr">
        <is>
          <t>MOAI</t>
        </is>
      </c>
      <c r="E10" s="166" t="inlineStr">
        <is>
          <t>BZs</t>
        </is>
      </c>
      <c r="F10" s="166" t="inlineStr">
        <is>
          <t>TCA</t>
        </is>
      </c>
      <c r="G10" s="166" t="inlineStr">
        <is>
          <t>α2 Blocker</t>
        </is>
      </c>
      <c r="H10" s="166" t="inlineStr">
        <is>
          <t>Barbiturates</t>
        </is>
      </c>
      <c r="I10" s="167" t="n">
        <v>3</v>
      </c>
      <c r="J10" s="166"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66" t="inlineStr"/>
      <c r="L10" s="166" t="inlineStr">
        <is>
          <t>Anxiety/depression</t>
        </is>
      </c>
      <c r="M10" s="166" t="inlineStr"/>
      <c r="N10" s="165" t="inlineStr">
        <is>
          <t>Clinic</t>
        </is>
      </c>
      <c r="O10" s="166" t="inlineStr">
        <is>
          <t>ข้อ 8 Pharma Plus เล่มม่วง (เฉลยข้อ ค)</t>
        </is>
      </c>
      <c r="P10" s="165" t="inlineStr">
        <is>
          <t>แบบฝึกหัด</t>
        </is>
      </c>
      <c r="Q10" s="165" t="inlineStr">
        <is>
          <t>เล่มม่วง</t>
        </is>
      </c>
      <c r="R10" s="165" t="inlineStr"/>
    </row>
    <row r="11" ht="24" customHeight="1" s="49">
      <c r="A11" s="167" t="n">
        <v>9</v>
      </c>
      <c r="B11" s="166" t="inlineStr">
        <is>
          <t>เพราะเหตุใด St. John's wort จึงทำให้เกิดปฏิกิริยาระหว่างยาหลายกลุ่ม</t>
        </is>
      </c>
      <c r="C11" s="166" t="inlineStr"/>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n">
        <v>1</v>
      </c>
      <c r="J11" s="166"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66" t="inlineStr"/>
      <c r="L11" s="166" t="inlineStr">
        <is>
          <t>Anxiety/depression</t>
        </is>
      </c>
      <c r="M11" s="166" t="inlineStr"/>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10</v>
      </c>
      <c r="B12" s="166" t="inlineStr">
        <is>
          <t>กลไกการออกฤทธิ์ของ amitriptyline คือข้อใด</t>
        </is>
      </c>
      <c r="C12" s="166" t="inlineStr"/>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n">
        <v>2</v>
      </c>
      <c r="J12" s="166"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66" t="inlineStr"/>
      <c r="L12" s="166" t="inlineStr">
        <is>
          <t>Anxiety/depression</t>
        </is>
      </c>
      <c r="M12" s="166" t="inlineStr"/>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ต่อไปนี้เป็น side effect ที่เกิดจากการใช้ยา amitriptyline ยกเว้น</t>
        </is>
      </c>
      <c r="C13" s="166" t="inlineStr"/>
      <c r="D13" s="166" t="inlineStr">
        <is>
          <t>Sedation</t>
        </is>
      </c>
      <c r="E13" s="166" t="inlineStr">
        <is>
          <t>Dry mouth</t>
        </is>
      </c>
      <c r="F13" s="166" t="inlineStr">
        <is>
          <t>Orthostatic hypotension</t>
        </is>
      </c>
      <c r="G13" s="166" t="inlineStr">
        <is>
          <t>Urinary retention</t>
        </is>
      </c>
      <c r="H13" s="166" t="inlineStr">
        <is>
          <t>Hyperuricemia</t>
        </is>
      </c>
      <c r="I13" s="167" t="n">
        <v>5</v>
      </c>
      <c r="J13" s="166"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66" t="inlineStr"/>
      <c r="L13" s="166" t="inlineStr">
        <is>
          <t>Anxiety/depression</t>
        </is>
      </c>
      <c r="M13" s="166" t="inlineStr"/>
      <c r="N13" s="165" t="inlineStr">
        <is>
          <t>Clinic</t>
        </is>
      </c>
      <c r="O13" s="166" t="inlineStr">
        <is>
          <t>ข้อ 11 Pharma Plus เล่มม่วง (เฉลยข้อ จ)</t>
        </is>
      </c>
      <c r="P13" s="165" t="inlineStr">
        <is>
          <t>แบบฝึกหัด</t>
        </is>
      </c>
      <c r="Q13" s="165" t="inlineStr">
        <is>
          <t>เล่มม่วง</t>
        </is>
      </c>
      <c r="R13" s="165" t="inlineStr"/>
    </row>
    <row r="14" ht="24" customHeight="1" s="49">
      <c r="A14" s="167" t="n">
        <v>12</v>
      </c>
      <c r="B14" s="166" t="inlineStr">
        <is>
          <t>กลไกการออกฤทธิ์ของ fluoxetine คือข้อใด</t>
        </is>
      </c>
      <c r="C14" s="166" t="inlineStr"/>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n">
        <v>3</v>
      </c>
      <c r="J14" s="166"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66" t="inlineStr"/>
      <c r="L14" s="166" t="inlineStr">
        <is>
          <t>Anxiety/depression</t>
        </is>
      </c>
      <c r="M14" s="166" t="inlineStr"/>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13</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inlineStr"/>
      <c r="D15" s="166" t="inlineStr">
        <is>
          <t>Lithium carbonate</t>
        </is>
      </c>
      <c r="E15" s="166" t="inlineStr">
        <is>
          <t>Clozapine</t>
        </is>
      </c>
      <c r="F15" s="166" t="inlineStr">
        <is>
          <t>Chlorpromazine</t>
        </is>
      </c>
      <c r="G15" s="166" t="inlineStr">
        <is>
          <t>Haloperidol</t>
        </is>
      </c>
      <c r="H15" s="166" t="inlineStr">
        <is>
          <t>Diazepam</t>
        </is>
      </c>
      <c r="I15" s="167" t="n">
        <v>5</v>
      </c>
      <c r="J15" s="166"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66" t="inlineStr"/>
      <c r="L15" s="166" t="inlineStr">
        <is>
          <t>Anxiety/depression</t>
        </is>
      </c>
      <c r="M15" s="166" t="inlineStr"/>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14</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inlineStr"/>
      <c r="D16" s="166" t="inlineStr">
        <is>
          <t>Venlafaxine</t>
        </is>
      </c>
      <c r="E16" s="166" t="inlineStr">
        <is>
          <t>Paroxetine</t>
        </is>
      </c>
      <c r="F16" s="166" t="inlineStr">
        <is>
          <t>Amitriptyline</t>
        </is>
      </c>
      <c r="G16" s="166" t="inlineStr">
        <is>
          <t>Bupropion</t>
        </is>
      </c>
      <c r="H16" s="166" t="inlineStr">
        <is>
          <t>Sertraline</t>
        </is>
      </c>
      <c r="I16" s="167" t="n">
        <v>3</v>
      </c>
      <c r="J16" s="166"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66" t="inlineStr"/>
      <c r="L16" s="166" t="inlineStr">
        <is>
          <t>Anxiety/depression</t>
        </is>
      </c>
      <c r="M16" s="166" t="inlineStr"/>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inlineStr"/>
      <c r="D17" s="166" t="inlineStr">
        <is>
          <t>Imipramine</t>
        </is>
      </c>
      <c r="E17" s="166" t="inlineStr">
        <is>
          <t>Clomipramine</t>
        </is>
      </c>
      <c r="F17" s="166" t="inlineStr">
        <is>
          <t>Amitriptyline</t>
        </is>
      </c>
      <c r="G17" s="166" t="inlineStr">
        <is>
          <t>Doxepin</t>
        </is>
      </c>
      <c r="H17" s="166" t="inlineStr">
        <is>
          <t>Sertraline</t>
        </is>
      </c>
      <c r="I17" s="167" t="n">
        <v>5</v>
      </c>
      <c r="J17" s="166"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66" t="inlineStr"/>
      <c r="L17" s="166" t="inlineStr">
        <is>
          <t>Anxiety/depression</t>
        </is>
      </c>
      <c r="M17" s="166" t="inlineStr"/>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คำแนะนำในการใช้ยากลุ่ม antidepressant ที่สำคัญเพื่อช่วยเพิ่มความร่วมมือในการใช้ยาของผู้ป่วย คือ</t>
        </is>
      </c>
      <c r="C18" s="166" t="inlineStr"/>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n">
        <v>2</v>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66" t="inlineStr"/>
      <c r="L18" s="166" t="inlineStr">
        <is>
          <t>Anxiety/depression</t>
        </is>
      </c>
      <c r="M18" s="166" t="inlineStr"/>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inlineStr"/>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n">
        <v>4</v>
      </c>
      <c r="J19" s="166"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66" t="inlineStr"/>
      <c r="L19" s="166" t="inlineStr">
        <is>
          <t>Anxiety/depression</t>
        </is>
      </c>
      <c r="M19" s="166" t="inlineStr"/>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18</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inlineStr"/>
      <c r="D20" s="166" t="inlineStr">
        <is>
          <t>Clonazepam</t>
        </is>
      </c>
      <c r="E20" s="166" t="inlineStr">
        <is>
          <t>Diazepam</t>
        </is>
      </c>
      <c r="F20" s="166" t="inlineStr">
        <is>
          <t>Flunitrazepam</t>
        </is>
      </c>
      <c r="G20" s="166" t="inlineStr">
        <is>
          <t>Lorazepam</t>
        </is>
      </c>
      <c r="H20" s="166" t="inlineStr">
        <is>
          <t>Temazepam</t>
        </is>
      </c>
      <c r="I20" s="167" t="n">
        <v>5</v>
      </c>
      <c r="J20" s="166"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66" t="inlineStr"/>
      <c r="L20" s="166" t="inlineStr">
        <is>
          <t>Insomnia</t>
        </is>
      </c>
      <c r="M20" s="166" t="inlineStr"/>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กลไการออกฤทธิ์ของยากลุ่ม benzodiazepine คือ</t>
        </is>
      </c>
      <c r="C21" s="166" t="inlineStr"/>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n">
        <v>3</v>
      </c>
      <c r="J21" s="166"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66" t="inlineStr"/>
      <c r="L21" s="166" t="inlineStr">
        <is>
          <t>Anxiety/depression</t>
        </is>
      </c>
      <c r="M21" s="166" t="inlineStr"/>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20</v>
      </c>
      <c r="B22" s="166" t="inlineStr">
        <is>
          <t>Benzodiazepine ไม่ใช้ในการรักษาใด</t>
        </is>
      </c>
      <c r="C22" s="166" t="inlineStr"/>
      <c r="D22" s="166" t="inlineStr">
        <is>
          <t>Anxiety</t>
        </is>
      </c>
      <c r="E22" s="166" t="inlineStr">
        <is>
          <t>OCD</t>
        </is>
      </c>
      <c r="F22" s="166" t="inlineStr">
        <is>
          <t>Epilepsy</t>
        </is>
      </c>
      <c r="G22" s="166" t="inlineStr">
        <is>
          <t>Muscle spasm</t>
        </is>
      </c>
      <c r="H22" s="166" t="inlineStr">
        <is>
          <t>Alcohol withdrawal</t>
        </is>
      </c>
      <c r="I22" s="167" t="n">
        <v>2</v>
      </c>
      <c r="J22" s="166"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66" t="inlineStr"/>
      <c r="L22" s="166" t="inlineStr">
        <is>
          <t>Anxiety/depression</t>
        </is>
      </c>
      <c r="M22" s="166" t="inlineStr"/>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อาการไม่พึงประสงค์ของ benzodiazepine คือ</t>
        </is>
      </c>
      <c r="C23" s="166" t="inlineStr"/>
      <c r="D23" s="166" t="inlineStr">
        <is>
          <t>ชัก</t>
        </is>
      </c>
      <c r="E23" s="166" t="inlineStr">
        <is>
          <t>Anterograde amnesia</t>
        </is>
      </c>
      <c r="F23" s="166" t="inlineStr">
        <is>
          <t>สั่น</t>
        </is>
      </c>
      <c r="G23" s="166" t="inlineStr">
        <is>
          <t>ปากแห้ง</t>
        </is>
      </c>
      <c r="H23" s="166" t="inlineStr">
        <is>
          <t>ปวดศีรษะ</t>
        </is>
      </c>
      <c r="I23" s="167" t="n">
        <v>2</v>
      </c>
      <c r="J23" s="166"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66" t="inlineStr"/>
      <c r="L23" s="166" t="inlineStr">
        <is>
          <t>Anxiety/depression</t>
        </is>
      </c>
      <c r="M23" s="166" t="inlineStr"/>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22</v>
      </c>
      <c r="B24" s="166" t="inlineStr">
        <is>
          <t>ข้อใดไม่ถูกต้องเกี่ยวกับ benzodiazepine</t>
        </is>
      </c>
      <c r="C24" s="166" t="inlineStr"/>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n">
        <v>5</v>
      </c>
      <c r="J24" s="166"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66" t="inlineStr"/>
      <c r="L24" s="166" t="inlineStr">
        <is>
          <t>Anxiety/depression</t>
        </is>
      </c>
      <c r="M24" s="166" t="inlineStr"/>
      <c r="N24" s="165" t="inlineStr">
        <is>
          <t>Clinic</t>
        </is>
      </c>
      <c r="O24" s="166" t="inlineStr">
        <is>
          <t>ข้อ 22 Pharma Plus เล่มม่วง (เฉลยข้อ จ)</t>
        </is>
      </c>
      <c r="P24" s="165" t="inlineStr">
        <is>
          <t>แบบฝึกหัด</t>
        </is>
      </c>
      <c r="Q24" s="165" t="inlineStr">
        <is>
          <t>เล่มม่วง</t>
        </is>
      </c>
      <c r="R24" s="165" t="inlineStr"/>
    </row>
    <row r="25" ht="24" customHeight="1" s="49">
      <c r="A25" s="167" t="n">
        <v>23</v>
      </c>
      <c r="B25" s="166" t="inlineStr">
        <is>
          <t>หากใช้ยากลุ่ม benzodiazepine พร้อมกับ alcohol จะเกิดผลอย่างไร</t>
        </is>
      </c>
      <c r="C25" s="166" t="inlineStr"/>
      <c r="D25" s="166" t="inlineStr">
        <is>
          <t>Flu-like symptoms</t>
        </is>
      </c>
      <c r="E25" s="166" t="inlineStr">
        <is>
          <t>Vasodilation</t>
        </is>
      </c>
      <c r="F25" s="166" t="inlineStr">
        <is>
          <t>เพิ่ม half life ของยา</t>
        </is>
      </c>
      <c r="G25" s="166" t="inlineStr">
        <is>
          <t>Respiratory depressions</t>
        </is>
      </c>
      <c r="H25" s="166" t="inlineStr">
        <is>
          <t>Vomiting</t>
        </is>
      </c>
      <c r="I25" s="167" t="n">
        <v>4</v>
      </c>
      <c r="J25" s="166"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66" t="inlineStr"/>
      <c r="L25" s="166" t="inlineStr">
        <is>
          <t>Drug &amp; alcohol abuse</t>
        </is>
      </c>
      <c r="M25" s="166" t="inlineStr"/>
      <c r="N25" s="165" t="inlineStr">
        <is>
          <t>Clinic</t>
        </is>
      </c>
      <c r="O25" s="166" t="inlineStr">
        <is>
          <t>ข้อ 23 Pharma Plus เล่มม่วง (เฉลยข้อ ง)</t>
        </is>
      </c>
      <c r="P25" s="165" t="inlineStr">
        <is>
          <t>แบบฝึกหัด</t>
        </is>
      </c>
      <c r="Q25" s="165" t="inlineStr">
        <is>
          <t>เล่มม่วง</t>
        </is>
      </c>
      <c r="R25" s="165" t="inlineStr"/>
    </row>
    <row r="26" ht="24" customHeight="1" s="49">
      <c r="A26" s="167" t="n">
        <v>24</v>
      </c>
      <c r="B26" s="166" t="inlineStr">
        <is>
          <t>ข้อใดถูกต้องเกี่ยวกับการใช้ยาในกลุ่ม benzodiazepine เป็นเวลานาน</t>
        </is>
      </c>
      <c r="C26" s="166" t="inlineStr"/>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n">
        <v>4</v>
      </c>
      <c r="J26" s="166"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66" t="inlineStr"/>
      <c r="L26" s="166" t="inlineStr">
        <is>
          <t>Anxiety/depression</t>
        </is>
      </c>
      <c r="M26" s="166" t="inlineStr"/>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inlineStr"/>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n">
        <v>4</v>
      </c>
      <c r="J27" s="166"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66" t="inlineStr"/>
      <c r="L27" s="166" t="inlineStr">
        <is>
          <t>Anxiety/depression</t>
        </is>
      </c>
      <c r="M27" s="166" t="inlineStr"/>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26</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inlineStr"/>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n">
        <v>1</v>
      </c>
      <c r="J28" s="166"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66" t="inlineStr"/>
      <c r="L28" s="166" t="inlineStr">
        <is>
          <t>Anxiety/depression</t>
        </is>
      </c>
      <c r="M28" s="166" t="inlineStr"/>
      <c r="N28" s="165" t="inlineStr">
        <is>
          <t>Clinic</t>
        </is>
      </c>
      <c r="O28" s="166" t="inlineStr">
        <is>
          <t>ข้อ 26 Pharma Plus เล่มม่วง (เฉลยข้อ )</t>
        </is>
      </c>
      <c r="P28" s="165" t="inlineStr">
        <is>
          <t>แบบฝึกหัด</t>
        </is>
      </c>
      <c r="Q28" s="165" t="inlineStr">
        <is>
          <t>เล่มม่วง</t>
        </is>
      </c>
      <c r="R28" s="165" t="inlineStr"/>
    </row>
    <row r="29" ht="24" customHeight="1" s="49">
      <c r="A29" s="167" t="n">
        <v>27</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inlineStr"/>
      <c r="D29" s="166" t="inlineStr">
        <is>
          <t>Agranulocytosis</t>
        </is>
      </c>
      <c r="E29" s="166" t="inlineStr">
        <is>
          <t>Weight loss</t>
        </is>
      </c>
      <c r="F29" s="166" t="inlineStr">
        <is>
          <t>Orthostatic hypotension</t>
        </is>
      </c>
      <c r="G29" s="166" t="inlineStr">
        <is>
          <t>Sedative</t>
        </is>
      </c>
      <c r="H29" s="166" t="inlineStr">
        <is>
          <t>Potential QT-prolongation</t>
        </is>
      </c>
      <c r="I29" s="167" t="n">
        <v>2</v>
      </c>
      <c r="J29" s="166"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66" t="inlineStr"/>
      <c r="L29" s="166" t="inlineStr">
        <is>
          <t>Anxiety/depression</t>
        </is>
      </c>
      <c r="M29" s="166" t="inlineStr"/>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28</v>
      </c>
      <c r="B30" s="166" t="inlineStr">
        <is>
          <t>ข้อมูลเพิ่มเติม: เดิมผู้ป่วยรักษาด้วยยา haloperidol มานานจนกระทั่งตรวจพบว่าเกิดภาวะ pseudo-parkinsonism ขึ้น
ข้อใดผิด</t>
        </is>
      </c>
      <c r="C30" s="166" t="inlineStr"/>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n">
        <v>5</v>
      </c>
      <c r="J30" s="166"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66" t="inlineStr"/>
      <c r="L30" s="166" t="inlineStr">
        <is>
          <t>Anxiety/depression</t>
        </is>
      </c>
      <c r="M30" s="166" t="inlineStr"/>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Lorazepam มีฤทธิ์ต่างๆ ต่อไปนี้นยกเว้น</t>
        </is>
      </c>
      <c r="C31" s="166" t="inlineStr"/>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n">
        <v>5</v>
      </c>
      <c r="J31" s="166"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66" t="inlineStr"/>
      <c r="L31" s="166" t="inlineStr">
        <is>
          <t>Insomnia</t>
        </is>
      </c>
      <c r="M31" s="166" t="inlineStr"/>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ข้อใดต่อไปเกี่ยวกับ lorazepam ผิด</t>
        </is>
      </c>
      <c r="C32" s="166" t="inlineStr"/>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n">
        <v>4</v>
      </c>
      <c r="J32" s="166"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66" t="inlineStr"/>
      <c r="L32" s="166" t="inlineStr">
        <is>
          <t>Insomnia</t>
        </is>
      </c>
      <c r="M32" s="166" t="inlineStr"/>
      <c r="N32" s="165" t="inlineStr">
        <is>
          <t>Clinic</t>
        </is>
      </c>
      <c r="O32" s="166" t="inlineStr">
        <is>
          <t>ข้อ 30 Pharma Plus เล่มม่วง (เฉลยข้อ ง)</t>
        </is>
      </c>
      <c r="P32" s="165" t="inlineStr">
        <is>
          <t>แบบฝึกหัด</t>
        </is>
      </c>
      <c r="Q32" s="165" t="inlineStr">
        <is>
          <t>เล่มม่วง</t>
        </is>
      </c>
      <c r="R32" s="165" t="inlineStr"/>
    </row>
    <row r="33" ht="24" customHeight="1" s="49">
      <c r="A33" s="167" t="n">
        <v>31</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inlineStr"/>
      <c r="D33" s="166" t="inlineStr">
        <is>
          <t>CPM</t>
        </is>
      </c>
      <c r="E33" s="166" t="inlineStr">
        <is>
          <t>Phenobarbital</t>
        </is>
      </c>
      <c r="F33" s="166" t="inlineStr">
        <is>
          <t>Chloral hydrate</t>
        </is>
      </c>
      <c r="G33" s="166" t="inlineStr">
        <is>
          <t>Clonazepam</t>
        </is>
      </c>
      <c r="H33" s="166" t="inlineStr">
        <is>
          <t>Haloperidol</t>
        </is>
      </c>
      <c r="I33" s="167" t="n">
        <v>5</v>
      </c>
      <c r="J33" s="166"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66" t="inlineStr"/>
      <c r="L33" s="166" t="inlineStr">
        <is>
          <t>Insomnia</t>
        </is>
      </c>
      <c r="M33" s="166" t="inlineStr"/>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32</v>
      </c>
      <c r="B34" s="166" t="inlineStr">
        <is>
          <t>ในกรณีที่ผู้ป่วยมีปัญหานอนหลับยาก (ต้องใช้เวลานานกว่าจะหลับ) ควรเลือกใช้ยาในข้อใดต่อไปนี้</t>
        </is>
      </c>
      <c r="C34" s="166" t="inlineStr"/>
      <c r="D34" s="166" t="inlineStr">
        <is>
          <t>Midazolam</t>
        </is>
      </c>
      <c r="E34" s="166" t="inlineStr">
        <is>
          <t>Temazepam</t>
        </is>
      </c>
      <c r="F34" s="166" t="inlineStr">
        <is>
          <t>Lorazepam</t>
        </is>
      </c>
      <c r="G34" s="166" t="inlineStr">
        <is>
          <t>Diazepam</t>
        </is>
      </c>
      <c r="H34" s="166" t="inlineStr">
        <is>
          <t>Flurazepam</t>
        </is>
      </c>
      <c r="I34" s="167" t="n">
        <v>1</v>
      </c>
      <c r="J34" s="166"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66" t="inlineStr"/>
      <c r="L34" s="166" t="inlineStr">
        <is>
          <t>Insomnia</t>
        </is>
      </c>
      <c r="M34" s="166" t="inlineStr"/>
      <c r="N34" s="165" t="inlineStr">
        <is>
          <t>Clinic</t>
        </is>
      </c>
      <c r="O34" s="166" t="inlineStr">
        <is>
          <t>ข้อ 32 Pharma Plus เล่มม่วง (เฉลยข้อ ก ข)</t>
        </is>
      </c>
      <c r="P34" s="165" t="inlineStr">
        <is>
          <t>แบบฝึกหัด</t>
        </is>
      </c>
      <c r="Q34" s="165" t="inlineStr">
        <is>
          <t>เล่มม่วง</t>
        </is>
      </c>
      <c r="R34" s="165" t="inlineStr"/>
    </row>
    <row r="35" ht="24" customHeight="1" s="49">
      <c r="A35" s="167" t="n">
        <v>33</v>
      </c>
      <c r="B35" s="166" t="inlineStr">
        <is>
          <t>ข้อใดต่อไปนี้ไม่ใช่ประโยชน์ของการใช้ยากลุ่ม BZD ในทางคลินิก</t>
        </is>
      </c>
      <c r="C35" s="166" t="inlineStr"/>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n">
        <v>5</v>
      </c>
      <c r="J35" s="166"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66" t="inlineStr"/>
      <c r="L35" s="166" t="inlineStr">
        <is>
          <t>Insomnia</t>
        </is>
      </c>
      <c r="M35" s="166" t="inlineStr"/>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ข้อใดไม่ใช่เกณฑ์ในการวินิจฉัยภาวะนอนไม่หลับตาม DSM5 (ไม่แน่ใจ)</t>
        </is>
      </c>
      <c r="C36" s="166" t="inlineStr"/>
      <c r="D36" s="166" t="inlineStr">
        <is>
          <t>ต้องกินกาแฟเพิ่ม 3-4 แก้ว</t>
        </is>
      </c>
      <c r="E36" s="166" t="inlineStr">
        <is>
          <t>ถ้าหลับได้จะหลับสนิท</t>
        </is>
      </c>
      <c r="F36" s="166" t="inlineStr">
        <is>
          <t>ต้องกินเหล้า 1 ขวดให้หลับ</t>
        </is>
      </c>
      <c r="G36" s="166" t="inlineStr">
        <is>
          <t>ง่วงตอนกลางวัน</t>
        </is>
      </c>
      <c r="H36" s="166" t="inlineStr">
        <is>
          <t>หลับตอนประชุม/ติดไฟแดง</t>
        </is>
      </c>
      <c r="I36" s="167" t="n">
        <v>1</v>
      </c>
      <c r="J36" s="166"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166" t="inlineStr"/>
      <c r="L36" s="166" t="inlineStr">
        <is>
          <t>Insomnia</t>
        </is>
      </c>
      <c r="M36" s="166" t="inlineStr"/>
      <c r="N36" s="165" t="inlineStr">
        <is>
          <t>Psychiatric &amp; Addiction</t>
        </is>
      </c>
      <c r="O36" s="166" t="inlineStr">
        <is>
          <t>PLE_CC1_2567_Key ข้อ 19</t>
        </is>
      </c>
      <c r="P36" s="165" t="inlineStr">
        <is>
          <t>ข้อสอบเก่า</t>
        </is>
      </c>
      <c r="Q36" s="165" t="inlineStr">
        <is>
          <t>2567</t>
        </is>
      </c>
      <c r="R36" s="165" t="inlineStr"/>
    </row>
    <row r="37" ht="24" customHeight="1" s="49">
      <c r="A37" s="167" t="n">
        <v>35</v>
      </c>
      <c r="B37" s="166" t="inlineStr">
        <is>
          <t>ข้อใดเป็นสารเพิ่มความยืดหยุ่นใน nicotine gum</t>
        </is>
      </c>
      <c r="C37" s="166" t="inlineStr"/>
      <c r="D37" s="166" t="inlineStr">
        <is>
          <t>Sodium sulfate</t>
        </is>
      </c>
      <c r="E37" s="166" t="inlineStr">
        <is>
          <t>Glycerin</t>
        </is>
      </c>
      <c r="F37" s="166" t="inlineStr">
        <is>
          <t>Sorbitol</t>
        </is>
      </c>
      <c r="G37" s="166" t="inlineStr">
        <is>
          <t>Aspartame</t>
        </is>
      </c>
      <c r="H37" s="166" t="inlineStr">
        <is>
          <t>Polacrilex (cation exchange resin)</t>
        </is>
      </c>
      <c r="I37" s="167" t="n">
        <v>1</v>
      </c>
      <c r="J37" s="166"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166" t="inlineStr"/>
      <c r="L37" s="166" t="inlineStr">
        <is>
          <t>Tobacco dependence</t>
        </is>
      </c>
      <c r="M37" s="166" t="inlineStr"/>
      <c r="N37" s="165" t="inlineStr">
        <is>
          <t>Psychiatric &amp; Addiction</t>
        </is>
      </c>
      <c r="O37" s="166" t="inlineStr">
        <is>
          <t>PLE_CC1_2567_Key ข้อ 63</t>
        </is>
      </c>
      <c r="P37" s="165" t="inlineStr">
        <is>
          <t>ข้อสอบเก่า</t>
        </is>
      </c>
      <c r="Q37" s="165" t="inlineStr">
        <is>
          <t>2567</t>
        </is>
      </c>
      <c r="R37" s="165" t="inlineStr"/>
    </row>
    <row r="38" ht="24" customHeight="1" s="49">
      <c r="A38" s="167" t="n">
        <v>36</v>
      </c>
      <c r="B38" s="166"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166" t="inlineStr"/>
      <c r="D38" s="166" t="inlineStr">
        <is>
          <t>Sertraline 50 mg OD</t>
        </is>
      </c>
      <c r="E38" s="166" t="inlineStr">
        <is>
          <t>Escitalopram 10 mg OD</t>
        </is>
      </c>
      <c r="F38" s="166" t="inlineStr">
        <is>
          <t>Venlafaxine 75 mg OD</t>
        </is>
      </c>
      <c r="G38" s="166" t="inlineStr">
        <is>
          <t>Amitriptyline 10 mg HS</t>
        </is>
      </c>
      <c r="H38" s="166" t="inlineStr">
        <is>
          <t>Bromocriptine</t>
        </is>
      </c>
      <c r="I38" s="167" t="n">
        <v>1</v>
      </c>
      <c r="J38" s="166"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166" t="inlineStr"/>
      <c r="L38" s="166" t="inlineStr">
        <is>
          <t>Insomnia</t>
        </is>
      </c>
      <c r="M38" s="166" t="inlineStr"/>
      <c r="N38" s="165" t="inlineStr">
        <is>
          <t>Psychiatric &amp; Addiction</t>
        </is>
      </c>
      <c r="O38" s="166" t="inlineStr">
        <is>
          <t>PLE_CC1_2567_Set1_Key ข้อ 22</t>
        </is>
      </c>
      <c r="P38" s="165" t="inlineStr">
        <is>
          <t>ข้อสอบเก่า</t>
        </is>
      </c>
      <c r="Q38" s="165" t="inlineStr">
        <is>
          <t>2567</t>
        </is>
      </c>
      <c r="R38" s="165" t="inlineStr"/>
    </row>
    <row r="39" ht="24" customHeight="1" s="49">
      <c r="A39" s="167" t="n">
        <v>37</v>
      </c>
      <c r="B39" s="166" t="inlineStr">
        <is>
          <t>ข้อเลิกบุหรี่คนไข้มีโรคประจำตัวชักห้ามใช้ยาไร ตัวเลือก</t>
        </is>
      </c>
      <c r="C39" s="166" t="inlineStr"/>
      <c r="D39" s="166" t="inlineStr">
        <is>
          <t>Psychiatric &amp; Addiction</t>
        </is>
      </c>
      <c r="E39" s="166" t="inlineStr">
        <is>
          <t>Amitriptyline 10 mg HS</t>
        </is>
      </c>
      <c r="F39" s="166" t="inlineStr">
        <is>
          <t>Lorazepam 1 mg HS</t>
        </is>
      </c>
      <c r="G39" s="166" t="inlineStr">
        <is>
          <t>Alprazolam 0.5 mg HS</t>
        </is>
      </c>
      <c r="H39" s="166" t="inlineStr">
        <is>
          <t>Diazepam 5 mg HS</t>
        </is>
      </c>
      <c r="I39" s="167" t="n">
        <v>1</v>
      </c>
      <c r="J39" s="166"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166" t="inlineStr"/>
      <c r="L39" s="166" t="inlineStr">
        <is>
          <t>Tobacco dependence</t>
        </is>
      </c>
      <c r="M39" s="166" t="inlineStr"/>
      <c r="N39" s="165" t="inlineStr">
        <is>
          <t>Psychiatric &amp; Addiction</t>
        </is>
      </c>
      <c r="O39" s="166" t="inlineStr">
        <is>
          <t>PLE-CC1 ปี 2566 Day 1 ข้อ 18</t>
        </is>
      </c>
      <c r="P39" s="165" t="inlineStr">
        <is>
          <t>ข้อสอบเก่า</t>
        </is>
      </c>
      <c r="Q39" s="165" t="inlineStr">
        <is>
          <t>2566</t>
        </is>
      </c>
      <c r="R39" s="165" t="inlineStr"/>
    </row>
    <row r="40" ht="24" customHeight="1" s="49">
      <c r="A40" s="167" t="n">
        <v>38</v>
      </c>
      <c r="B40" s="166" t="inlineStr">
        <is>
          <t>ให้โครงสร้างNicotine gum มาถามว่าควรตรวจหาด้วยtest อะไร. ตัวเลือก</t>
        </is>
      </c>
      <c r="C40" s="166" t="inlineStr"/>
      <c r="D40" s="166" t="inlineStr">
        <is>
          <t>Psychiatric &amp; Addiction</t>
        </is>
      </c>
      <c r="E40" s="166" t="inlineStr">
        <is>
          <t>Diazepam 5 mg HS</t>
        </is>
      </c>
      <c r="F40" s="166" t="inlineStr">
        <is>
          <t>Zolpidem 10 mg HS</t>
        </is>
      </c>
      <c r="G40" s="166" t="inlineStr">
        <is>
          <t>Nicotine gum 2 mg PRN</t>
        </is>
      </c>
      <c r="H40" s="166" t="inlineStr">
        <is>
          <t>Quetiapine 25 mg HS</t>
        </is>
      </c>
      <c r="I40" s="167" t="n">
        <v>1</v>
      </c>
      <c r="J40" s="166"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166" t="inlineStr"/>
      <c r="L40" s="166" t="inlineStr">
        <is>
          <t>Tobacco dependence</t>
        </is>
      </c>
      <c r="M40" s="166" t="inlineStr"/>
      <c r="N40" s="165" t="inlineStr">
        <is>
          <t>Psychiatric &amp; Addiction</t>
        </is>
      </c>
      <c r="O40" s="166" t="inlineStr">
        <is>
          <t>PLE-CC1 ปี 2566 Day 2 ข้อ 14</t>
        </is>
      </c>
      <c r="P40" s="165" t="inlineStr">
        <is>
          <t>ข้อสอบเก่า</t>
        </is>
      </c>
      <c r="Q40" s="165" t="inlineStr">
        <is>
          <t>2566</t>
        </is>
      </c>
      <c r="R40" s="165" t="inlineStr"/>
    </row>
    <row r="41" ht="24" customHeight="1" s="49">
      <c r="A41" s="167" t="n">
        <v>39</v>
      </c>
      <c r="B41" s="166" t="inlineStr">
        <is>
          <t>ข้อแนะนำในข้อใดผิด สำหรับผู้ป่วยที่ใฬ้ Nortriptyline ในการเลิกบุหรี่ (ฬุดA)</t>
        </is>
      </c>
      <c r="C41" s="166" t="inlineStr"/>
      <c r="D41" s="166" t="inlineStr">
        <is>
          <t>Psychiatric &amp; Addiction</t>
        </is>
      </c>
      <c r="E41" s="166" t="inlineStr">
        <is>
          <t>ให้เริ่มยาเป็นมื้อแรกขอษวันที่เริ่มเลิกบุหรี่</t>
        </is>
      </c>
      <c r="F41" s="166" t="inlineStr">
        <is>
          <t>ยาทำให้ปากแห้ษคอแห้ษแนะนำให้สิบน้ำบ่อยๆ</t>
        </is>
      </c>
      <c r="G41" s="166" t="inlineStr">
        <is>
          <t>ยาทำให้ษ่วษไม่แนะนำให้ขับขี่ยานพาหนะ ษ. ยาทำให้ท้อษอืด ให้ดื่มน้ำบ่อยๆ กับรับประทานอาหารที่มีกากใยสูษ</t>
        </is>
      </c>
      <c r="H41" s="166" t="inlineStr">
        <is>
          <t>Quetiapine 25 mg HS</t>
        </is>
      </c>
      <c r="I41" s="167" t="n">
        <v>1</v>
      </c>
      <c r="J41" s="166"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1" s="166" t="inlineStr"/>
      <c r="L41" s="166" t="inlineStr">
        <is>
          <t>Tobacco dependence</t>
        </is>
      </c>
      <c r="M41" s="166" t="inlineStr"/>
      <c r="N41" s="165" t="inlineStr">
        <is>
          <t>Psychiatric &amp; Addiction</t>
        </is>
      </c>
      <c r="O41" s="166" t="inlineStr">
        <is>
          <t>PLE_CC1_2563_Q ข้อ 75</t>
        </is>
      </c>
      <c r="P41" s="165" t="inlineStr">
        <is>
          <t>ข้อสอบเก่า</t>
        </is>
      </c>
      <c r="Q41" s="165" t="inlineStr">
        <is>
          <t>2563</t>
        </is>
      </c>
      <c r="R41" s="165" t="inlineStr"/>
    </row>
    <row r="42" ht="24" customHeight="1" s="49">
      <c r="A42" s="167" t="n">
        <v>40</v>
      </c>
      <c r="B42" s="166" t="inlineStr">
        <is>
          <t>ระดับ nicotine ในเลือดแบบใดเป็นขอษ nicotine gum 2 mg 1 ฬิ้น และ nicotine patch 21 mg 1 แผ่น ตามลำดับ</t>
        </is>
      </c>
      <c r="C42" s="166" t="inlineStr"/>
      <c r="D42" s="166" t="inlineStr">
        <is>
          <t>Psychiatric &amp; Addiction</t>
        </is>
      </c>
      <c r="E42" s="166" t="inlineStr">
        <is>
          <t>A และ B</t>
        </is>
      </c>
      <c r="F42" s="166" t="inlineStr">
        <is>
          <t>B และ C</t>
        </is>
      </c>
      <c r="G42" s="166" t="inlineStr">
        <is>
          <t>C และ D ษ. D และ A ส. B และ D หอบหืด สถานการณ์ คนไข้ได้รับยา Salmeterol + Fluticasone furoate (25/125) 1 x 2 Salbutamol Prn Montelukast</t>
        </is>
      </c>
      <c r="H42" s="166" t="inlineStr">
        <is>
          <t>Sertraline 50 mg OD</t>
        </is>
      </c>
      <c r="I42" s="167" t="n">
        <v>1</v>
      </c>
      <c r="J42" s="166"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2" s="166" t="inlineStr"/>
      <c r="L42" s="166" t="inlineStr">
        <is>
          <t>Tobacco dependence</t>
        </is>
      </c>
      <c r="M42" s="166" t="inlineStr"/>
      <c r="N42" s="165" t="inlineStr">
        <is>
          <t>Psychiatric &amp; Addiction</t>
        </is>
      </c>
      <c r="O42" s="166" t="inlineStr">
        <is>
          <t>PLE_CC1_2563_Q ข้อ 76</t>
        </is>
      </c>
      <c r="P42" s="165" t="inlineStr">
        <is>
          <t>ข้อสอบเก่า</t>
        </is>
      </c>
      <c r="Q42" s="165" t="inlineStr">
        <is>
          <t>2563</t>
        </is>
      </c>
      <c r="R42" s="165" t="inlineStr"/>
    </row>
    <row r="43" ht="24" customHeight="1" s="49">
      <c r="A43" s="167" t="n">
        <v>41</v>
      </c>
      <c r="B43" s="166" t="inlineStr">
        <is>
          <t>ยารายการที่ 3 พบ diazepam มีความผิดหรือไม่</t>
        </is>
      </c>
      <c r="C43" s="166" t="inlineStr"/>
      <c r="D43" s="166" t="inlineStr">
        <is>
          <t>ไม่ผิด เพราะขายยาอันตราย</t>
        </is>
      </c>
      <c r="E43" s="166" t="inlineStr">
        <is>
          <t>ไม่ผิด เพราะขายยาควบคุมพิเศษ</t>
        </is>
      </c>
      <c r="F43" s="166" t="inlineStr">
        <is>
          <t>ผิด เพราะขายยา วจ 2 โดยไม่มีใบอนุญาต</t>
        </is>
      </c>
      <c r="G43" s="166" t="inlineStr">
        <is>
          <t>ผิด เพราะขายยา วจ 3 โดยไม่มีใบอนุญาต</t>
        </is>
      </c>
      <c r="H43" s="166" t="inlineStr">
        <is>
          <t>ผิด เพราะขายยา วจ 4 โดยไม่มีใบอนุญาต</t>
        </is>
      </c>
      <c r="I43" s="167" t="n">
        <v>1</v>
      </c>
      <c r="J43" s="166"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3" s="166" t="inlineStr"/>
      <c r="L43" s="166" t="inlineStr">
        <is>
          <t>Insomnia</t>
        </is>
      </c>
      <c r="M43" s="166" t="inlineStr"/>
      <c r="N43" s="165" t="inlineStr">
        <is>
          <t>Clinic</t>
        </is>
      </c>
      <c r="O43" s="166" t="inlineStr">
        <is>
          <t>ข้อ 83 (PLE_CC1_2562_Key.md)</t>
        </is>
      </c>
      <c r="P43" s="165" t="inlineStr">
        <is>
          <t>ข้อสอบเก่า</t>
        </is>
      </c>
      <c r="Q43" s="165" t="inlineStr">
        <is>
          <t>2562</t>
        </is>
      </c>
      <c r="R43" s="165" t="inlineStr"/>
    </row>
    <row r="44" ht="24" customHeight="1" s="49">
      <c r="A44" s="167" t="n">
        <v>42</v>
      </c>
      <c r="B44" s="166" t="inlineStr">
        <is>
          <t>ข้อใดคือกลไกของยารักษา depression (er) . we ninascosserotonin Bowling neuroplasticity Bardinan. = dog Nasserotonin X ิ nGneon .Iden . ind neuroplasticity Vosges</t>
        </is>
      </c>
      <c r="C44" s="166" t="inlineStr"/>
      <c r="D44" s="166" t="inlineStr">
        <is>
          <t>เพิ่ม monoamine</t>
        </is>
      </c>
      <c r="E44" s="166" t="inlineStr">
        <is>
          <t>ยังยั้งการทำงานสมองส่วน amygdala</t>
        </is>
      </c>
      <c r="F44" s="166" t="inlineStr">
        <is>
          <t>ยับยั้งการทำงานของ serotonin</t>
        </is>
      </c>
      <c r="G44" s="166" t="inlineStr">
        <is>
          <t>ลด neuroplasticity ของ neuron</t>
        </is>
      </c>
      <c r="H44" s="166" t="inlineStr">
        <is>
          <t>ยับยั้งการสร้าง neuron ในสมอง</t>
        </is>
      </c>
      <c r="I44" s="167" t="n">
        <v>1</v>
      </c>
      <c r="J44" s="166"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4" s="166" t="inlineStr"/>
      <c r="L44" s="166" t="inlineStr">
        <is>
          <t>Anxiety/depression</t>
        </is>
      </c>
      <c r="M44" s="166" t="inlineStr"/>
      <c r="N44" s="165" t="inlineStr">
        <is>
          <t>Clinic</t>
        </is>
      </c>
      <c r="O44" s="166" t="inlineStr">
        <is>
          <t>ข้อ 1 (PLE_CC1_2562_Key.md)</t>
        </is>
      </c>
      <c r="P44" s="165" t="inlineStr">
        <is>
          <t>ข้อสอบเก่า</t>
        </is>
      </c>
      <c r="Q44" s="165" t="inlineStr">
        <is>
          <t>2562</t>
        </is>
      </c>
      <c r="R44" s="165" t="inlineStr"/>
    </row>
    <row r="45" ht="24" customHeight="1" s="49">
      <c r="A45" s="167" t="n">
        <v>43</v>
      </c>
      <c r="B45" s="166" t="inlineStr">
        <is>
          <t>ข้อใดไม่ใช่อาการที่ไม่พึงประสงค์ที่พบบ่อยของ fluoxetine X 4 - balanci full response G</t>
        </is>
      </c>
      <c r="C45" s="166" t="inlineStr"/>
      <c r="D45" s="166" t="inlineStr">
        <is>
          <t>Insomnia</t>
        </is>
      </c>
      <c r="E45" s="166" t="inlineStr">
        <is>
          <t>Sexual dysfunction</t>
        </is>
      </c>
      <c r="F45" s="166" t="inlineStr">
        <is>
          <t>Anorexia</t>
        </is>
      </c>
      <c r="G45" s="166" t="inlineStr">
        <is>
          <t>Renal failure</t>
        </is>
      </c>
      <c r="H45" s="166" t="inlineStr">
        <is>
          <t>Diarrhea</t>
        </is>
      </c>
      <c r="I45" s="167" t="n">
        <v>1</v>
      </c>
      <c r="J45" s="166"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5" s="166" t="inlineStr"/>
      <c r="L45" s="166" t="inlineStr">
        <is>
          <t>Anxiety/depression</t>
        </is>
      </c>
      <c r="M45" s="166" t="inlineStr"/>
      <c r="N45" s="165" t="inlineStr">
        <is>
          <t>Clinic</t>
        </is>
      </c>
      <c r="O45" s="166" t="inlineStr">
        <is>
          <t>ข้อ 4 (PLE_CC1_2562_Key.md)</t>
        </is>
      </c>
      <c r="P45" s="165" t="inlineStr">
        <is>
          <t>ข้อสอบเก่า</t>
        </is>
      </c>
      <c r="Q45" s="165" t="inlineStr">
        <is>
          <t>2562</t>
        </is>
      </c>
      <c r="R45" s="165" t="inlineStr"/>
    </row>
    <row r="46" ht="24" customHeight="1" s="49">
      <c r="A46" s="167" t="n">
        <v>44</v>
      </c>
      <c r="B46"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6" s="166" t="inlineStr"/>
      <c r="D46" s="166" t="inlineStr">
        <is>
          <t>Sertraline</t>
        </is>
      </c>
      <c r="E46" s="166" t="inlineStr">
        <is>
          <t>Venlafaxine</t>
        </is>
      </c>
      <c r="F46" s="166" t="inlineStr">
        <is>
          <t>Bupropion</t>
        </is>
      </c>
      <c r="G46" s="166" t="inlineStr">
        <is>
          <t>Mirtazapine</t>
        </is>
      </c>
      <c r="H46" s="166" t="inlineStr">
        <is>
          <t>Paroxetine</t>
        </is>
      </c>
      <c r="I46" s="167" t="n">
        <v>1</v>
      </c>
      <c r="J46" s="166"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6" s="166" t="inlineStr"/>
      <c r="L46" s="166" t="inlineStr">
        <is>
          <t>Anxiety/depression</t>
        </is>
      </c>
      <c r="M46" s="166" t="inlineStr"/>
      <c r="N46" s="165" t="inlineStr">
        <is>
          <t>Clinic</t>
        </is>
      </c>
      <c r="O46" s="166" t="inlineStr">
        <is>
          <t>ข้อ 5 (PLE_CC1_2562_Key.md)</t>
        </is>
      </c>
      <c r="P46" s="165" t="inlineStr">
        <is>
          <t>ข้อสอบเก่า</t>
        </is>
      </c>
      <c r="Q46" s="165" t="inlineStr">
        <is>
          <t>2562</t>
        </is>
      </c>
      <c r="R46" s="165" t="inlineStr"/>
    </row>
    <row r="47" ht="24" customHeight="1" s="49">
      <c r="A47" s="167" t="n">
        <v>45</v>
      </c>
      <c r="B47" s="166" t="inlineStr">
        <is>
          <t>ยาที่ไม่ควรใช้ในการเลิกบุหรี่ของผู้ป่วยรายนี คือ</t>
        </is>
      </c>
      <c r="C47" s="166" t="inlineStr"/>
      <c r="D47" s="166" t="inlineStr">
        <is>
          <t>Nicotine gum</t>
        </is>
      </c>
      <c r="E47" s="166" t="inlineStr">
        <is>
          <t>Nicotine patch</t>
        </is>
      </c>
      <c r="F47" s="166" t="inlineStr">
        <is>
          <t>Bupropion</t>
        </is>
      </c>
      <c r="G47" s="166" t="inlineStr">
        <is>
          <t>Varenicline</t>
        </is>
      </c>
      <c r="H47" s="166" t="inlineStr">
        <is>
          <t>Nortriptyline</t>
        </is>
      </c>
      <c r="I47" s="167" t="n">
        <v>1</v>
      </c>
      <c r="J47" s="166"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47" s="166" t="inlineStr"/>
      <c r="L47" s="166" t="inlineStr">
        <is>
          <t>Tobacco dependence</t>
        </is>
      </c>
      <c r="M47" s="166" t="inlineStr"/>
      <c r="N47" s="165" t="inlineStr">
        <is>
          <t>Clinic</t>
        </is>
      </c>
      <c r="O47" s="166" t="inlineStr">
        <is>
          <t>ข้อ 13 (PLE_CC1_2559.md)</t>
        </is>
      </c>
      <c r="P47" s="165" t="inlineStr">
        <is>
          <t>ข้อสอบเก่า</t>
        </is>
      </c>
      <c r="Q47" s="165" t="inlineStr">
        <is>
          <t>2559</t>
        </is>
      </c>
      <c r="R47" s="165" t="inlineStr"/>
    </row>
    <row r="48" ht="24" customHeight="1" s="49">
      <c r="A48" s="167" t="n">
        <v>46</v>
      </c>
      <c r="B48" s="166" t="inlineStr">
        <is>
          <t>ยาตัวใดที่มีผลข้างเคียงท้าให้ผันร้าย และนอนไม่หลับได้ หลับยาก</t>
        </is>
      </c>
      <c r="C48" s="166" t="inlineStr"/>
      <c r="D48" s="166" t="inlineStr">
        <is>
          <t>ATV/r</t>
        </is>
      </c>
      <c r="E48" s="166" t="inlineStr">
        <is>
          <t>EFV</t>
        </is>
      </c>
      <c r="F48" s="166" t="inlineStr">
        <is>
          <t>LPV/r</t>
        </is>
      </c>
      <c r="G48" s="166" t="inlineStr">
        <is>
          <t>RPV</t>
        </is>
      </c>
      <c r="H48" s="166" t="inlineStr">
        <is>
          <t>TDF ml ประกอบไปด้วย Enfuvirtide 90 mg Mannitol 22.55 mg Sodium carbonate Sodium hydroxide และ HCl หลังผสม pH = 9.0</t>
        </is>
      </c>
      <c r="I48" s="167" t="n">
        <v>1</v>
      </c>
      <c r="J48" s="166"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48" s="166" t="inlineStr"/>
      <c r="L48" s="166" t="inlineStr">
        <is>
          <t>Insomnia</t>
        </is>
      </c>
      <c r="M48" s="166" t="inlineStr"/>
      <c r="N48" s="165" t="inlineStr">
        <is>
          <t>Clinic</t>
        </is>
      </c>
      <c r="O48" s="166" t="inlineStr">
        <is>
          <t>ข้อ 48 (PLE_CC1_2559.md)</t>
        </is>
      </c>
      <c r="P48" s="165" t="inlineStr">
        <is>
          <t>ข้อสอบเก่า</t>
        </is>
      </c>
      <c r="Q48" s="165" t="inlineStr">
        <is>
          <t>2559</t>
        </is>
      </c>
      <c r="R48" s="165" t="inlineStr"/>
    </row>
    <row r="49" ht="24" customHeight="1" s="49">
      <c r="A49" s="167" t="n">
        <v>47</v>
      </c>
      <c r="B49" s="166" t="inlineStr">
        <is>
          <t>ยากลุ่ม benzodiazepine เกี่ยวข้องกับไอออนใด</t>
        </is>
      </c>
      <c r="C49" s="166" t="inlineStr"/>
      <c r="D49" s="166" t="inlineStr">
        <is>
          <t>Na+</t>
        </is>
      </c>
      <c r="E49" s="166" t="inlineStr">
        <is>
          <t>K+</t>
        </is>
      </c>
      <c r="F49" s="166" t="inlineStr">
        <is>
          <t>Cl-</t>
        </is>
      </c>
      <c r="G49" s="166" t="inlineStr">
        <is>
          <t>Ca2+</t>
        </is>
      </c>
      <c r="H49" s="166" t="inlineStr">
        <is>
          <t>HCO3- Lot 1 Lot 2 น ้าหนักยาเม็ด Assay 400 390 400 385 %label amount 97-101</t>
        </is>
      </c>
      <c r="I49" s="167" t="n">
        <v>1</v>
      </c>
      <c r="J49" s="166"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49" s="166" t="inlineStr"/>
      <c r="L49" s="166" t="inlineStr">
        <is>
          <t>Anxiety/depression</t>
        </is>
      </c>
      <c r="M49" s="166" t="inlineStr"/>
      <c r="N49" s="165" t="inlineStr">
        <is>
          <t>Clinic</t>
        </is>
      </c>
      <c r="O49" s="166" t="inlineStr">
        <is>
          <t>ข้อ 90 (PLE_CC1_2559.md)</t>
        </is>
      </c>
      <c r="P49" s="165" t="inlineStr">
        <is>
          <t>ข้อสอบเก่า</t>
        </is>
      </c>
      <c r="Q49" s="165" t="inlineStr">
        <is>
          <t>2559</t>
        </is>
      </c>
      <c r="R49" s="165" t="inlineStr"/>
    </row>
    <row r="50" ht="24" customHeight="1" s="49">
      <c r="A50" s="167" t="n">
        <v>48</v>
      </c>
      <c r="B50" s="166" t="inlineStr">
        <is>
          <t>ข้อใดถูกต้องเกี่ยวกับการแนะนำการเลิกบุหรี่</t>
        </is>
      </c>
      <c r="C50" s="166" t="inlineStr"/>
      <c r="D50" s="166" t="inlineStr">
        <is>
          <t>ควรหยุดสูบบุหรี่เมื่อมีการใช้ nicotine replacement ทันที</t>
        </is>
      </c>
      <c r="E50" s="166" t="inlineStr">
        <is>
          <t>เมื่อเคี้ยวไว้ห้ามกลืนน้ำลายประมาณ 1 นาที</t>
        </is>
      </c>
      <c r="F50" s="166" t="inlineStr">
        <is>
          <t>เมื่อเคี้ยวหมากฝรั่ง nicotine ควรหลีกเลี่ยงการดื่มน้ำส้ม น้ำอัดลม อย่างน้อย 15 นาที</t>
        </is>
      </c>
      <c r="G50" s="166" t="inlineStr">
        <is>
          <t>การใช้ยา Bupropion อาจจะเพิ่มความเสี่ยงต่อการเกิดการชักได้</t>
        </is>
      </c>
      <c r="H50" s="166" t="inlineStr">
        <is>
          <t>ถูกทุกข้อ</t>
        </is>
      </c>
      <c r="I50" s="167" t="n">
        <v>1</v>
      </c>
      <c r="J50" s="166"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0" s="166" t="inlineStr"/>
      <c r="L50" s="166" t="inlineStr">
        <is>
          <t>Tobacco dependence</t>
        </is>
      </c>
      <c r="M50" s="166" t="inlineStr"/>
      <c r="N50" s="165" t="inlineStr">
        <is>
          <t>Clinic</t>
        </is>
      </c>
      <c r="O50" s="166" t="inlineStr">
        <is>
          <t>ข้อ 55 (Pharmtutor_2024_Set1.md)</t>
        </is>
      </c>
      <c r="P50" s="165" t="inlineStr">
        <is>
          <t>ข้อสอบจำลอง</t>
        </is>
      </c>
      <c r="Q50" s="165" t="inlineStr">
        <is>
          <t>Mock Pharmtutor 2024</t>
        </is>
      </c>
      <c r="R50" s="165" t="inlineStr"/>
    </row>
    <row r="51" ht="24" customHeight="1" s="49">
      <c r="A51" s="167" t="n">
        <v>49</v>
      </c>
      <c r="B51" s="166" t="inlineStr">
        <is>
          <t>ยาในกลุ่มใดที่เป็นยาทางเลือกแรก ในการรักษาภาวะซึมเศร้าในกลุ่มที่ไม่มีข้อห้ามใช้</t>
        </is>
      </c>
      <c r="C51" s="166" t="inlineStr"/>
      <c r="D51" s="166" t="inlineStr">
        <is>
          <t>TCA</t>
        </is>
      </c>
      <c r="E51" s="166" t="inlineStr">
        <is>
          <t>SNRI</t>
        </is>
      </c>
      <c r="F51" s="166" t="inlineStr">
        <is>
          <t>SSRI</t>
        </is>
      </c>
      <c r="G51" s="166" t="inlineStr">
        <is>
          <t>BZPs</t>
        </is>
      </c>
      <c r="H51" s="166" t="inlineStr">
        <is>
          <t>SDRI</t>
        </is>
      </c>
      <c r="I51" s="167" t="n">
        <v>1</v>
      </c>
      <c r="J51" s="166"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1" s="166" t="inlineStr"/>
      <c r="L51" s="166" t="inlineStr">
        <is>
          <t>Anxiety/depression</t>
        </is>
      </c>
      <c r="M51" s="166" t="inlineStr"/>
      <c r="N51" s="165" t="inlineStr">
        <is>
          <t>Clinic</t>
        </is>
      </c>
      <c r="O51" s="166" t="inlineStr">
        <is>
          <t>ข้อ 56 (Pharmtutor_2024_Set1.md)</t>
        </is>
      </c>
      <c r="P51" s="165" t="inlineStr">
        <is>
          <t>ข้อสอบจำลอง</t>
        </is>
      </c>
      <c r="Q51" s="165" t="inlineStr">
        <is>
          <t>Mock Pharmtutor 2024</t>
        </is>
      </c>
      <c r="R51" s="165" t="inlineStr"/>
    </row>
    <row r="52" ht="24" customHeight="1" s="49">
      <c r="A52" s="167" t="n">
        <v>50</v>
      </c>
      <c r="B52" s="16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2" s="166" t="inlineStr"/>
      <c r="D52" s="166" t="inlineStr">
        <is>
          <t>Clozapine</t>
        </is>
      </c>
      <c r="E52" s="166" t="inlineStr">
        <is>
          <t>Fluoxetine</t>
        </is>
      </c>
      <c r="F52" s="166" t="inlineStr">
        <is>
          <t>Lorazepam</t>
        </is>
      </c>
      <c r="G52" s="166" t="inlineStr">
        <is>
          <t>Clonazepam</t>
        </is>
      </c>
      <c r="H52" s="166" t="inlineStr">
        <is>
          <t>Amitriptyline</t>
        </is>
      </c>
      <c r="I52" s="167" t="n">
        <v>1</v>
      </c>
      <c r="J52" s="166"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2" s="166" t="inlineStr"/>
      <c r="L52" s="166" t="inlineStr">
        <is>
          <t>Insomnia</t>
        </is>
      </c>
      <c r="M52" s="166" t="inlineStr"/>
      <c r="N52" s="165" t="inlineStr">
        <is>
          <t>Clinic</t>
        </is>
      </c>
      <c r="O52" s="166" t="inlineStr">
        <is>
          <t>ข้อ 58 (Pharmtutor_2024_Set1.md)</t>
        </is>
      </c>
      <c r="P52" s="165" t="inlineStr">
        <is>
          <t>ข้อสอบจำลอง</t>
        </is>
      </c>
      <c r="Q52" s="165" t="inlineStr">
        <is>
          <t>Mock Pharmtutor 2024</t>
        </is>
      </c>
      <c r="R52" s="165" t="inlineStr"/>
    </row>
    <row r="53" ht="24" customHeight="1" s="49">
      <c r="A53" s="167" t="n">
        <v>51</v>
      </c>
      <c r="B53" s="166" t="inlineStr">
        <is>
          <t>Fluoxetine จะถูก metabolized ทีตำแหน่งใด เพือ เปลียนเป็น norfluoxetine A B C D E (1) A (2) B (3) C (4) D (5) E</t>
        </is>
      </c>
      <c r="C53" s="166" t="inlineStr"/>
      <c r="D53" s="166" t="inlineStr">
        <is>
          <t>Fluoxetine 20 mg OD</t>
        </is>
      </c>
      <c r="E53" s="166" t="inlineStr">
        <is>
          <t>Sertraline 50 mg OD</t>
        </is>
      </c>
      <c r="F53" s="166" t="inlineStr">
        <is>
          <t>Escitalopram 10 mg OD</t>
        </is>
      </c>
      <c r="G53" s="166" t="inlineStr">
        <is>
          <t>Venlafaxine 75 mg OD</t>
        </is>
      </c>
      <c r="H53" s="166" t="inlineStr">
        <is>
          <t>Amitriptyline 10 mg HS</t>
        </is>
      </c>
      <c r="I53" s="167" t="n">
        <v>1</v>
      </c>
      <c r="J53" s="166"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3" s="166" t="inlineStr"/>
      <c r="L53" s="166" t="inlineStr">
        <is>
          <t>Anxiety/depression</t>
        </is>
      </c>
      <c r="M53" s="166" t="inlineStr"/>
      <c r="N53" s="165" t="inlineStr">
        <is>
          <t>Clinic</t>
        </is>
      </c>
      <c r="O53" s="166" t="inlineStr">
        <is>
          <t>ข้อ 55 (PLE_CC1_2557.md)</t>
        </is>
      </c>
      <c r="P53" s="165" t="inlineStr">
        <is>
          <t>ข้อสอบเก่า</t>
        </is>
      </c>
      <c r="Q53" s="165" t="inlineStr">
        <is>
          <t>2557</t>
        </is>
      </c>
      <c r="R53" s="165" t="inlineStr"/>
    </row>
    <row r="54" ht="24" customHeight="1" s="49">
      <c r="A54" s="167" t="n">
        <v>52</v>
      </c>
      <c r="B54"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54" s="166" t="inlineStr"/>
      <c r="D54" s="166" t="inlineStr">
        <is>
          <t>จ่ายยา Diazepam 5 mg ให้จำนวน 10 เม็ดสำหรับบรรเทาอาการชั่วคราว</t>
        </is>
      </c>
      <c r="E54"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54" s="166" t="inlineStr">
        <is>
          <t>จ่ายยา Alprazolam 0.5 mg แทนเนื่องจากออกฤทธิ์เร็วกว่าและปลอดภัยกว่า</t>
        </is>
      </c>
      <c r="G54" s="166" t="inlineStr">
        <is>
          <t>จ่ายยา Zolpidem 10 mg เนื่องจากไม่อยู่ในกลุ่ม Benzodiazepine</t>
        </is>
      </c>
      <c r="H54" s="166" t="inlineStr">
        <is>
          <t>จ่ายยา Amitriptyline 25 mg รับประทานก่อนนอนทุกคืนต่อเนื่อง 1 เดือน</t>
        </is>
      </c>
      <c r="I54" s="167" t="n">
        <v>2</v>
      </c>
      <c r="J54"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54" s="166" t="inlineStr"/>
      <c r="L54" s="166" t="inlineStr">
        <is>
          <t>Insomnia</t>
        </is>
      </c>
      <c r="M54" s="166" t="inlineStr"/>
      <c r="N54" s="165" t="inlineStr">
        <is>
          <t>Clinic</t>
        </is>
      </c>
      <c r="O54" s="166" t="inlineStr">
        <is>
          <t>ข้อ 7 (PLE_CC1_2556.md)</t>
        </is>
      </c>
      <c r="P54" s="165" t="inlineStr">
        <is>
          <t>ข้อสอบเก่า</t>
        </is>
      </c>
      <c r="Q54" s="165" t="inlineStr">
        <is>
          <t>2556</t>
        </is>
      </c>
      <c r="R54" s="165" t="inlineStr"/>
    </row>
    <row r="55" ht="24" customHeight="1" s="49">
      <c r="A55" s="167" t="n">
        <v>53</v>
      </c>
      <c r="B55"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55" s="166" t="inlineStr"/>
      <c r="D55" s="166" t="inlineStr">
        <is>
          <t>Lorazepam</t>
        </is>
      </c>
      <c r="E55" s="166" t="inlineStr">
        <is>
          <t>Flurazepam</t>
        </is>
      </c>
      <c r="F55" s="166" t="inlineStr">
        <is>
          <t>Temazepam</t>
        </is>
      </c>
      <c r="G55" s="166" t="inlineStr">
        <is>
          <t>Diazepam</t>
        </is>
      </c>
      <c r="H55" s="166" t="inlineStr">
        <is>
          <t>Chlorazepate</t>
        </is>
      </c>
      <c r="I55" s="167" t="n">
        <v>2</v>
      </c>
      <c r="J55" s="166"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55" s="166" t="inlineStr"/>
      <c r="L55" s="166" t="inlineStr">
        <is>
          <t>Insomnia</t>
        </is>
      </c>
      <c r="M55" s="166" t="inlineStr"/>
      <c r="N55" s="165" t="inlineStr">
        <is>
          <t>Clinic</t>
        </is>
      </c>
      <c r="O55" s="166" t="inlineStr">
        <is>
          <t>ข้อ ๒๕๕๐ (PLE_CC1_2554 SET2.md)</t>
        </is>
      </c>
      <c r="P55" s="165" t="inlineStr">
        <is>
          <t>ข้อสอบเก่า</t>
        </is>
      </c>
      <c r="Q55" s="165" t="inlineStr">
        <is>
          <t>2554</t>
        </is>
      </c>
      <c r="R55" s="165" t="inlineStr"/>
    </row>
    <row r="56" ht="24" customHeight="1" s="49">
      <c r="A56" s="167" t="n">
        <v>54</v>
      </c>
      <c r="B56" s="166" t="inlineStr">
        <is>
          <t>ชายไทยคุ้อาย่65 ปีได้รับการวินิจฉัยจากแพทย์์วุามีภาวะInsomnia ยาใน ข้อใดตุอไปนี้ไมุใชุยาที่ใช้ในการรักษาภาวะInsomnia</t>
        </is>
      </c>
      <c r="C56" s="166" t="inlineStr"/>
      <c r="D56" s="166" t="inlineStr">
        <is>
          <t>CPM</t>
        </is>
      </c>
      <c r="E56" s="166" t="inlineStr">
        <is>
          <t>Phenobarbital</t>
        </is>
      </c>
      <c r="F56" s="166" t="inlineStr">
        <is>
          <t>Chloral hydrate</t>
        </is>
      </c>
      <c r="G56" s="166" t="inlineStr">
        <is>
          <t>Clonazepam</t>
        </is>
      </c>
      <c r="H56" s="166" t="inlineStr">
        <is>
          <t>Haloperidol (จ)</t>
        </is>
      </c>
      <c r="I56" s="167" t="n">
        <v>1</v>
      </c>
      <c r="J56" s="166"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56" s="166" t="inlineStr"/>
      <c r="L56" s="166" t="inlineStr">
        <is>
          <t>Insomnia</t>
        </is>
      </c>
      <c r="M56" s="166" t="inlineStr"/>
      <c r="N56" s="165" t="inlineStr">
        <is>
          <t>Clinic</t>
        </is>
      </c>
      <c r="O56" s="166" t="inlineStr">
        <is>
          <t>ข้อ 5 (PLE_CC1_2547.md)</t>
        </is>
      </c>
      <c r="P56" s="165" t="inlineStr">
        <is>
          <t>ข้อสอบเก่า</t>
        </is>
      </c>
      <c r="Q56" s="165" t="inlineStr">
        <is>
          <t>2547</t>
        </is>
      </c>
      <c r="R56" s="165" t="inlineStr"/>
    </row>
    <row r="57" ht="24" customHeight="1" s="49">
      <c r="A57" s="167" t="n">
        <v>55</v>
      </c>
      <c r="B57" s="166" t="inlineStr">
        <is>
          <t>ข้อใดถ้กต้องเกี่ยวกับโครงสร้างและความสัมพันธ์ในการออกฤทธิ์ของยา นอนหลับDiazepam โครงสร้างDiazepam</t>
        </is>
      </c>
      <c r="C57" s="166" t="inlineStr"/>
      <c r="D57" s="166" t="inlineStr">
        <is>
          <t>Fluoxetine 20 mg OD</t>
        </is>
      </c>
      <c r="E57" s="166" t="inlineStr">
        <is>
          <t>Sertraline 50 mg OD</t>
        </is>
      </c>
      <c r="F57" s="166" t="inlineStr">
        <is>
          <t>Escitalopram 10 mg OD</t>
        </is>
      </c>
      <c r="G57" s="166" t="inlineStr">
        <is>
          <t>Venlafaxine 75 mg OD</t>
        </is>
      </c>
      <c r="H57" s="166" t="inlineStr">
        <is>
          <t>Amitriptyline 10 mg HS</t>
        </is>
      </c>
      <c r="I57" s="167" t="n">
        <v>1</v>
      </c>
      <c r="J57" s="166"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57" s="166" t="inlineStr"/>
      <c r="L57" s="166" t="inlineStr">
        <is>
          <t>Insomnia</t>
        </is>
      </c>
      <c r="M57" s="166" t="inlineStr"/>
      <c r="N57" s="165" t="inlineStr">
        <is>
          <t>Clinic</t>
        </is>
      </c>
      <c r="O57" s="166" t="inlineStr">
        <is>
          <t>ข้อ 8 (PLE_CC1_2547.md)</t>
        </is>
      </c>
      <c r="P57" s="165" t="inlineStr">
        <is>
          <t>ข้อสอบเก่า</t>
        </is>
      </c>
      <c r="Q57" s="165" t="inlineStr">
        <is>
          <t>2547</t>
        </is>
      </c>
      <c r="R57" s="165" t="inlineStr"/>
    </row>
    <row r="58" ht="24" customHeight="1" s="49">
      <c r="A58" s="167" t="n">
        <v>56</v>
      </c>
      <c r="B58"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8" s="166" t="inlineStr"/>
      <c r="D58" s="166" t="inlineStr">
        <is>
          <t>การมีหมู่ Ortho-chloro (-Cl) ที่ตำแหน่ง C2' บนวงแหวน 5-Phenyl ring ช่วยเพิ่มความแรงในการจับกับ GABA-A receptor</t>
        </is>
      </c>
      <c r="E58" s="166" t="inlineStr">
        <is>
          <t>การมีหมู่ 3-Hydroxyl (-OH) ทำให้เพิ่มการกระจายตัวข้าม Blood-Brain Barrier ได้เร็วกว่า</t>
        </is>
      </c>
      <c r="F58" s="166" t="inlineStr">
        <is>
          <t>การขาดหมู่ N1-Methyl ทำให้โมเลกุลมีคุณสมบัติละลายในไขมันสูงกว่า Diazepam 10 เท่า</t>
        </is>
      </c>
      <c r="G58" s="166" t="inlineStr">
        <is>
          <t>การมีพันธะคู่ C4=N5 เพิ่มขึ้นทำให้เกิดการแตกตัวเป็นไอออนได้ดีกว่าในสมอง</t>
        </is>
      </c>
      <c r="H58" s="166" t="inlineStr">
        <is>
          <t>การมีหมู่อะตอม C12 ทำให้เกิด steric hindrance ขัดขวางการทำลายของเอนไซม์</t>
        </is>
      </c>
      <c r="I58" s="167" t="n">
        <v>1</v>
      </c>
      <c r="J58" s="166"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58" s="166" t="inlineStr"/>
      <c r="L58" s="166" t="inlineStr">
        <is>
          <t>Insomnia</t>
        </is>
      </c>
      <c r="M58" s="166" t="inlineStr"/>
      <c r="N58" s="165" t="inlineStr">
        <is>
          <t>Clinic</t>
        </is>
      </c>
      <c r="O58" s="166" t="inlineStr">
        <is>
          <t>ข้อ 1 (PLE_CC1_2547.md)</t>
        </is>
      </c>
      <c r="P58" s="165" t="inlineStr">
        <is>
          <t>ข้อสอบเก่า</t>
        </is>
      </c>
      <c r="Q58" s="165" t="inlineStr">
        <is>
          <t>2547</t>
        </is>
      </c>
      <c r="R58" s="165" t="inlineStr"/>
    </row>
    <row r="59" ht="24" customHeight="1" s="49">
      <c r="A59" s="167" t="n">
        <v>57</v>
      </c>
      <c r="B59"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9" s="166" t="inlineStr"/>
      <c r="D59" s="166" t="inlineStr">
        <is>
          <t>Lorazepam มีค่า Lipid solubility ต่ำกว่า Diazepam จึงเกิด Tissue redistribution ช้ากว่า ทำให้คงอยู่ในสมองตามค่าครึ่งชีวิตจริง</t>
        </is>
      </c>
      <c r="E59"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9" s="166" t="inlineStr">
        <is>
          <t>Lorazepam ถูกขับออกทางไตทันทีโดยไม่ต้องผ่านกระบวนการ Conjugation</t>
        </is>
      </c>
      <c r="G59" s="166" t="inlineStr">
        <is>
          <t>Diazepam มี Active metabolite ที่มีฤทธิ์สั้นกว่าสารตั้งต้น</t>
        </is>
      </c>
      <c r="H59" s="166" t="inlineStr">
        <is>
          <t>Lorazepam มีการจับกับโปรตีนในพลาสมาต่ำกว่า 10% จึงถูกขจัดหมดทันที</t>
        </is>
      </c>
      <c r="I59" s="167" t="n">
        <v>1</v>
      </c>
      <c r="J59"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Background:
Diazepam ละลายในไขมันสูงมาก (High lipid solubility) เมื่อฉีดเข้าหลอดเลือดจะผ่านเข้าสู่สมองได้ทันที (Rapid onset ~1-2 นาที) แต่หลังจากนั้นตัวยาจะกระจายตัวออกจากสมองเข้าสู่เนื้อเยื่อไขมันและกล้ามเนื้อทั่วร่างกาย (Redistribution) อย่างรวดเร็ว ทำให้ระดับยาในสมองลดลงและหมดฤทธิ์ทางคลินิกภายใน 15-30 นาที แม้จะมี Elimination half-life ยาวนาน (20-100 ชั่วโมง) ก็ตาม
🎯 ทำไมข้อนี้ถึงถูก:
การหมดฤทธิ์ของการให้ Diazepam single dose ในระยะเฉียบพลันถูกกำหนดโดยกระบวนการ Redistribution ไม่ใช่ Elimination half-life
🔍 ข้ออื่นผิดเพราะอะไร:
• ข้อ ก. อธิบายสมบัติของ Lorazepam ถูกต้องบางส่วน แต่สาเหตุหลักที่ Diazepam สั้นในการระงับชักเฉียบพลันคือ Diazepam เกิด Rapid redistribution
• ข้อ ค. ผิด เพราะ Lorazepam ต้องผ่านกระบวนการ Glucuronide conjugation ที่ตับก่อนขับออกทางไต
• ข้อ ง. ผิด เพราะ Active metabolite ของ Diazepam (Nordazepam, Oxazepam) มีฤทธิ์ยาวนานมาก (Half-life &gt; 50-100 ชม.)
• ข้อ จ. ผิด เพราะ Lorazepam มี Plasma protein binding สูงประมาณ 85-90%
📖 Guideline อ้างอิง:
Goodman &amp; Gilman's: The Pharmacological Basis of Therapeutics (Hypnotics and Sedatives)
📌 จุดจำก่อนสอบ:
• Single IV dose: Diazepam หมดฤทธิ์เร็วกว่า Lorazepam เพราะ Rapid tissue redistribution
• Multiple/Continuous dose: Diazepam จะสะสมในไขมันและออกฤทธิ์ยาวนานมากเนื่องจาก Active metabolites</t>
        </is>
      </c>
      <c r="K59" s="166" t="inlineStr"/>
      <c r="L59" s="166" t="inlineStr">
        <is>
          <t>Insomnia</t>
        </is>
      </c>
      <c r="M59" s="166" t="inlineStr"/>
      <c r="N59" s="165" t="inlineStr">
        <is>
          <t>Clinic</t>
        </is>
      </c>
      <c r="O59" s="166" t="inlineStr">
        <is>
          <t>ข้อ 2 (PLE_CC1_2547.md)</t>
        </is>
      </c>
      <c r="P59" s="165" t="inlineStr">
        <is>
          <t>ข้อสอบเก่า</t>
        </is>
      </c>
      <c r="Q59" s="165" t="inlineStr">
        <is>
          <t>2547</t>
        </is>
      </c>
      <c r="R59" s="165" t="inlineStr"/>
    </row>
    <row r="60" ht="24" customHeight="1" s="49">
      <c r="A60" s="167" t="n">
        <v>58</v>
      </c>
      <c r="B60" s="166" t="inlineStr">
        <is>
          <t>ข้อใดคือคุณสมบัติทางเภสัชจลนศาสตร์ที่สำคัญของยากลุ่ม Benzodiazepines ที่มีหมู่ 3-Hydroxyl substituent เช่น Oxazepam, Lorazepam และ Temazepam (กลุ่ม LOT)</t>
        </is>
      </c>
      <c r="C60" s="166" t="inlineStr"/>
      <c r="D60"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60" s="166" t="inlineStr">
        <is>
          <t>ต้องผ่านกระบวนการ N-dealkylation และ Hydroxylation ใน Phase I ก่อนเสมอ</t>
        </is>
      </c>
      <c r="F60" s="166" t="inlineStr">
        <is>
          <t>มีสาร Active metabolites หลายชนิดที่มีค่าครึ่งชีวิตยาวนานกว่า 100 ชั่วโมง</t>
        </is>
      </c>
      <c r="G60" s="166" t="inlineStr">
        <is>
          <t>ไม่สามารถดูดซึมผ่านทางเดินอาหารได้ ต้องบริหารยาด้วยการฉีดเข้าทางหลอดเลือดดำเท่านั้น</t>
        </is>
      </c>
      <c r="H60" s="166" t="inlineStr">
        <is>
          <t>ถูกขจัดออกทางไตในรูปที่ไม่เปลี่ยนแปลง (Unchanged drug) มากกว่า 95%</t>
        </is>
      </c>
      <c r="I60" s="167" t="n">
        <v>1</v>
      </c>
      <c r="J60"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60" s="166" t="inlineStr"/>
      <c r="L60" s="166" t="inlineStr">
        <is>
          <t>Insomnia</t>
        </is>
      </c>
      <c r="M60" s="166" t="inlineStr"/>
      <c r="N60" s="165" t="inlineStr">
        <is>
          <t>Clinic</t>
        </is>
      </c>
      <c r="O60" s="166" t="inlineStr">
        <is>
          <t>ข้อ 3 (PLE_CC1_2547.md)</t>
        </is>
      </c>
      <c r="P60" s="165" t="inlineStr">
        <is>
          <t>ข้อสอบเก่า</t>
        </is>
      </c>
      <c r="Q60" s="165" t="inlineStr">
        <is>
          <t>2547</t>
        </is>
      </c>
      <c r="R60" s="165" t="inlineStr"/>
    </row>
    <row r="61" ht="24" customHeight="1" s="49">
      <c r="A61" s="167" t="n">
        <v>59</v>
      </c>
      <c r="B61"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61" s="166" t="inlineStr"/>
      <c r="D61"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61" s="166" t="inlineStr">
        <is>
          <t>มีหมู่ Sulfonate ester ที่แตกตัวได้สมบูรณ์ในเลือด</t>
        </is>
      </c>
      <c r="F61" s="166" t="inlineStr">
        <is>
          <t>มี quaternary ammonium group ที่จับกับไขมันในสมองได้จำเพาะ</t>
        </is>
      </c>
      <c r="G61" s="166" t="inlineStr">
        <is>
          <t>เป็น Prodrug ที่ถูกตัดด้วยเอนไซม์ Plasma esterase ภายใน 1 วินาที</t>
        </is>
      </c>
      <c r="H61" s="166" t="inlineStr">
        <is>
          <t>มีหมู่ 3-Hydroxyl ที่ทำปฏิกิริยากับกลูโคสในกระแสเลือด</t>
        </is>
      </c>
      <c r="I61" s="167" t="n">
        <v>1</v>
      </c>
      <c r="J61"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61" s="166" t="inlineStr"/>
      <c r="L61" s="166" t="inlineStr">
        <is>
          <t>Insomnia</t>
        </is>
      </c>
      <c r="M61" s="166" t="inlineStr"/>
      <c r="N61" s="165" t="inlineStr">
        <is>
          <t>Clinic</t>
        </is>
      </c>
      <c r="O61" s="166" t="inlineStr">
        <is>
          <t>ข้อ 4 (PLE_CC1_2547.md)</t>
        </is>
      </c>
      <c r="P61" s="165" t="inlineStr">
        <is>
          <t>ข้อสอบเก่า</t>
        </is>
      </c>
      <c r="Q61" s="165" t="inlineStr">
        <is>
          <t>2547</t>
        </is>
      </c>
      <c r="R61" s="165" t="inlineStr"/>
    </row>
    <row r="62" ht="24" customHeight="1" s="49">
      <c r="A62" s="167" t="n">
        <v>60</v>
      </c>
      <c r="B62"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62" s="166" t="inlineStr"/>
      <c r="D62" s="166" t="inlineStr">
        <is>
          <t>Oxazepam มีหมู่ 3-Hydroxyl (-OH) ทำให้โมเลกุลมีขั้วเพิ่มขึ้น ละลายในไขมันลดลง จึงซึมผ่าน Blood-Brain Barrier ได้ช้ากว่า Diazepam</t>
        </is>
      </c>
      <c r="E62" s="166" t="inlineStr">
        <is>
          <t>Oxazepam มีหมู่ 7-Nitro ที่ทำให้ยาถูกทำลายในกระเพาะอาหารอย่างรวดเร็ว</t>
        </is>
      </c>
      <c r="F62" s="166" t="inlineStr">
        <is>
          <t>Oxazepam ไม่มีวงแหวน 5-Phenyl ring ทำให้จับกับ receptor ได้น้อยลง</t>
        </is>
      </c>
      <c r="G62" s="166" t="inlineStr">
        <is>
          <t>Oxazepam มีหมู่ Triazole ring ขนาดใหญ่ที่ขัดขวางการดูดซึมผ่านลำไส้</t>
        </is>
      </c>
      <c r="H62" s="166" t="inlineStr">
        <is>
          <t>Oxazepam ถูกทำลายด้วยกรดในกระเพาะอาหารจนไม่เหลือตัวยาอิสระ</t>
        </is>
      </c>
      <c r="I62" s="167" t="n">
        <v>1</v>
      </c>
      <c r="J62" s="166"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62" s="166" t="inlineStr"/>
      <c r="L62" s="166" t="inlineStr">
        <is>
          <t>Insomnia</t>
        </is>
      </c>
      <c r="M62" s="166" t="inlineStr"/>
      <c r="N62" s="165" t="inlineStr">
        <is>
          <t>Clinic</t>
        </is>
      </c>
      <c r="O62" s="166" t="inlineStr">
        <is>
          <t>ข้อ 5 (PLE_CC1_2547.md)</t>
        </is>
      </c>
      <c r="P62" s="165" t="inlineStr">
        <is>
          <t>ข้อสอบเก่า</t>
        </is>
      </c>
      <c r="Q62" s="165" t="inlineStr">
        <is>
          <t>2547</t>
        </is>
      </c>
      <c r="R62" s="165" t="inlineStr"/>
    </row>
    <row r="63" ht="24" customHeight="1" s="49">
      <c r="A63" s="167" t="n">
        <v>61</v>
      </c>
      <c r="B63"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3" s="166" t="inlineStr"/>
      <c r="D63" s="166" t="inlineStr">
        <is>
          <t>Sibutramine, Lorcaserin</t>
        </is>
      </c>
      <c r="E63" s="166" t="inlineStr">
        <is>
          <t>Rimonabant, Orlistat</t>
        </is>
      </c>
      <c r="F63" s="166" t="inlineStr">
        <is>
          <t>Phentermine, Orlistat</t>
        </is>
      </c>
      <c r="G63" s="166" t="inlineStr">
        <is>
          <t>Rimonabant, Lorcaserin</t>
        </is>
      </c>
      <c r="H63" s="166" t="inlineStr">
        <is>
          <t>Sibutramine, Orlistat 98 โรคระบบต่อมไร้ท่อ และต่อมมีท่อ นักศึกษาเภสัชศาสตร์รุ่น 8</t>
        </is>
      </c>
      <c r="I63" s="167" t="n">
        <v>1</v>
      </c>
      <c r="J63" s="166"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3" s="166" t="inlineStr"/>
      <c r="L63" s="166" t="inlineStr">
        <is>
          <t>Anxiety/depression</t>
        </is>
      </c>
      <c r="M63" s="166" t="inlineStr"/>
      <c r="N63" s="165" t="inlineStr">
        <is>
          <t>Clinic</t>
        </is>
      </c>
      <c r="O63" s="166" t="inlineStr">
        <is>
          <t>ข้อ 39 (PLE_CC1_Practice_Exam.md)</t>
        </is>
      </c>
      <c r="P63" s="165" t="inlineStr">
        <is>
          <t>แบบฝึกหัด</t>
        </is>
      </c>
      <c r="Q63" s="165" t="inlineStr">
        <is>
          <t>เล่มม่วง</t>
        </is>
      </c>
      <c r="R63" s="165" t="inlineStr"/>
    </row>
    <row r="64" ht="24" customHeight="1" s="49">
      <c r="A64" s="167" t="n">
        <v>62</v>
      </c>
      <c r="B64" s="166"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4" s="166" t="inlineStr"/>
      <c r="D64" s="166" t="inlineStr">
        <is>
          <t>Nicotine gum 2 mg PRN</t>
        </is>
      </c>
      <c r="E64" s="166" t="inlineStr">
        <is>
          <t>Quetiapine 25 mg HS</t>
        </is>
      </c>
      <c r="F64" s="166" t="inlineStr">
        <is>
          <t>Risperidone 2 mg OD</t>
        </is>
      </c>
      <c r="G64" s="166" t="inlineStr">
        <is>
          <t>Fluoxetine 20 mg OD</t>
        </is>
      </c>
      <c r="H64" s="166" t="inlineStr">
        <is>
          <t>Sertraline 50 mg OD</t>
        </is>
      </c>
      <c r="I64" s="167" t="n">
        <v>1</v>
      </c>
      <c r="J64" s="166"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4" s="166" t="inlineStr"/>
      <c r="L64" s="166" t="inlineStr">
        <is>
          <t>Anxiety/depression</t>
        </is>
      </c>
      <c r="M64" s="166" t="inlineStr"/>
      <c r="N64" s="165" t="inlineStr">
        <is>
          <t>Clinic</t>
        </is>
      </c>
      <c r="O64" s="166" t="inlineStr">
        <is>
          <t>ข้อ 39 (PLE_CC1_Practice_Exam.md)</t>
        </is>
      </c>
      <c r="P64" s="165" t="inlineStr">
        <is>
          <t>แบบฝึกหัด</t>
        </is>
      </c>
      <c r="Q64" s="165" t="inlineStr">
        <is>
          <t>เล่มม่วง</t>
        </is>
      </c>
      <c r="R64" s="165" t="inlineStr"/>
    </row>
    <row r="65" ht="24" customHeight="1" s="49">
      <c r="A65" s="167" t="n">
        <v>63</v>
      </c>
      <c r="B65"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65" s="166" t="inlineStr"/>
      <c r="D65"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65" s="166" t="inlineStr">
        <is>
          <t>แนะนำรับประทานยาก่อนนอนทุกคืนเนื่องจากยามีฤทธิ์กดประสาทและทำให้ง่วงนอนอย่างรุนแรง</t>
        </is>
      </c>
      <c r="F65" s="166" t="inlineStr">
        <is>
          <t>หากรับประทานไปแล้ว 3 วันอาการไม่ดีขึ้น สามารถปรับเพิ่มขนาดยาเป็น 2 เท่าได้ทันที</t>
        </is>
      </c>
      <c r="G65" s="166" t="inlineStr">
        <is>
          <t>สามารถหยุดรับประทานยาได้ทันทีเมื่อรู้สึกว่าอารมณ์กลับมาเป็นปกติแล้ว</t>
        </is>
      </c>
      <c r="H65" s="166" t="inlineStr">
        <is>
          <t>ยานี้เริ่มออกฤทธิ์รักษาอาการซึมเศร้าได้เต็มที่ภายใน 1-2 ชั่วโมงหลังรับประทานเม็ดแรก</t>
        </is>
      </c>
      <c r="I65" s="167" t="n">
        <v>1</v>
      </c>
      <c r="J65"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65" s="166" t="inlineStr"/>
      <c r="L65" s="166" t="inlineStr">
        <is>
          <t>Anxiety/depression</t>
        </is>
      </c>
      <c r="M65" s="166" t="inlineStr"/>
      <c r="N65" s="165" t="inlineStr">
        <is>
          <t>Clinic</t>
        </is>
      </c>
      <c r="O65" s="166" t="inlineStr">
        <is>
          <t>ข้อ 5 (PLE_CC1_Practice_Exam.md)</t>
        </is>
      </c>
      <c r="P65" s="165" t="inlineStr">
        <is>
          <t>แบบฝึกหัด</t>
        </is>
      </c>
      <c r="Q65" s="165" t="inlineStr">
        <is>
          <t>เล่มม่วง</t>
        </is>
      </c>
      <c r="R65" s="165" t="inlineStr"/>
    </row>
    <row r="66" ht="24" customHeight="1" s="49">
      <c r="A66" s="167" t="n">
        <v>64</v>
      </c>
      <c r="B66" s="166" t="inlineStr">
        <is>
          <t>ยาในข้อใดใช้เพื่อรักษา Benzodiazepine overdose</t>
        </is>
      </c>
      <c r="C66" s="166" t="inlineStr"/>
      <c r="D66" s="166" t="inlineStr">
        <is>
          <t>Venlafaxine 75 mg OD</t>
        </is>
      </c>
      <c r="E66" s="166" t="inlineStr">
        <is>
          <t>Amitriptyline 10 mg HS</t>
        </is>
      </c>
      <c r="F66" s="166" t="inlineStr">
        <is>
          <t>Lorazepam 1 mg HS</t>
        </is>
      </c>
      <c r="G66" s="166" t="inlineStr">
        <is>
          <t>Alprazolam 0.5 mg HS</t>
        </is>
      </c>
      <c r="H66" s="166" t="inlineStr">
        <is>
          <t>Diazepam 5 mg HS</t>
        </is>
      </c>
      <c r="I66" s="167" t="n">
        <v>1</v>
      </c>
      <c r="J66" s="166"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6" s="166" t="inlineStr"/>
      <c r="L66" s="166" t="inlineStr">
        <is>
          <t>Anxiety/depression</t>
        </is>
      </c>
      <c r="M66" s="166" t="inlineStr"/>
      <c r="N66" s="165" t="inlineStr">
        <is>
          <t>Clinic</t>
        </is>
      </c>
      <c r="O66" s="166" t="inlineStr">
        <is>
          <t>ข้อ 16 (PLE_CC1_Practice_Exam.md)</t>
        </is>
      </c>
      <c r="P66" s="165" t="inlineStr">
        <is>
          <t>แบบฝึกหัด</t>
        </is>
      </c>
      <c r="Q66" s="165" t="inlineStr">
        <is>
          <t>เล่มม่วง</t>
        </is>
      </c>
      <c r="R66" s="165" t="inlineStr"/>
    </row>
    <row r="67" ht="24" customHeight="1" s="49">
      <c r="A67" s="167" t="n">
        <v>65</v>
      </c>
      <c r="B67" s="166" t="inlineStr">
        <is>
          <t>การใช้ Nicotine patch ในผู้ป่วยที่สูบบุหรี่ 15 มวนต่อวัน ข้อใดเหมาะสมที่สุด</t>
        </is>
      </c>
      <c r="C67" s="166" t="inlineStr"/>
      <c r="D67" s="166" t="inlineStr">
        <is>
          <t>Alprazolam 0.5 mg HS</t>
        </is>
      </c>
      <c r="E67" s="166" t="inlineStr">
        <is>
          <t>Diazepam 5 mg HS</t>
        </is>
      </c>
      <c r="F67" s="166" t="inlineStr">
        <is>
          <t>Zolpidem 10 mg HS</t>
        </is>
      </c>
      <c r="G67" s="166" t="inlineStr">
        <is>
          <t>Nicotine gum 2 mg PRN</t>
        </is>
      </c>
      <c r="H67" s="166" t="inlineStr">
        <is>
          <t>Quetiapine 25 mg HS</t>
        </is>
      </c>
      <c r="I67" s="167" t="n">
        <v>1</v>
      </c>
      <c r="J67" s="166"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67" s="166" t="inlineStr"/>
      <c r="L67" s="166" t="inlineStr">
        <is>
          <t>Tobacco dependence</t>
        </is>
      </c>
      <c r="M67" s="166" t="inlineStr"/>
      <c r="N67" s="165" t="inlineStr">
        <is>
          <t>Clinic</t>
        </is>
      </c>
      <c r="O67" s="166" t="inlineStr">
        <is>
          <t>ข้อ 18 (PLE_CC1_Practice_Exam.md)</t>
        </is>
      </c>
      <c r="P67" s="165" t="inlineStr">
        <is>
          <t>แบบฝึกหัด</t>
        </is>
      </c>
      <c r="Q67" s="165" t="inlineStr">
        <is>
          <t>เล่มม่วง</t>
        </is>
      </c>
      <c r="R67" s="165" t="inlineStr"/>
    </row>
    <row r="68" ht="24" customHeight="1" s="49">
      <c r="A68" s="167" t="n">
        <v>66</v>
      </c>
      <c r="B68" s="166" t="inlineStr">
        <is>
          <t>ข้อใดไม่ใช่ยาที่แนะนำให้ใช้ในผู้ป่วยที่ต้องการเลิกบุหรี่</t>
        </is>
      </c>
      <c r="C68" s="166" t="inlineStr"/>
      <c r="D68" s="166" t="inlineStr">
        <is>
          <t>Nicotine gum 2 mg PRN</t>
        </is>
      </c>
      <c r="E68" s="166" t="inlineStr">
        <is>
          <t>Quetiapine 25 mg HS</t>
        </is>
      </c>
      <c r="F68" s="166" t="inlineStr">
        <is>
          <t>Risperidone 2 mg OD</t>
        </is>
      </c>
      <c r="G68" s="166" t="inlineStr">
        <is>
          <t>Fluoxetine 20 mg OD</t>
        </is>
      </c>
      <c r="H68" s="166" t="inlineStr">
        <is>
          <t>Sertraline 50 mg OD</t>
        </is>
      </c>
      <c r="I68" s="167" t="n">
        <v>1</v>
      </c>
      <c r="J68" s="166"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68" s="166" t="inlineStr"/>
      <c r="L68" s="166" t="inlineStr">
        <is>
          <t>Tobacco dependence</t>
        </is>
      </c>
      <c r="M68" s="166" t="inlineStr"/>
      <c r="N68" s="165" t="inlineStr">
        <is>
          <t>Clinic</t>
        </is>
      </c>
      <c r="O68" s="166" t="inlineStr">
        <is>
          <t>ข้อ 20 (PLE_CC1_Practice_Exam.md)</t>
        </is>
      </c>
      <c r="P68" s="165" t="inlineStr">
        <is>
          <t>แบบฝึกหัด</t>
        </is>
      </c>
      <c r="Q68" s="165" t="inlineStr">
        <is>
          <t>เล่มม่วง</t>
        </is>
      </c>
      <c r="R68" s="165" t="inlineStr"/>
    </row>
    <row r="69" ht="24" customHeight="1" s="49">
      <c r="A69" s="167" t="n">
        <v>67</v>
      </c>
      <c r="B69"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9" s="166" t="inlineStr"/>
      <c r="D69" s="166" t="inlineStr">
        <is>
          <t>Fluoxetine 20 mg OD</t>
        </is>
      </c>
      <c r="E69" s="166" t="inlineStr">
        <is>
          <t>Sertraline 50 mg OD</t>
        </is>
      </c>
      <c r="F69" s="166" t="inlineStr">
        <is>
          <t>Escitalopram 10 mg OD</t>
        </is>
      </c>
      <c r="G69" s="166" t="inlineStr">
        <is>
          <t>Venlafaxine 75 mg OD</t>
        </is>
      </c>
      <c r="H69" s="166" t="inlineStr">
        <is>
          <t>Amitriptyline 10 mg HS</t>
        </is>
      </c>
      <c r="I69" s="167" t="n">
        <v>1</v>
      </c>
      <c r="J69" s="166"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69" s="166" t="inlineStr"/>
      <c r="L69" s="166" t="inlineStr">
        <is>
          <t>Anxiety/depression</t>
        </is>
      </c>
      <c r="M69" s="166" t="inlineStr"/>
      <c r="N69" s="165" t="inlineStr">
        <is>
          <t>Clinic</t>
        </is>
      </c>
      <c r="O69" s="166" t="inlineStr">
        <is>
          <t>ข้อ 21 (PLE_CC1_Practice_Exam.md)</t>
        </is>
      </c>
      <c r="P69" s="165" t="inlineStr">
        <is>
          <t>แบบฝึกหัด</t>
        </is>
      </c>
      <c r="Q69" s="165" t="inlineStr">
        <is>
          <t>เล่มม่วง</t>
        </is>
      </c>
      <c r="R69" s="165" t="inlineStr"/>
    </row>
    <row r="70" ht="24" customHeight="1" s="49">
      <c r="A70" s="167" t="n">
        <v>68</v>
      </c>
      <c r="B70"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0" s="166" t="inlineStr"/>
      <c r="D70" s="166" t="inlineStr">
        <is>
          <t>Venlafaxine 75 mg OD</t>
        </is>
      </c>
      <c r="E70" s="166" t="inlineStr">
        <is>
          <t>Amitriptyline 10 mg HS</t>
        </is>
      </c>
      <c r="F70" s="166" t="inlineStr">
        <is>
          <t>Lorazepam 1 mg HS</t>
        </is>
      </c>
      <c r="G70" s="166" t="inlineStr">
        <is>
          <t>Alprazolam 0.5 mg HS</t>
        </is>
      </c>
      <c r="H70" s="166" t="inlineStr">
        <is>
          <t>Diazepam 5 mg HS</t>
        </is>
      </c>
      <c r="I70" s="167" t="n">
        <v>1</v>
      </c>
      <c r="J70" s="166"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0" s="166" t="inlineStr"/>
      <c r="L70" s="166" t="inlineStr">
        <is>
          <t>Tobacco dependence</t>
        </is>
      </c>
      <c r="M70" s="166" t="inlineStr"/>
      <c r="N70" s="165" t="inlineStr">
        <is>
          <t>Clinic</t>
        </is>
      </c>
      <c r="O70" s="166" t="inlineStr">
        <is>
          <t>ข้อ 22 (PLE_CC1_Practice_Exam.md)</t>
        </is>
      </c>
      <c r="P70" s="165" t="inlineStr">
        <is>
          <t>แบบฝึกหัด</t>
        </is>
      </c>
      <c r="Q70" s="165" t="inlineStr">
        <is>
          <t>เล่มม่วง</t>
        </is>
      </c>
      <c r="R70" s="165" t="inlineStr"/>
    </row>
    <row r="71" ht="24" customHeight="1" s="49">
      <c r="A71" s="167" t="n">
        <v>69</v>
      </c>
      <c r="B71" s="166" t="inlineStr">
        <is>
          <t>ผู้ป่วยที่ไม่ควรได้รับ Varenicline ในการช่วยเลิกบุหรี่ คือข้อใด</t>
        </is>
      </c>
      <c r="C71" s="166" t="inlineStr"/>
      <c r="D71" s="166" t="inlineStr">
        <is>
          <t>Alprazolam 0.5 mg HS</t>
        </is>
      </c>
      <c r="E71" s="166" t="inlineStr">
        <is>
          <t>Diazepam 5 mg HS</t>
        </is>
      </c>
      <c r="F71" s="166" t="inlineStr">
        <is>
          <t>Zolpidem 10 mg HS</t>
        </is>
      </c>
      <c r="G71" s="166" t="inlineStr">
        <is>
          <t>Nicotine gum 2 mg PRN</t>
        </is>
      </c>
      <c r="H71" s="166" t="inlineStr">
        <is>
          <t>Quetiapine 25 mg HS</t>
        </is>
      </c>
      <c r="I71" s="167" t="n">
        <v>1</v>
      </c>
      <c r="J71" s="166"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1" s="166" t="inlineStr"/>
      <c r="L71" s="166" t="inlineStr">
        <is>
          <t>Tobacco dependence</t>
        </is>
      </c>
      <c r="M71" s="166" t="inlineStr"/>
      <c r="N71" s="165" t="inlineStr">
        <is>
          <t>Clinic</t>
        </is>
      </c>
      <c r="O71" s="166" t="inlineStr">
        <is>
          <t>ข้อ 23 (PLE_CC1_Practice_Exam.md)</t>
        </is>
      </c>
      <c r="P71" s="165" t="inlineStr">
        <is>
          <t>แบบฝึกหัด</t>
        </is>
      </c>
      <c r="Q71" s="165" t="inlineStr">
        <is>
          <t>เล่มม่วง</t>
        </is>
      </c>
      <c r="R71" s="165" t="inlineStr"/>
    </row>
    <row r="72" ht="24" customHeight="1" s="49">
      <c r="A72" s="167" t="n">
        <v>70</v>
      </c>
      <c r="B72"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72" s="166" t="inlineStr"/>
      <c r="D72" s="166" t="inlineStr">
        <is>
          <t>ยากลุ่ม Selective Serotonin Reuptake Inhibitors (SSRIs) เช่น Sertraline หรือ Escitalopram</t>
        </is>
      </c>
      <c r="E72" s="166" t="inlineStr">
        <is>
          <t>ยากลุ่ม Tricyclic Antidepressants (TCAs) เช่น Amitriptyline 50 mg</t>
        </is>
      </c>
      <c r="F72" s="166" t="inlineStr">
        <is>
          <t>ยากลุ่ม Monoamine Oxidase Inhibitors (MAOIs) เช่น Phenelzine</t>
        </is>
      </c>
      <c r="G72" s="166" t="inlineStr">
        <is>
          <t>ยากลุ่ม Typical Antipsychotics เช่น Haloperidol 5 mg</t>
        </is>
      </c>
      <c r="H72" s="166" t="inlineStr">
        <is>
          <t>ยากลุ่ม Benzodiazepines เช่น Diazepam 10 mg รับประทานเดี่ยวๆ ระยะยาว</t>
        </is>
      </c>
      <c r="I72" s="167" t="n">
        <v>1</v>
      </c>
      <c r="J72" s="166"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72" s="166" t="inlineStr"/>
      <c r="L72" s="166" t="inlineStr">
        <is>
          <t>Anxiety/depression</t>
        </is>
      </c>
      <c r="M72" s="166" t="inlineStr"/>
      <c r="N72" s="165" t="inlineStr">
        <is>
          <t>Clinic</t>
        </is>
      </c>
      <c r="O72" s="166" t="inlineStr">
        <is>
          <t>ข้อ 1 (PLE_CC1_Practice_Exam.md)</t>
        </is>
      </c>
      <c r="P72" s="165" t="inlineStr">
        <is>
          <t>แบบฝึกหัด</t>
        </is>
      </c>
      <c r="Q72" s="165" t="inlineStr">
        <is>
          <t>เล่มม่วง</t>
        </is>
      </c>
      <c r="R72" s="165" t="inlineStr"/>
    </row>
    <row r="73" ht="24" customHeight="1" s="49">
      <c r="A73" s="167" t="n">
        <v>71</v>
      </c>
      <c r="B73"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73" s="166" t="inlineStr"/>
      <c r="D73" s="166" t="inlineStr">
        <is>
          <t>Diazepam 10 mg รับประทานก่อนนอน</t>
        </is>
      </c>
      <c r="E73" s="166" t="inlineStr">
        <is>
          <t>Amitriptyline 25 mg รับประทานก่อนนอน</t>
        </is>
      </c>
      <c r="F73" s="166" t="inlineStr">
        <is>
          <t>Zolpidem 5-10 mg รับประทานก่อนนอนทันทีก่อนจะเข้านอน</t>
        </is>
      </c>
      <c r="G73" s="166" t="inlineStr">
        <is>
          <t>Fluoxetine 20 mg รับประทานก่อนนอน</t>
        </is>
      </c>
      <c r="H73" s="166" t="inlineStr">
        <is>
          <t>Phenobarbital 60 mg รับประทานก่อนนอน</t>
        </is>
      </c>
      <c r="I73" s="167" t="n">
        <v>3</v>
      </c>
      <c r="J73" s="166"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73" s="166" t="inlineStr"/>
      <c r="L73" s="166" t="inlineStr">
        <is>
          <t>Insomnia</t>
        </is>
      </c>
      <c r="M73" s="166" t="inlineStr"/>
      <c r="N73" s="165" t="inlineStr">
        <is>
          <t>Clinic</t>
        </is>
      </c>
      <c r="O73" s="166" t="inlineStr">
        <is>
          <t>ข้อ 5 (PLE_CC1_Practice_Exam.md)</t>
        </is>
      </c>
      <c r="P73" s="165" t="inlineStr">
        <is>
          <t>แบบฝึกหัด</t>
        </is>
      </c>
      <c r="Q73" s="165" t="inlineStr">
        <is>
          <t>เล่มม่วง</t>
        </is>
      </c>
      <c r="R73" s="165" t="inlineStr"/>
    </row>
    <row r="74" ht="24" customHeight="1" s="49">
      <c r="A74" s="167" t="n">
        <v>72</v>
      </c>
      <c r="B74" s="166" t="inlineStr">
        <is>
          <t>กลไกการออกฤทธิ์ของยากลุ่ม Benzodiazepines คือข้อใด</t>
        </is>
      </c>
      <c r="C74" s="166" t="inlineStr"/>
      <c r="D74" s="166" t="inlineStr">
        <is>
          <t>. กระตุ้น 5-HT receptor</t>
        </is>
      </c>
      <c r="E74" s="166" t="inlineStr">
        <is>
          <t>. กระตุ้น Dopamine receptor</t>
        </is>
      </c>
      <c r="F74" s="166" t="inlineStr">
        <is>
          <t>. กระตุ้น GABA receptor 184 โรคทางระบบประสาทและจิตประสาท นักศึกษาเภสัชศาสตร์ชั้นปีที่ 4 รุ่นที่ 9</t>
        </is>
      </c>
      <c r="G74" s="166" t="inlineStr">
        <is>
          <t>. กระตุ้น Glutamate receptor</t>
        </is>
      </c>
      <c r="H74" s="166" t="inlineStr">
        <is>
          <t>Diazepam 5 mg HS</t>
        </is>
      </c>
      <c r="I74" s="167" t="n">
        <v>1</v>
      </c>
      <c r="J74" s="166"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4" s="166" t="inlineStr"/>
      <c r="L74" s="166" t="inlineStr">
        <is>
          <t>Anxiety/depression</t>
        </is>
      </c>
      <c r="M74" s="166" t="inlineStr"/>
      <c r="N74" s="165" t="inlineStr">
        <is>
          <t>Clinic</t>
        </is>
      </c>
      <c r="O74" s="166" t="inlineStr">
        <is>
          <t>ข้อ 26 (PLE_CC1_Practice_Exam.md)</t>
        </is>
      </c>
      <c r="P74" s="165" t="inlineStr">
        <is>
          <t>แบบฝึกหัด</t>
        </is>
      </c>
      <c r="Q74" s="165" t="inlineStr">
        <is>
          <t>เล่มม่วง</t>
        </is>
      </c>
      <c r="R74" s="165" t="inlineStr"/>
    </row>
    <row r="75" ht="24" customHeight="1" s="49">
      <c r="A75" s="167" t="n">
        <v>73</v>
      </c>
      <c r="B75"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75" s="166" t="inlineStr"/>
      <c r="D75" s="166" t="inlineStr">
        <is>
          <t>Acute Dystonia รักษาโดยการฉีด Diphenhydramine หรือ Benztropine ทางหลอดเลือดดำ/กล้ามเนื้อ</t>
        </is>
      </c>
      <c r="E75" s="166" t="inlineStr">
        <is>
          <t>Tardive Dyskinesia รักษาโดยการเพิ่มขนาดยา Haloperidol ให้สูงขึ้น</t>
        </is>
      </c>
      <c r="F75" s="166" t="inlineStr">
        <is>
          <t>Akathisia รักษาโดยการให้ยา Naloxone ฉีดเข้าหลอดเลือดดำ</t>
        </is>
      </c>
      <c r="G75" s="166" t="inlineStr">
        <is>
          <t>Neuroleptic Malignant Syndrome รักษาโดยการให้ยา Flumazenil</t>
        </is>
      </c>
      <c r="H75" s="166" t="inlineStr">
        <is>
          <t>Parkinsonism รักษาโดยการให้ยา Levodopa/Carbidopa ทันที</t>
        </is>
      </c>
      <c r="I75" s="167" t="n">
        <v>1</v>
      </c>
      <c r="J75" s="166"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75" s="166" t="inlineStr"/>
      <c r="L75" s="166" t="inlineStr">
        <is>
          <t>Anxiety/depression</t>
        </is>
      </c>
      <c r="M75" s="166" t="inlineStr"/>
      <c r="N75" s="165" t="inlineStr">
        <is>
          <t>Clinic</t>
        </is>
      </c>
      <c r="O75" s="166" t="inlineStr">
        <is>
          <t>ข้อ 5 (PLE_CC1_Practice_Exam.md)</t>
        </is>
      </c>
      <c r="P75" s="165" t="inlineStr">
        <is>
          <t>แบบฝึกหัด</t>
        </is>
      </c>
      <c r="Q75" s="165" t="inlineStr">
        <is>
          <t>เล่มม่วง</t>
        </is>
      </c>
      <c r="R75" s="165" t="inlineStr"/>
    </row>
    <row r="76" ht="24" customHeight="1" s="49">
      <c r="A76" s="167" t="n">
        <v>74</v>
      </c>
      <c r="B76"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76" s="166" t="inlineStr"/>
      <c r="D76"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76" s="166" t="inlineStr">
        <is>
          <t>ผู้ป่วย Pseudodementia มักพยายามตอบคำถามอย่างเต็มที่และพยายามปกปิดความบกพร่องของตนเอง</t>
        </is>
      </c>
      <c r="F76" s="166" t="inlineStr">
        <is>
          <t>ผู้ป่วย Pseudodementia จะมีการดำเนินโรคแบบค่อยเป็นค่อยไปทีละน้อยตลอดระยะเวลาหลายปี</t>
        </is>
      </c>
      <c r="G76" s="166" t="inlineStr">
        <is>
          <t>ผู้ป่วย Pseudodementia จะไม่ตอบสนองต่อยาต้านอาการซึมเศร้าในทุกกรณี</t>
        </is>
      </c>
      <c r="H76" s="166" t="inlineStr">
        <is>
          <t>ผู้ป่วย Pseudodementia มีการตรวจคลื่นสมองพบความผิดปกติที่กลีบขมับรุนแรงกว่า Dementia</t>
        </is>
      </c>
      <c r="I76" s="167" t="n">
        <v>1</v>
      </c>
      <c r="J76"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76" s="166" t="inlineStr"/>
      <c r="L76" s="166" t="inlineStr">
        <is>
          <t>Anxiety/depression</t>
        </is>
      </c>
      <c r="M76" s="166" t="inlineStr"/>
      <c r="N76" s="165" t="inlineStr">
        <is>
          <t>Clinic</t>
        </is>
      </c>
      <c r="O76" s="166" t="inlineStr">
        <is>
          <t>ข้อ 5 (PLE_CC1_Practice_Exam.md)</t>
        </is>
      </c>
      <c r="P76" s="165" t="inlineStr">
        <is>
          <t>แบบฝึกหัด</t>
        </is>
      </c>
      <c r="Q76" s="165" t="inlineStr">
        <is>
          <t>เล่มม่วง</t>
        </is>
      </c>
      <c r="R76" s="165" t="inlineStr"/>
    </row>
    <row r="77" ht="24" customHeight="1" s="49">
      <c r="A77" s="167" t="n">
        <v>75</v>
      </c>
      <c r="B77"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7" s="166" t="inlineStr"/>
      <c r="D77" s="166" t="inlineStr">
        <is>
          <t>Fluoxetine 20 mg OD</t>
        </is>
      </c>
      <c r="E77" s="166" t="inlineStr">
        <is>
          <t>Sertraline 50 mg OD</t>
        </is>
      </c>
      <c r="F77" s="166" t="inlineStr">
        <is>
          <t>Escitalopram 10 mg OD</t>
        </is>
      </c>
      <c r="G77" s="166" t="inlineStr">
        <is>
          <t>Venlafaxine 75 mg OD</t>
        </is>
      </c>
      <c r="H77" s="166" t="inlineStr">
        <is>
          <t>Amitriptyline 10 mg HS</t>
        </is>
      </c>
      <c r="I77" s="167" t="n">
        <v>1</v>
      </c>
      <c r="J77" s="166"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77" s="166" t="inlineStr"/>
      <c r="L77" s="166" t="inlineStr">
        <is>
          <t>Anxiety/depression</t>
        </is>
      </c>
      <c r="M77" s="166" t="inlineStr"/>
      <c r="N77" s="165" t="inlineStr">
        <is>
          <t>Clinic</t>
        </is>
      </c>
      <c r="O77" s="166" t="inlineStr">
        <is>
          <t>ข้อ 33 (PLE_CC1_Practice_Exam.md)</t>
        </is>
      </c>
      <c r="P77" s="165" t="inlineStr">
        <is>
          <t>แบบฝึกหัด</t>
        </is>
      </c>
      <c r="Q77" s="165" t="inlineStr">
        <is>
          <t>เล่มม่วง</t>
        </is>
      </c>
      <c r="R77" s="165" t="inlineStr"/>
    </row>
    <row r="78" ht="24" customHeight="1" s="49">
      <c r="A78" s="167" t="n">
        <v>76</v>
      </c>
      <c r="B78"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8" s="166" t="inlineStr"/>
      <c r="D78" s="166" t="inlineStr">
        <is>
          <t>Fluoxetine (เปลี่ยนรูปเป็น Norfluoxetine)</t>
        </is>
      </c>
      <c r="E78" s="166" t="inlineStr">
        <is>
          <t>Sertraline (เปลี่ยนรูปเป็น Desmethylsertraline)</t>
        </is>
      </c>
      <c r="F78" s="166" t="inlineStr">
        <is>
          <t>Paroxetine</t>
        </is>
      </c>
      <c r="G78" s="166" t="inlineStr">
        <is>
          <t>Escitalopram</t>
        </is>
      </c>
      <c r="H78" s="166" t="inlineStr">
        <is>
          <t>Fluvoxamine</t>
        </is>
      </c>
      <c r="I78" s="167" t="n">
        <v>1</v>
      </c>
      <c r="J78" s="166"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78" s="166" t="inlineStr"/>
      <c r="L78" s="166" t="inlineStr">
        <is>
          <t>Anxiety/depression</t>
        </is>
      </c>
      <c r="M78" s="166" t="inlineStr"/>
      <c r="N78" s="165" t="inlineStr">
        <is>
          <t>Clinic</t>
        </is>
      </c>
      <c r="O78" s="166" t="inlineStr">
        <is>
          <t>ข้อ 38 (PLE_CC1_Practice_Exam.md)</t>
        </is>
      </c>
      <c r="P78" s="165" t="inlineStr">
        <is>
          <t>แบบฝึกหัด</t>
        </is>
      </c>
      <c r="Q78" s="165" t="inlineStr">
        <is>
          <t>เล่มม่วง</t>
        </is>
      </c>
      <c r="R78" s="165" t="inlineStr"/>
    </row>
    <row r="79" ht="24" customHeight="1" s="49">
      <c r="A79" s="167" t="n">
        <v>77</v>
      </c>
      <c r="B79"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9" s="166" t="inlineStr"/>
      <c r="D79" s="166" t="inlineStr">
        <is>
          <t>Alprazolam 0.5 mg HS</t>
        </is>
      </c>
      <c r="E79" s="166" t="inlineStr">
        <is>
          <t>Diazepam 5 mg HS</t>
        </is>
      </c>
      <c r="F79" s="166" t="inlineStr">
        <is>
          <t>Zolpidem 10 mg HS</t>
        </is>
      </c>
      <c r="G79" s="166" t="inlineStr">
        <is>
          <t>Nicotine gum 2 mg PRN</t>
        </is>
      </c>
      <c r="H79" s="166" t="inlineStr">
        <is>
          <t>Quetiapine 25 mg HS</t>
        </is>
      </c>
      <c r="I79" s="167" t="n">
        <v>1</v>
      </c>
      <c r="J79" s="166"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79" s="166" t="inlineStr"/>
      <c r="L79" s="166" t="inlineStr">
        <is>
          <t>Insomnia</t>
        </is>
      </c>
      <c r="M79" s="166" t="inlineStr"/>
      <c r="N79" s="165" t="inlineStr">
        <is>
          <t>Clinic</t>
        </is>
      </c>
      <c r="O79" s="166" t="inlineStr">
        <is>
          <t>ข้อ 39 (PLE_CC1_Practice_Exam.md)</t>
        </is>
      </c>
      <c r="P79" s="165" t="inlineStr">
        <is>
          <t>แบบฝึกหัด</t>
        </is>
      </c>
      <c r="Q79" s="165" t="inlineStr">
        <is>
          <t>เล่มม่วง</t>
        </is>
      </c>
      <c r="R79" s="165" t="inlineStr"/>
    </row>
    <row r="80" ht="24" customHeight="1" s="49">
      <c r="A80" s="167" t="n">
        <v>78</v>
      </c>
      <c r="B80"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80" s="166" t="inlineStr"/>
      <c r="D80" s="166" t="inlineStr">
        <is>
          <t>เคี้ยวเร็วๆ ติดต่อกันอย่างต่อเนื่องเป็นเวลา 30 นาทีจนหมดรสซ่าแล้วกลืนน้ำลายมากๆ</t>
        </is>
      </c>
      <c r="E80"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80" s="166" t="inlineStr">
        <is>
          <t>เคี้ยวให้ละเอียดแล้วกลืนกากหมากฝรั่งลงกระเพาะทันทีเพื่อให้ดูดซึมในลำไส้</t>
        </is>
      </c>
      <c r="G80" s="166" t="inlineStr">
        <is>
          <t>อมหมากฝรั่งไว้ใต้ลิ้นเฉยๆ โดยห้ามเคี้ยวเด็ดขาดตลอด 1 ชั่วโมง</t>
        </is>
      </c>
      <c r="H80" s="166" t="inlineStr">
        <is>
          <t>เคี้ยวหมากฝรั่งร่วมกับการดื่มกาแฟหรือน้ำส้มทันทีเพื่อช่วยเร่งการดูดซึม</t>
        </is>
      </c>
      <c r="I80" s="167" t="n">
        <v>2</v>
      </c>
      <c r="J80"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80" s="166" t="inlineStr"/>
      <c r="L80" s="166" t="inlineStr">
        <is>
          <t>Anxiety/depression</t>
        </is>
      </c>
      <c r="M80" s="166" t="inlineStr"/>
      <c r="N80" s="165" t="inlineStr">
        <is>
          <t>Clinic</t>
        </is>
      </c>
      <c r="O80" s="166" t="inlineStr">
        <is>
          <t>ข้อ 2 (PLE_CC1_Practice_Exam.md)</t>
        </is>
      </c>
      <c r="P80" s="165" t="inlineStr">
        <is>
          <t>แบบฝึกหัด</t>
        </is>
      </c>
      <c r="Q80" s="165" t="inlineStr">
        <is>
          <t>เล่มม่วง</t>
        </is>
      </c>
      <c r="R80" s="165" t="inlineStr"/>
    </row>
    <row r="81" ht="24" customHeight="1" s="49">
      <c r="A81" s="167" t="n">
        <v>79</v>
      </c>
      <c r="B81"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81" s="166" t="inlineStr"/>
      <c r="D81"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81" s="166" t="inlineStr">
        <is>
          <t>งดดื่มน้ำเปล่าบริสุทธิ์เพราะน้ำจะไปละลายตัวยาทำให้หมดฤทธิ์ทันที</t>
        </is>
      </c>
      <c r="F81" s="166" t="inlineStr">
        <is>
          <t>งดอาหารไขมันสูงเพราะจะเร่งการดูดซึมนิโคตินเข้าสู่สมองเร็วเกินไปจนหัวใจวาย</t>
        </is>
      </c>
      <c r="G81" s="166" t="inlineStr">
        <is>
          <t>งดเครื่องดื่มแอลกอฮอล์เพราะจะทำปฏิกิริยาตกตะกอนเกิดสารพิษ Cyanide ในปาก</t>
        </is>
      </c>
      <c r="H81" s="166" t="inlineStr">
        <is>
          <t>งดผลิตภัณฑ์จากนมเพราะแคลเซียมจะจับกับนิโคตินเป็นสารประกอบเชิงซ้อนที่ไม่ละลายน้ำ</t>
        </is>
      </c>
      <c r="I81" s="167" t="n">
        <v>1</v>
      </c>
      <c r="J81"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81" s="166" t="inlineStr"/>
      <c r="L81" s="166" t="inlineStr">
        <is>
          <t>Tobacco dependence</t>
        </is>
      </c>
      <c r="M81" s="166" t="inlineStr"/>
      <c r="N81" s="165" t="inlineStr">
        <is>
          <t>Clinic</t>
        </is>
      </c>
      <c r="O81" s="166" t="inlineStr">
        <is>
          <t>ข้อ 4 (PLE_CC1_Practice_Exam.md)</t>
        </is>
      </c>
      <c r="P81" s="165" t="inlineStr">
        <is>
          <t>แบบฝึกหัด</t>
        </is>
      </c>
      <c r="Q81" s="165" t="inlineStr">
        <is>
          <t>เล่มม่วง</t>
        </is>
      </c>
      <c r="R81" s="165" t="inlineStr"/>
    </row>
    <row r="82" ht="24" customHeight="1" s="49">
      <c r="A82" s="167" t="n">
        <v>80</v>
      </c>
      <c r="B82"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2" s="166" t="inlineStr"/>
      <c r="D82" s="166" t="inlineStr">
        <is>
          <t>Fluoxetine</t>
        </is>
      </c>
      <c r="E82" s="166" t="inlineStr">
        <is>
          <t>Sertraline</t>
        </is>
      </c>
      <c r="F82" s="166" t="inlineStr">
        <is>
          <t>Citalopram</t>
        </is>
      </c>
      <c r="G82" s="166" t="inlineStr">
        <is>
          <t>Venlafaxine</t>
        </is>
      </c>
      <c r="H82" s="166" t="inlineStr">
        <is>
          <t>Mirtazapine</t>
        </is>
      </c>
      <c r="I82" s="167" t="n">
        <v>1</v>
      </c>
      <c r="J82" s="166"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2" s="166" t="inlineStr"/>
      <c r="L82" s="166" t="inlineStr">
        <is>
          <t>Anxiety/depression</t>
        </is>
      </c>
      <c r="M82" s="166" t="inlineStr"/>
      <c r="N82" s="165" t="inlineStr">
        <is>
          <t>Clinic</t>
        </is>
      </c>
      <c r="O82" s="166" t="inlineStr">
        <is>
          <t>ข้อ 1 (PLE_CC1_Practice_Exam.md)</t>
        </is>
      </c>
      <c r="P82" s="165" t="inlineStr">
        <is>
          <t>แบบฝึกหัด</t>
        </is>
      </c>
      <c r="Q82" s="165" t="inlineStr">
        <is>
          <t>เล่มม่วง</t>
        </is>
      </c>
      <c r="R82" s="165" t="inlineStr"/>
    </row>
    <row r="83" ht="24" customHeight="1" s="49">
      <c r="A83" s="167" t="n">
        <v>81</v>
      </c>
      <c r="B83"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83" s="166" t="inlineStr"/>
      <c r="D83" s="166" t="inlineStr">
        <is>
          <t>Cetirizine syrup หรือ Loratadine syrup รับประทานวันละ 1 ครั้ง ร่วมกับการล้างจมูกด้วยน้ำเกลือปราศจากเชื้อ (Normal Saline)</t>
        </is>
      </c>
      <c r="E83" s="166" t="inlineStr">
        <is>
          <t>Chlorpheniramine (CPM) syrup รับประทานทุก 4 ชั่วโมงต่อเนื่อง 1 เดือน</t>
        </is>
      </c>
      <c r="F83" s="166" t="inlineStr">
        <is>
          <t>Pseudoephedrine tablet 60 mg รับประทานวันละ 3 ครั้ง</t>
        </is>
      </c>
      <c r="G83" s="166" t="inlineStr">
        <is>
          <t>Hydroxyzine 25 mg รับประทานวันละ 3 ครั้ง</t>
        </is>
      </c>
      <c r="H83" s="166" t="inlineStr">
        <is>
          <t>Dexamethasone tablet 0.5 mg รับประทานวันละ 3 ครั้งหลังอาหาร</t>
        </is>
      </c>
      <c r="I83" s="167" t="n">
        <v>1</v>
      </c>
      <c r="J83" s="166"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83" s="166" t="inlineStr"/>
      <c r="L83" s="166" t="inlineStr">
        <is>
          <t>Insomnia</t>
        </is>
      </c>
      <c r="M83" s="166" t="inlineStr"/>
      <c r="N83" s="165" t="inlineStr">
        <is>
          <t>Clinic</t>
        </is>
      </c>
      <c r="O83" s="166" t="inlineStr">
        <is>
          <t>ข้อ 29 (PLE_CC1_Practice_Exam.md)</t>
        </is>
      </c>
      <c r="P83" s="165" t="inlineStr">
        <is>
          <t>แบบฝึกหัด</t>
        </is>
      </c>
      <c r="Q83" s="165" t="inlineStr">
        <is>
          <t>เล่มม่วง</t>
        </is>
      </c>
      <c r="R83" s="165" t="inlineStr"/>
    </row>
    <row r="84" ht="24" customHeight="1" s="49">
      <c r="A84" s="167" t="n">
        <v>82</v>
      </c>
      <c r="B84" s="166"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84" s="166" t="inlineStr"/>
      <c r="D84" s="166"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84" s="166" t="inlineStr">
        <is>
          <t>หากรับประทานยาไปแล้ว 5 วันแล้วยังไม่ดีขึ้น ให้หยุดยาและเปลี่ยนกลุ่มยาทันที</t>
        </is>
      </c>
      <c r="F84" s="166" t="inlineStr">
        <is>
          <t>ผู้ป่วยสามารถหยุดยาได้ทันทีเมื่อรู้สึกว่าอารมณ์ดีขึ้นเป็นปกติโดยไม่ต้องปรึกษาแพทย์</t>
        </is>
      </c>
      <c r="G84" s="166" t="inlineStr">
        <is>
          <t>ยาต้านอาการซึมเศร้าทุกตัวทำให้เกิดการเสพติด (Addiction) เหมือนยานอนหลับและสารเสพติด</t>
        </is>
      </c>
      <c r="H84" s="166" t="inlineStr">
        <is>
          <t>ควรรับประทานยาเฉพาะในวันที่รู้สึกเศร้าหรือมีเรื่องเครียดเท่านั้น (PRN)</t>
        </is>
      </c>
      <c r="I84" s="167" t="n">
        <v>1</v>
      </c>
      <c r="J84" s="166"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84" s="166" t="inlineStr"/>
      <c r="L84" s="166" t="inlineStr">
        <is>
          <t>Anxiety/depression</t>
        </is>
      </c>
      <c r="M84" s="166" t="inlineStr"/>
      <c r="N84" s="165" t="inlineStr">
        <is>
          <t>Clinic</t>
        </is>
      </c>
      <c r="O84" s="166" t="inlineStr">
        <is>
          <t>ข้อ 36 (PLE_CC1_Key_Rx20_UBU.md)</t>
        </is>
      </c>
      <c r="P84" s="165" t="inlineStr">
        <is>
          <t>ข้อสอบจำลอง</t>
        </is>
      </c>
      <c r="Q84" s="165" t="inlineStr">
        <is>
          <t>Mock Rx20 UBU</t>
        </is>
      </c>
      <c r="R84" s="165" t="inlineStr"/>
    </row>
    <row r="85" ht="24" customHeight="1" s="49">
      <c r="A85" s="167" t="n">
        <v>83</v>
      </c>
      <c r="B85" s="166"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85" s="166" t="inlineStr"/>
      <c r="D85" s="166"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85" s="166" t="inlineStr">
        <is>
          <t>Benzodiazepines เป็นยาหลักตัวแรก (First-line monotherapy) ในการรักษาโรคซึมเศร้าให้หายขาด</t>
        </is>
      </c>
      <c r="F85" s="166" t="inlineStr">
        <is>
          <t>สามารถให้ Benzodiazepines ขนาดสูงต่อเนื่อง 1 ปีเพื่อรักษาโรคซึมเศร้าได้อย่างปลอดภัย</t>
        </is>
      </c>
      <c r="G85" s="166" t="inlineStr">
        <is>
          <t>ห้ามใช้ Benzodiazepines ร่วมกับยาต้านเศร้ากลุ่ม SSRIs โดยเด็ดขาดเพราะเกิดปฏิกิริยาต้านฤทธิ์กัน</t>
        </is>
      </c>
      <c r="H85" s="166" t="inlineStr">
        <is>
          <t>Benzodiazepines มีฤทธิ์เพิ่มระดับ Serotonin ในสมองเทียบเท่ากับยา Fluoxetine</t>
        </is>
      </c>
      <c r="I85" s="167" t="n">
        <v>1</v>
      </c>
      <c r="J85" s="166"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85" s="166" t="inlineStr"/>
      <c r="L85" s="166" t="inlineStr">
        <is>
          <t>Anxiety/depression</t>
        </is>
      </c>
      <c r="M85" s="166" t="inlineStr"/>
      <c r="N85" s="165" t="inlineStr">
        <is>
          <t>Clinic</t>
        </is>
      </c>
      <c r="O85" s="166" t="inlineStr">
        <is>
          <t>ข้อ 1 (PLE_CC1_Key_Rx20_UBU.md)</t>
        </is>
      </c>
      <c r="P85" s="165" t="inlineStr">
        <is>
          <t>ข้อสอบจำลอง</t>
        </is>
      </c>
      <c r="Q85" s="165" t="inlineStr">
        <is>
          <t>Mock Rx20 UBU</t>
        </is>
      </c>
      <c r="R85" s="165" t="inlineStr"/>
    </row>
    <row r="86" ht="24" customHeight="1" s="49">
      <c r="A86" s="167" t="n">
        <v>84</v>
      </c>
      <c r="B86" s="166"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86" s="166" t="inlineStr"/>
      <c r="D86" s="166" t="inlineStr">
        <is>
          <t>PHQ-9 (Patient Health Questionnaire-9)</t>
        </is>
      </c>
      <c r="E86" s="166" t="inlineStr">
        <is>
          <t>HAM-D (Hamilton Depression Rating Scale)</t>
        </is>
      </c>
      <c r="F86" s="166" t="inlineStr">
        <is>
          <t>MADRS (Montgomery-Asberg Depression Rating Scale)</t>
        </is>
      </c>
      <c r="G86" s="166" t="inlineStr">
        <is>
          <t>BDI (Beck Depression Inventory)</t>
        </is>
      </c>
      <c r="H86" s="166" t="inlineStr">
        <is>
          <t>DASS-21 (Depression Anxiety Stress Scale-21)</t>
        </is>
      </c>
      <c r="I86" s="167" t="n">
        <v>1</v>
      </c>
      <c r="J86" s="166"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86" s="166" t="inlineStr"/>
      <c r="L86" s="166" t="inlineStr">
        <is>
          <t>Anxiety/depression</t>
        </is>
      </c>
      <c r="M86" s="166" t="inlineStr"/>
      <c r="N86" s="165" t="inlineStr">
        <is>
          <t>Clinic</t>
        </is>
      </c>
      <c r="O86" s="166" t="inlineStr">
        <is>
          <t>ข้อ 41 (PLE_CC1_Key_Rx20_UBU.md)</t>
        </is>
      </c>
      <c r="P86" s="165" t="inlineStr">
        <is>
          <t>ข้อสอบจำลอง</t>
        </is>
      </c>
      <c r="Q86" s="165" t="inlineStr">
        <is>
          <t>Mock Rx20 UBU</t>
        </is>
      </c>
      <c r="R86" s="165" t="inlineStr"/>
    </row>
    <row r="87" ht="24" customHeight="1" s="49">
      <c r="A87" s="167" t="n">
        <v>85</v>
      </c>
      <c r="B87" s="166"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87" s="166" t="inlineStr"/>
      <c r="D87" s="166"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87" s="166" t="inlineStr">
        <is>
          <t>สามารถจ่ายได้ หากผู้ป่วยมีใบสั่งยาเดิมที่มีอายุไม่เกิน 1 ปี</t>
        </is>
      </c>
      <c r="F87" s="166" t="inlineStr">
        <is>
          <t>สามารถจ่ายได้ไม่เกินครั้งละ 10 เม็ดตามดุลยพินิจของเภสัชกรชั้นหนึ่ง</t>
        </is>
      </c>
      <c r="G87" s="166" t="inlineStr">
        <is>
          <t>สามารถจ่ายได้เฉพาะกรณีที่ผู้ป่วยมีบัตรประจำตัวประชาชนมาแสดง</t>
        </is>
      </c>
      <c r="H87" s="166" t="inlineStr">
        <is>
          <t>สามารถจ่ายได้โดยให้ผู้ป่วยลงชื่อในสมุดบันทึกยาอันตราย ขย.9</t>
        </is>
      </c>
      <c r="I87" s="167" t="n">
        <v>1</v>
      </c>
      <c r="J87" s="166"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87" s="166" t="inlineStr"/>
      <c r="L87" s="166" t="inlineStr">
        <is>
          <t>Insomnia</t>
        </is>
      </c>
      <c r="M87" s="166" t="inlineStr"/>
      <c r="N87" s="165" t="inlineStr">
        <is>
          <t>Clinic</t>
        </is>
      </c>
      <c r="O87" s="166" t="inlineStr">
        <is>
          <t>ข้อ 2 (PLE_CC1_Key_Rx20_UBU.md)</t>
        </is>
      </c>
      <c r="P87" s="165" t="inlineStr">
        <is>
          <t>ข้อสอบจำลอง</t>
        </is>
      </c>
      <c r="Q87" s="165" t="inlineStr">
        <is>
          <t>Mock Rx20 UBU</t>
        </is>
      </c>
      <c r="R87" s="165" t="inlineStr"/>
    </row>
    <row r="88" ht="24" customHeight="1" s="49">
      <c r="A88" s="167" t="n">
        <v>86</v>
      </c>
      <c r="B88" s="166" t="inlineStr">
        <is>
          <t>ยา Diazepam มีข้อบ่งใช้ที่ได้รับการรับรองทางการแพทย์หลากหลายด้าน ข้อใดต่อไปนี้ 'ไม่ใช่' ข้อบ่งใช้ที่ถูกต้องของยา Diazepam</t>
        </is>
      </c>
      <c r="C88" s="166" t="inlineStr"/>
      <c r="D88" s="166" t="inlineStr">
        <is>
          <t>รักษาโรคซึมเศร้าเรื้อรังแบบเดี่ยวๆ (Major Depressive Disorder monotherapy)</t>
        </is>
      </c>
      <c r="E88" s="166" t="inlineStr">
        <is>
          <t>ระงับอาการชักเฉียบพลันและภาวะชักต่อเนื่อง (Status Epilepticus)</t>
        </is>
      </c>
      <c r="F88" s="166" t="inlineStr">
        <is>
          <t>บรรเทาอาการถอนพิษสุราเฉียบพลัน (Acute Alcohol Withdrawal Syndrome / Delirium Tremens)</t>
        </is>
      </c>
      <c r="G88" s="166" t="inlineStr">
        <is>
          <t>บรรเทาอาการกล้ามเนื้อหดเกร็งรุนแรง (Skeletal muscle spasm)</t>
        </is>
      </c>
      <c r="H88" s="166" t="inlineStr">
        <is>
          <t>ระงับความวิตกกังวลเฉียบพลันและใช้เป็นยานำสลบก่อนทำหัตถการ (Preoperative sedation)</t>
        </is>
      </c>
      <c r="I88" s="167" t="n">
        <v>1</v>
      </c>
      <c r="J88" s="166"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88" s="166" t="inlineStr"/>
      <c r="L88" s="166" t="inlineStr">
        <is>
          <t>Insomnia</t>
        </is>
      </c>
      <c r="M88" s="166" t="inlineStr"/>
      <c r="N88" s="165" t="inlineStr">
        <is>
          <t>Clinic</t>
        </is>
      </c>
      <c r="O88" s="166" t="inlineStr">
        <is>
          <t>ข้อ 6 (PLE_CC1_Key_Rx20_UBU.md)</t>
        </is>
      </c>
      <c r="P88" s="165" t="inlineStr">
        <is>
          <t>ข้อสอบจำลอง</t>
        </is>
      </c>
      <c r="Q88" s="165" t="inlineStr">
        <is>
          <t>Mock Rx20 UBU</t>
        </is>
      </c>
      <c r="R88" s="165" t="inlineStr"/>
    </row>
    <row r="89" ht="24" customHeight="1" s="49">
      <c r="A89" s="167" t="n">
        <v>87</v>
      </c>
      <c r="B89" s="166"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89" s="166" t="inlineStr"/>
      <c r="D89" s="166" t="inlineStr">
        <is>
          <t>Propranolol 10-20 mg รับประทานก่อนทำกิจกรรม 30-60 นาที</t>
        </is>
      </c>
      <c r="E89" s="166" t="inlineStr">
        <is>
          <t>Diazepam 10 mg รับประทานก่อนทำกิจกรรม</t>
        </is>
      </c>
      <c r="F89" s="166" t="inlineStr">
        <is>
          <t>Haloperidol 5 mg รับประทานก่อนทำกิจกรรม</t>
        </is>
      </c>
      <c r="G89" s="166" t="inlineStr">
        <is>
          <t>Fluoxetine 20 mg รับประทานก่อนทำกิจกรรม</t>
        </is>
      </c>
      <c r="H89" s="166" t="inlineStr">
        <is>
          <t>Amitriptyline 50 mg รับประทานก่อนทำกิจกรรม</t>
        </is>
      </c>
      <c r="I89" s="167" t="n">
        <v>1</v>
      </c>
      <c r="J89" s="166"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89" s="166" t="inlineStr"/>
      <c r="L89" s="166" t="inlineStr">
        <is>
          <t>Anxiety/depression</t>
        </is>
      </c>
      <c r="M89" s="166" t="inlineStr"/>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ยา Diazepam ไม่ถูกนำมาใช้ในกรณีใด</t>
        </is>
      </c>
      <c r="C90" s="166" t="inlineStr"/>
      <c r="D90" s="166" t="inlineStr">
        <is>
          <t>โรคซึมเศร้า (Major Depressive Disorder) เป็นโรคหลัก</t>
        </is>
      </c>
      <c r="E90" s="166" t="inlineStr">
        <is>
          <t>Alcohol withdrawal delirium tremens</t>
        </is>
      </c>
      <c r="F90" s="166" t="inlineStr">
        <is>
          <t>Status epilepticus ฉุกเฉิน</t>
        </is>
      </c>
      <c r="G90" s="166" t="inlineStr">
        <is>
          <t>Muscle spasm และ Spasticity</t>
        </is>
      </c>
      <c r="H90" s="166" t="inlineStr">
        <is>
          <t>Procedural sedation ก่อนทำหัตถการ</t>
        </is>
      </c>
      <c r="I90" s="167" t="n">
        <v>1</v>
      </c>
      <c r="J90" s="166"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0" s="166" t="inlineStr"/>
      <c r="L90" s="166" t="inlineStr">
        <is>
          <t>Insomnia</t>
        </is>
      </c>
      <c r="M90" s="166" t="inlineStr"/>
      <c r="N90" s="165" t="inlineStr">
        <is>
          <t>Clinic</t>
        </is>
      </c>
      <c r="O90" s="166" t="inlineStr">
        <is>
          <t>ข้อ 7 (PLE_CC1_Key_Rx20_UBU.md)</t>
        </is>
      </c>
      <c r="P90" s="165" t="inlineStr">
        <is>
          <t>ข้อสอบจำลอง</t>
        </is>
      </c>
      <c r="Q90" s="165" t="inlineStr">
        <is>
          <t>Mock Rx20 UBU</t>
        </is>
      </c>
      <c r="R90" s="165" t="inlineStr"/>
    </row>
    <row r="91" ht="24" customHeight="1" s="49">
      <c r="A91" s="167" t="n">
        <v>89</v>
      </c>
      <c r="B91" s="166" t="inlineStr">
        <is>
          <t>เกี่ยวกับ ภาวะซึมเศร้า ข้อใดต่อไปนี้กล่าวถูกต้องตามหลักวิชาชีพเภสัชกรรม</t>
        </is>
      </c>
      <c r="C91" s="166" t="inlineStr"/>
      <c r="D91" s="166" t="inlineStr">
        <is>
          <t>Alprazolam 0.5 mg HS</t>
        </is>
      </c>
      <c r="E91" s="166" t="inlineStr">
        <is>
          <t>Diazepam 5 mg HS</t>
        </is>
      </c>
      <c r="F91" s="166" t="inlineStr">
        <is>
          <t>Zolpidem 10 mg HS</t>
        </is>
      </c>
      <c r="G91" s="166" t="inlineStr">
        <is>
          <t>Nicotine gum 2 mg PRN</t>
        </is>
      </c>
      <c r="H91" s="166" t="inlineStr">
        <is>
          <t>Quetiapine 25 mg HS</t>
        </is>
      </c>
      <c r="I91" s="167" t="n">
        <v>1</v>
      </c>
      <c r="J91" s="166"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1" s="166" t="inlineStr"/>
      <c r="L91" s="166" t="inlineStr">
        <is>
          <t>Anxiety/depression</t>
        </is>
      </c>
      <c r="M91" s="166" t="inlineStr"/>
      <c r="N91" s="165" t="inlineStr">
        <is>
          <t>Clinic</t>
        </is>
      </c>
      <c r="O91" s="166" t="inlineStr">
        <is>
          <t>ข้อ 5 (PLE_CC1_Key_Rx20_UBU.md)</t>
        </is>
      </c>
      <c r="P91" s="165" t="inlineStr">
        <is>
          <t>ข้อสอบจำลอง</t>
        </is>
      </c>
      <c r="Q91" s="165" t="inlineStr">
        <is>
          <t>Mock Rx20 UBU</t>
        </is>
      </c>
      <c r="R91" s="165" t="inlineStr"/>
    </row>
    <row r="92" ht="24" customHeight="1" s="49">
      <c r="A92" s="167" t="n">
        <v>90</v>
      </c>
      <c r="B92" s="166" t="inlineStr">
        <is>
          <t>Antidote ของยา Benzodiazepine เมื่อได้รับยาเกินขนาด คืออะไร</t>
        </is>
      </c>
      <c r="C92" s="166" t="inlineStr"/>
      <c r="D92" s="166" t="inlineStr">
        <is>
          <t>Nicotine gum 2 mg PRN</t>
        </is>
      </c>
      <c r="E92" s="166" t="inlineStr">
        <is>
          <t>Quetiapine 25 mg HS</t>
        </is>
      </c>
      <c r="F92" s="166" t="inlineStr">
        <is>
          <t>Risperidone 2 mg OD</t>
        </is>
      </c>
      <c r="G92" s="166" t="inlineStr">
        <is>
          <t>Fluoxetine 20 mg OD</t>
        </is>
      </c>
      <c r="H92" s="166" t="inlineStr">
        <is>
          <t>Sertraline 50 mg OD</t>
        </is>
      </c>
      <c r="I92" s="167" t="n">
        <v>1</v>
      </c>
      <c r="J92" s="166"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2" s="166" t="inlineStr"/>
      <c r="L92" s="166" t="inlineStr">
        <is>
          <t>Anxiety/depression</t>
        </is>
      </c>
      <c r="M92" s="166" t="inlineStr"/>
      <c r="N92" s="165" t="inlineStr">
        <is>
          <t>Clinic</t>
        </is>
      </c>
      <c r="O92" s="166" t="inlineStr">
        <is>
          <t>ข้อ 9 (PLE_CC1_Key_Rx20_UBU.md)</t>
        </is>
      </c>
      <c r="P92" s="165" t="inlineStr">
        <is>
          <t>ข้อสอบจำลอง</t>
        </is>
      </c>
      <c r="Q92" s="165" t="inlineStr">
        <is>
          <t>Mock Rx20 UBU</t>
        </is>
      </c>
      <c r="R92" s="165" t="inlineStr"/>
    </row>
    <row r="93" ht="24" customHeight="1" s="49">
      <c r="A93" s="167" t="n">
        <v>91</v>
      </c>
      <c r="B93" s="166"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93" s="166" t="inlineStr"/>
      <c r="D93" s="166"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93" s="166" t="inlineStr">
        <is>
          <t>ออกฤทธิ์เป็น Non-competitive Antagonist ที่ Chloride channel; ระวังภาวะความดันโลหิตต่ำรุนแรง</t>
        </is>
      </c>
      <c r="F93" s="166" t="inlineStr">
        <is>
          <t>ออกฤทธิ์กระตุ้นเอนไซม์ Hepatic CYP3A4 เพื่อเร่งทำลาย Benzodiazepine; ระวังตับวาย</t>
        </is>
      </c>
      <c r="G93" s="166" t="inlineStr">
        <is>
          <t>ออกฤทธิ์จับกับโมเลกุล Benzodiazepine ในกระแสเลือดเป็น Chelation complex ขับออกทางไต</t>
        </is>
      </c>
      <c r="H93" s="166" t="inlineStr">
        <is>
          <t>ออกฤทธิ์เป็น GABA agonist เลียนแบบธรรมชาติ; ระวังภาวะโคม่าลึก</t>
        </is>
      </c>
      <c r="I93" s="167" t="n">
        <v>1</v>
      </c>
      <c r="J93" s="166"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93" s="166" t="inlineStr"/>
      <c r="L93" s="166" t="inlineStr">
        <is>
          <t>Anxiety/depression</t>
        </is>
      </c>
      <c r="M93" s="166" t="inlineStr"/>
      <c r="N93" s="165" t="inlineStr">
        <is>
          <t>Clinic</t>
        </is>
      </c>
      <c r="O93" s="166" t="inlineStr">
        <is>
          <t>ข้อ 5 (PLE_CC1_Key_Rx20_UBU.md)</t>
        </is>
      </c>
      <c r="P93" s="165" t="inlineStr">
        <is>
          <t>ข้อสอบจำลอง</t>
        </is>
      </c>
      <c r="Q93" s="165" t="inlineStr">
        <is>
          <t>Mock Rx20 UBU</t>
        </is>
      </c>
      <c r="R93" s="165" t="inlineStr"/>
    </row>
    <row r="94" ht="24" customHeight="1" s="49">
      <c r="A94" s="167" t="n">
        <v>92</v>
      </c>
      <c r="B94" s="166"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94" s="166" t="inlineStr"/>
      <c r="D94" s="166" t="inlineStr">
        <is>
          <t>อาการชักจากการถอนยา (Withdrawal Seizures) และภาวะเพ้อสับสนเฉียบพลัน (Delirium)</t>
        </is>
      </c>
      <c r="E94" s="166" t="inlineStr">
        <is>
          <t>ภาวะน้ำตาลในเลือดต่ำขั้นวิกฤต (Severe Hypoglycemia)</t>
        </is>
      </c>
      <c r="F94" s="166" t="inlineStr">
        <is>
          <t>ภาวะหัวใจเต้นช้าผิดปกติและหัวใจหยุดเต้น (Severe Bradycardia / Asystole)</t>
        </is>
      </c>
      <c r="G94" s="166" t="inlineStr">
        <is>
          <t>ภาวะอัมพาตกล้ามเนื้อลายแบบเฉียบพลัน (Flaccid paralysis)</t>
        </is>
      </c>
      <c r="H94" s="166" t="inlineStr">
        <is>
          <t>ภาวะเม็ดเลือดขาวต่ำชนิดรุนแรง (Agranulocytosis)</t>
        </is>
      </c>
      <c r="I94" s="167" t="n">
        <v>1</v>
      </c>
      <c r="J94" s="166"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94" s="166" t="inlineStr"/>
      <c r="L94" s="166" t="inlineStr">
        <is>
          <t>Insomnia</t>
        </is>
      </c>
      <c r="M94" s="166" t="inlineStr"/>
      <c r="N94" s="165" t="inlineStr">
        <is>
          <t>Clinic</t>
        </is>
      </c>
      <c r="O94" s="166" t="inlineStr">
        <is>
          <t>ข้อ 10 (PLE_CC1_Key_Rx20_UBU.md)</t>
        </is>
      </c>
      <c r="P94" s="165" t="inlineStr">
        <is>
          <t>ข้อสอบจำลอง</t>
        </is>
      </c>
      <c r="Q94" s="165" t="inlineStr">
        <is>
          <t>Mock Rx20 UBU</t>
        </is>
      </c>
      <c r="R94" s="165" t="inlineStr"/>
    </row>
    <row r="95" ht="24" customHeight="1" s="49">
      <c r="A95" s="167" t="n">
        <v>93</v>
      </c>
      <c r="B95" s="166"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95" s="166" t="inlineStr"/>
      <c r="D95" s="166"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95" s="166" t="inlineStr">
        <is>
          <t>ห้ามใช้ยากลุ่ม Nicotine Replacement Therapy (NRT) ในผู้ป่วยโรคหัวใจทุกกรณีอย่างเด็ดขาดเพราะทำให้หัวใจวายทันที</t>
        </is>
      </c>
      <c r="F95" s="166" t="inlineStr">
        <is>
          <t>แนะนำให้ใช้ Nicotine ขนาดสูงเป็นสองเท่าของคนปกติเพื่อเร่งให้เลิกได้ภายใน 3 วัน</t>
        </is>
      </c>
      <c r="G95" s="166" t="inlineStr">
        <is>
          <t>ห้ามให้คำแนะนำด้านพฤติกรรมบำบัดเพราะจะทำให้ผู้ป่วยเครียดจนหัวใจล้มเหลวกำเริบ</t>
        </is>
      </c>
      <c r="H95" s="166" t="inlineStr">
        <is>
          <t>ควรจ่ายยา Bupropion SR ขนาด 600 mg ต่อวันเป็นทางเลือกแรกในผู้ป่วยโรคหัวใจ</t>
        </is>
      </c>
      <c r="I95" s="167" t="n">
        <v>1</v>
      </c>
      <c r="J95" s="166"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95" s="166" t="inlineStr"/>
      <c r="L95" s="166" t="inlineStr">
        <is>
          <t>Tobacco dependence</t>
        </is>
      </c>
      <c r="M95" s="166" t="inlineStr"/>
      <c r="N95" s="165" t="inlineStr">
        <is>
          <t>Clinic</t>
        </is>
      </c>
      <c r="O95" s="166" t="inlineStr">
        <is>
          <t>ข้อ 5 (PLE_CC1_Key_Rx20_UBU.md)</t>
        </is>
      </c>
      <c r="P95" s="165" t="inlineStr">
        <is>
          <t>ข้อสอบจำลอง</t>
        </is>
      </c>
      <c r="Q95" s="165" t="inlineStr">
        <is>
          <t>Mock Rx20 UBU</t>
        </is>
      </c>
      <c r="R95" s="165" t="inlineStr"/>
    </row>
    <row r="96" ht="24" customHeight="1" s="49">
      <c r="A96" s="167" t="n">
        <v>94</v>
      </c>
      <c r="B96" s="166"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96" s="166" t="inlineStr"/>
      <c r="D96" s="166" t="inlineStr">
        <is>
          <t>ให้คำแนะนำให้เลิกบุหรี่อย่างชัดเจน หนักแน่น ตรงไปตรงมา และเชื่อมโยงเฉพาะบุคคล (Clear, Strong, Personalized advice)</t>
        </is>
      </c>
      <c r="E96" s="166" t="inlineStr">
        <is>
          <t>บังคับข่มขู่ให้ผู้ป่วยกลัวว่าจะเสียชีวิตในเร็ววันหากไม่ยอมเลิก</t>
        </is>
      </c>
      <c r="F96" s="166" t="inlineStr">
        <is>
          <t>แนะนำให้ลดปริมาณการสูบลงทีละมวนเรื่อยๆ โดยไม่ต้องตั้งเป้าหมายวันเลิกสูบ (Quit date)</t>
        </is>
      </c>
      <c r="G96" s="166" t="inlineStr">
        <is>
          <t>จ่ายยาช่วยเลิกบุหรี่ให้ทันทีโดยไม่ต้องถามความพร้อมและความสมัครใจของผู้ป่วย</t>
        </is>
      </c>
      <c r="H96" s="166" t="inlineStr">
        <is>
          <t>แนะนำให้เปลี่ยนไปสูบบุหรี่ไฟฟ้าแทนบุหรี่มวนเนื่องจากไม่มีสารเคมีอันตรายใดๆ</t>
        </is>
      </c>
      <c r="I96" s="167" t="n">
        <v>1</v>
      </c>
      <c r="J96" s="166"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96" s="166" t="inlineStr"/>
      <c r="L96" s="166" t="inlineStr">
        <is>
          <t>Tobacco dependence</t>
        </is>
      </c>
      <c r="M96" s="166" t="inlineStr"/>
      <c r="N96" s="165" t="inlineStr">
        <is>
          <t>Clinic</t>
        </is>
      </c>
      <c r="O96" s="166" t="inlineStr">
        <is>
          <t>ข้อ 1 (PLE_CC1_Key_Rx20_UBU.md)</t>
        </is>
      </c>
      <c r="P96" s="165" t="inlineStr">
        <is>
          <t>ข้อสอบจำลอง</t>
        </is>
      </c>
      <c r="Q96" s="165" t="inlineStr">
        <is>
          <t>Mock Rx20 UBU</t>
        </is>
      </c>
      <c r="R96" s="165" t="inlineStr"/>
    </row>
    <row r="97" ht="24" customHeight="1" s="49">
      <c r="A97" s="167" t="n">
        <v>95</v>
      </c>
      <c r="B97" s="166"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97" s="166" t="inlineStr"/>
      <c r="D97" s="166" t="inlineStr">
        <is>
          <t>Nicotine Replacement Therapy (NRT), Varenicline, และ Bupropion SR</t>
        </is>
      </c>
      <c r="E97" s="166" t="inlineStr">
        <is>
          <t>Nortriptyline, Clonidine, และ Diazepam</t>
        </is>
      </c>
      <c r="F97" s="166" t="inlineStr">
        <is>
          <t>Fluoxetine, Sertraline, และ Alprazolam</t>
        </is>
      </c>
      <c r="G97" s="166" t="inlineStr">
        <is>
          <t>Methadone, Buprenorphine, และ Naloxone</t>
        </is>
      </c>
      <c r="H97" s="166" t="inlineStr">
        <is>
          <t>Disulfiram, Acamprosate, และ Naltrexone</t>
        </is>
      </c>
      <c r="I97" s="167" t="n">
        <v>1</v>
      </c>
      <c r="J97" s="166"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97" s="166" t="inlineStr"/>
      <c r="L97" s="166" t="inlineStr">
        <is>
          <t>Tobacco dependence</t>
        </is>
      </c>
      <c r="M97" s="166" t="inlineStr"/>
      <c r="N97" s="165" t="inlineStr">
        <is>
          <t>Clinic</t>
        </is>
      </c>
      <c r="O97" s="166" t="inlineStr">
        <is>
          <t>ข้อ 2 (PLE_CC1_Key_Rx20_UBU.md)</t>
        </is>
      </c>
      <c r="P97" s="165" t="inlineStr">
        <is>
          <t>ข้อสอบจำลอง</t>
        </is>
      </c>
      <c r="Q97" s="165" t="inlineStr">
        <is>
          <t>Mock Rx20 UBU</t>
        </is>
      </c>
      <c r="R97" s="165" t="inlineStr"/>
    </row>
    <row r="98" ht="24" customHeight="1" s="49">
      <c r="A98" s="167" t="n">
        <v>96</v>
      </c>
      <c r="B98" s="166"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98" s="166" t="inlineStr"/>
      <c r="D98" s="166" t="inlineStr">
        <is>
          <t>10.5 mg</t>
        </is>
      </c>
      <c r="E98" s="166" t="inlineStr">
        <is>
          <t>7 mg</t>
        </is>
      </c>
      <c r="F98" s="166" t="inlineStr">
        <is>
          <t>17.5 mg</t>
        </is>
      </c>
      <c r="G98" s="166" t="inlineStr">
        <is>
          <t>24.5 mg</t>
        </is>
      </c>
      <c r="H98" s="166" t="inlineStr">
        <is>
          <t>3.5 mg</t>
        </is>
      </c>
      <c r="I98" s="167" t="n">
        <v>1</v>
      </c>
      <c r="J98" s="166"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98" s="166" t="inlineStr"/>
      <c r="L98" s="166" t="inlineStr">
        <is>
          <t>Anxiety/depression</t>
        </is>
      </c>
      <c r="M98" s="166" t="inlineStr"/>
      <c r="N98" s="165" t="inlineStr">
        <is>
          <t>Clinic</t>
        </is>
      </c>
      <c r="O98" s="166" t="inlineStr">
        <is>
          <t>ข้อ 66 (PLE_CC1_Key_Rx20_UBU.md)</t>
        </is>
      </c>
      <c r="P98" s="165" t="inlineStr">
        <is>
          <t>ข้อสอบจำลอง</t>
        </is>
      </c>
      <c r="Q98" s="165" t="inlineStr">
        <is>
          <t>Mock Rx20 UBU</t>
        </is>
      </c>
      <c r="R98" s="165" t="inlineStr"/>
    </row>
    <row r="99" ht="24" customHeight="1" s="49">
      <c r="A99" s="167" t="n">
        <v>97</v>
      </c>
      <c r="B99" s="166"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99" s="166" t="inlineStr"/>
      <c r="D99" s="166" t="inlineStr">
        <is>
          <t>ไม่มีความเสี่ยงต่อการเกิดปรากฏการณ์ยาไหลทะลักอย่างรวดเร็ว (Dose dumping) หากแผ่นแปะเกิดการฉีกขาดหรือถูกตัดแบ่ง</t>
        </is>
      </c>
      <c r="E99" s="166" t="inlineStr">
        <is>
          <t>สามารถปลดปล่อยตัวยาได้ในอัตราเร็วคงที่ระดับ Zero-order kinetic ได้สมบูรณ์แบบมากกว่า Reservoir type</t>
        </is>
      </c>
      <c r="F99" s="166" t="inlineStr">
        <is>
          <t>ไม่จำเป็นต้องมีสารกระตุ้นการซึมผ่านผิวหนัง (Penetration enhancer) ในตำรับ</t>
        </is>
      </c>
      <c r="G99" s="166" t="inlineStr">
        <is>
          <t>สามารถนำกลับมาแปะซ้ำได้หลายครั้งโดยไม่ต้องเปลี่ยนแผ่นใหม่</t>
        </is>
      </c>
      <c r="H99" s="166" t="inlineStr">
        <is>
          <t>ตัวยาในแผ่นแปะจะไม่ซึมเข้าสู่กระแสเลือด แต่จะออกฤทธิ์เฉพาะที่ผิวหนังชั้นบนสุดเท่านั้น</t>
        </is>
      </c>
      <c r="I99" s="167" t="n">
        <v>1</v>
      </c>
      <c r="J99" s="166"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99" s="166" t="inlineStr"/>
      <c r="L99" s="166" t="inlineStr">
        <is>
          <t>Tobacco dependence</t>
        </is>
      </c>
      <c r="M99" s="166" t="inlineStr"/>
      <c r="N99" s="165" t="inlineStr">
        <is>
          <t>Clinic</t>
        </is>
      </c>
      <c r="O99" s="166" t="inlineStr">
        <is>
          <t>ข้อ 68 (PLE_CC1_Key_Rx20_UBU.md)</t>
        </is>
      </c>
      <c r="P99" s="165" t="inlineStr">
        <is>
          <t>ข้อสอบจำลอง</t>
        </is>
      </c>
      <c r="Q99" s="165" t="inlineStr">
        <is>
          <t>Mock Rx20 UBU</t>
        </is>
      </c>
      <c r="R99" s="165" t="inlineStr"/>
    </row>
    <row r="100" ht="24" customHeight="1" s="49">
      <c r="A100" s="167" t="n">
        <v>98</v>
      </c>
      <c r="B100" s="166"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100" s="166" t="inlineStr"/>
      <c r="D100" s="166"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100" s="166" t="inlineStr">
        <is>
          <t>รับประทานยาวันละ 1 ครั้งก่อนนอน ยาจะออกฤทธิ์ทันทีหลังรับประทาน และสามารถหยุดยาได้เมื่อหายเศร้า</t>
        </is>
      </c>
      <c r="F100" s="166" t="inlineStr">
        <is>
          <t>เคี้ยวเม็ดยาให้ละเอียดก่อนกลืน และงดรับประทานอาหารประเภทโปรตีนทุกชนิดตลอดการใช้ยา</t>
        </is>
      </c>
      <c r="G100" s="166" t="inlineStr">
        <is>
          <t>รับประทานเฉพาะเวลาที่มีอารมณ์เศร้าหรือเครียดวันละไม่เกิน 3 ครั้ง</t>
        </is>
      </c>
      <c r="H100" s="166" t="inlineStr">
        <is>
          <t>ยานี้ใช้สำหรับรักษาอาการนอนไม่หลับเฉียบพลันเป็นหลัก โดยจะช่วยให้นอนหลับได้ภายใน 30 นาที</t>
        </is>
      </c>
      <c r="I100" s="167" t="n">
        <v>1</v>
      </c>
      <c r="J100" s="166"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100" s="166" t="inlineStr"/>
      <c r="L100" s="166" t="inlineStr">
        <is>
          <t>Anxiety/depression</t>
        </is>
      </c>
      <c r="M100" s="166" t="inlineStr"/>
      <c r="N100" s="165" t="inlineStr">
        <is>
          <t>Clinic</t>
        </is>
      </c>
      <c r="O100" s="166" t="inlineStr">
        <is>
          <t>ข้อ 1 (PLE_CC1_Key_Rx20_UBU.md)</t>
        </is>
      </c>
      <c r="P100" s="165" t="inlineStr">
        <is>
          <t>ข้อสอบจำลอง</t>
        </is>
      </c>
      <c r="Q100" s="165" t="inlineStr">
        <is>
          <t>Mock Rx20 UBU</t>
        </is>
      </c>
      <c r="R100" s="165" t="inlineStr"/>
    </row>
    <row r="101" ht="24" customHeight="1" s="49">
      <c r="A101" s="167" t="n">
        <v>99</v>
      </c>
      <c r="B101" s="166"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101" s="166" t="inlineStr"/>
      <c r="D101" s="166" t="inlineStr">
        <is>
          <t>Aromatic Hydroxylation</t>
        </is>
      </c>
      <c r="E101" s="166" t="inlineStr">
        <is>
          <t>O-Dealkylation</t>
        </is>
      </c>
      <c r="F101" s="166" t="inlineStr">
        <is>
          <t>N-Demethylation</t>
        </is>
      </c>
      <c r="G101" s="166" t="inlineStr">
        <is>
          <t>Oxidative Deamination</t>
        </is>
      </c>
      <c r="H101" s="166" t="inlineStr">
        <is>
          <t>Sulfoxidation</t>
        </is>
      </c>
      <c r="I101" s="167" t="n">
        <v>3</v>
      </c>
      <c r="J101" s="166"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101" s="166" t="inlineStr"/>
      <c r="L101" s="166" t="inlineStr">
        <is>
          <t>Anxiety/depression</t>
        </is>
      </c>
      <c r="M101" s="166" t="inlineStr"/>
      <c r="N101" s="165" t="inlineStr">
        <is>
          <t>Clinic</t>
        </is>
      </c>
      <c r="O101" s="166" t="inlineStr">
        <is>
          <t>ข้อ 79 (PLE_CC1_Key_Rx20_UBU.md)</t>
        </is>
      </c>
      <c r="P101" s="165" t="inlineStr">
        <is>
          <t>ข้อสอบจำลอง</t>
        </is>
      </c>
      <c r="Q101" s="165" t="inlineStr">
        <is>
          <t>Mock Rx20 UBU</t>
        </is>
      </c>
      <c r="R101" s="165" t="inlineStr"/>
    </row>
    <row r="102" ht="24" customHeight="1" s="49">
      <c r="A102" s="167" t="n">
        <v>100</v>
      </c>
      <c r="B102" s="166"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2" s="166" t="inlineStr"/>
      <c r="D102" s="166" t="inlineStr">
        <is>
          <t>Fluoxetine ยับยั้ง CYP2D6 ลดการเปลี่ยน Tamoxifen เป็น Endoxifen ทำให้ประสิทธิภาพในการรักษามะเร็งลดลง</t>
        </is>
      </c>
      <c r="E102" s="166" t="inlineStr">
        <is>
          <t>Fluoxetine เพิ่มระดับ Tamoxifen ในเลือด ทำให้ฤทธิ์รักษามะเร็งดีขึ้น</t>
        </is>
      </c>
      <c r="F102" s="166" t="inlineStr">
        <is>
          <t>ทั้งสองยาแข่งขัน CYP2D6 ทำให้ยาทั้งคู่ออกฤทธิ์นานขึ้น</t>
        </is>
      </c>
      <c r="G102" s="166" t="inlineStr">
        <is>
          <t>ไม่มีปฏิกิริยาระหว่างยา เพราะทั้งคู่ใช้ enzyme เดียวกัน</t>
        </is>
      </c>
      <c r="H102" s="166" t="inlineStr">
        <is>
          <t>Tamoxifen ยับยั้ง CYP2D6 ทำให้ระดับ Fluoxetine ในเลือดสูงขึ้นและเสี่ยง serotonin syndrome</t>
        </is>
      </c>
      <c r="I102" s="167" t="n">
        <v>1</v>
      </c>
      <c r="J102" s="166"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2" s="166" t="inlineStr"/>
      <c r="L102" s="166" t="inlineStr">
        <is>
          <t>Anxiety/depression</t>
        </is>
      </c>
      <c r="M102" s="166" t="inlineStr"/>
      <c r="N102" s="165" t="inlineStr">
        <is>
          <t>Clinic</t>
        </is>
      </c>
      <c r="O102" s="166" t="inlineStr">
        <is>
          <t>ข้อ 1 (PLE_CC1_Key_Rx20_UBU.md)</t>
        </is>
      </c>
      <c r="P102" s="165" t="inlineStr">
        <is>
          <t>ข้อสอบจำลอง</t>
        </is>
      </c>
      <c r="Q102" s="165" t="inlineStr">
        <is>
          <t>Mock Rx20 UBU</t>
        </is>
      </c>
      <c r="R102" s="165" t="inlineStr"/>
    </row>
    <row r="103" ht="24" customHeight="1" s="49">
      <c r="A103" s="167" t="n">
        <v>101</v>
      </c>
      <c r="B103" s="166"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103" s="166" t="inlineStr"/>
      <c r="D103" s="166" t="inlineStr">
        <is>
          <t>Diazepam 10 mg รับประทานก่อนนอน</t>
        </is>
      </c>
      <c r="E103" s="166" t="inlineStr">
        <is>
          <t>Chlordiazepoxide 10 mg รับประทานก่อนนอน</t>
        </is>
      </c>
      <c r="F103" s="166" t="inlineStr">
        <is>
          <t>Zolpidem 5-10 mg รับประทานก่อนนอนทันทีก่อนจะเข้านอน</t>
        </is>
      </c>
      <c r="G103" s="166" t="inlineStr">
        <is>
          <t>Phenobarbital 60 mg รับประทานก่อนนอน</t>
        </is>
      </c>
      <c r="H103" s="166" t="inlineStr">
        <is>
          <t>Flurazepam 30 mg รับประทานก่อนนอน</t>
        </is>
      </c>
      <c r="I103" s="167" t="n">
        <v>3</v>
      </c>
      <c r="J103" s="166"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103" s="166" t="inlineStr"/>
      <c r="L103" s="166" t="inlineStr">
        <is>
          <t>Insomnia</t>
        </is>
      </c>
      <c r="M103" s="166" t="inlineStr"/>
      <c r="N103" s="165" t="inlineStr">
        <is>
          <t>Clinic</t>
        </is>
      </c>
      <c r="O103" s="166" t="inlineStr">
        <is>
          <t>ข้อ 1 (PLE_CC1_Key_Rx20_UBU.md)</t>
        </is>
      </c>
      <c r="P103" s="165" t="inlineStr">
        <is>
          <t>ข้อสอบจำลอง</t>
        </is>
      </c>
      <c r="Q103" s="165" t="inlineStr">
        <is>
          <t>Mock Rx20 UBU</t>
        </is>
      </c>
      <c r="R103" s="165" t="inlineStr"/>
    </row>
    <row r="104" ht="24" customHeight="1" s="49">
      <c r="A104" s="167" t="n">
        <v>102</v>
      </c>
      <c r="B104" s="166"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104" s="166" t="inlineStr"/>
      <c r="D104" s="166" t="inlineStr">
        <is>
          <t>Zaleplon 10 mg รับประทานก่อนนอน</t>
        </is>
      </c>
      <c r="E104" s="166" t="inlineStr">
        <is>
          <t>Temazepam 15 mg หรือ Eszopiclone 2-3 mg รับประทานก่อนนอน</t>
        </is>
      </c>
      <c r="F104" s="166" t="inlineStr">
        <is>
          <t>Midazolam 7.5 mg รับประทานก่อนนอน</t>
        </is>
      </c>
      <c r="G104" s="166" t="inlineStr">
        <is>
          <t>Triazolam 0.125 mg รับประทานก่อนนอน</t>
        </is>
      </c>
      <c r="H104" s="166" t="inlineStr">
        <is>
          <t>Chloral hydrate 500 mg รับประทานก่อนนอน</t>
        </is>
      </c>
      <c r="I104" s="167" t="n">
        <v>2</v>
      </c>
      <c r="J104" s="166"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104" s="166" t="inlineStr"/>
      <c r="L104" s="166" t="inlineStr">
        <is>
          <t>Insomnia</t>
        </is>
      </c>
      <c r="M104" s="166" t="inlineStr"/>
      <c r="N104" s="165" t="inlineStr">
        <is>
          <t>Clinic</t>
        </is>
      </c>
      <c r="O104" s="166" t="inlineStr">
        <is>
          <t>ข้อ 3 (PLE_CC1_Key_Rx20_UBU.md)</t>
        </is>
      </c>
      <c r="P104" s="165" t="inlineStr">
        <is>
          <t>ข้อสอบจำลอง</t>
        </is>
      </c>
      <c r="Q104" s="165" t="inlineStr">
        <is>
          <t>Mock Rx20 UBU</t>
        </is>
      </c>
      <c r="R104" s="165" t="inlineStr"/>
    </row>
    <row r="105" ht="24" customHeight="1" s="49">
      <c r="A105" s="167" t="n">
        <v>103</v>
      </c>
      <c r="B105" s="166"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105" s="166" t="inlineStr"/>
      <c r="D105" s="166"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105" s="166" t="inlineStr">
        <is>
          <t>การจ่ายยา Diazepam 10 mg รับประทานต่อเนื่องทุกคืนตลอดชีวิต</t>
        </is>
      </c>
      <c r="F105" s="166" t="inlineStr">
        <is>
          <t>การให้ยาต้านอาการทางจิตขนาดสูง เช่น Haloperidol 10 mg ก่อนนอน</t>
        </is>
      </c>
      <c r="G105" s="166" t="inlineStr">
        <is>
          <t>การใช้ยานอนหลับกลุ่ม Barbiturates ขนาดสูง</t>
        </is>
      </c>
      <c r="H105" s="166" t="inlineStr">
        <is>
          <t>การดื่มสุราหรือไวน์ 1-2 แก้วทุกคืนก่อนนอนเพื่อช่วยให้นอนหลับได้ง่าย</t>
        </is>
      </c>
      <c r="I105" s="167" t="n">
        <v>1</v>
      </c>
      <c r="J105" s="166"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105" s="166" t="inlineStr"/>
      <c r="L105" s="166" t="inlineStr">
        <is>
          <t>Insomnia</t>
        </is>
      </c>
      <c r="M105" s="166" t="inlineStr"/>
      <c r="N105" s="165" t="inlineStr">
        <is>
          <t>Clinic</t>
        </is>
      </c>
      <c r="O105" s="166" t="inlineStr">
        <is>
          <t>ข้อ 4 (PLE_CC1_Key_Rx20_UBU.md)</t>
        </is>
      </c>
      <c r="P105" s="165" t="inlineStr">
        <is>
          <t>ข้อสอบจำลอง</t>
        </is>
      </c>
      <c r="Q105" s="165" t="inlineStr">
        <is>
          <t>Mock Rx20 UBU</t>
        </is>
      </c>
      <c r="R105" s="165" t="inlineStr"/>
    </row>
    <row r="106" ht="24" customHeight="1" s="49">
      <c r="A106" s="167" t="n">
        <v>104</v>
      </c>
      <c r="B106" s="166"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06" s="166" t="inlineStr"/>
      <c r="D106" s="166" t="inlineStr">
        <is>
          <t>คาเฟอีนในชายับยั้ง Adenosine receptor ทำให้ลด Sleep pressure และเพิ่ม Sleep latency</t>
        </is>
      </c>
      <c r="E106" s="166" t="inlineStr">
        <is>
          <t>ชามีฤทธิ์ขยายหลอดเลือด ทำให้ Blood pressure สูงขึ้นและนอนหลับยาก</t>
        </is>
      </c>
      <c r="F106" s="166" t="inlineStr">
        <is>
          <t>Tannin ในชาทำให้เกิด Gastritis และนอนไม่หลับเนื่องจากปวดท้อง</t>
        </is>
      </c>
      <c r="G106" s="166" t="inlineStr">
        <is>
          <t>ชาทำให้เกิด Urinary frequency บ่อยขึ้นในเวลากลางคืน</t>
        </is>
      </c>
      <c r="H106" s="166" t="inlineStr">
        <is>
          <t>ชามีสาร Theobromine ที่กระตุ้นระบบประสาทรุนแรงกว่าคาเฟอีน</t>
        </is>
      </c>
      <c r="I106" s="167" t="n">
        <v>1</v>
      </c>
      <c r="J106" s="166"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06" s="166" t="inlineStr"/>
      <c r="L106" s="166" t="inlineStr">
        <is>
          <t>Insomnia</t>
        </is>
      </c>
      <c r="M106" s="166" t="inlineStr"/>
      <c r="N106" s="165" t="inlineStr">
        <is>
          <t>Clinic</t>
        </is>
      </c>
      <c r="O106" s="166" t="inlineStr">
        <is>
          <t>ข้อ 5 (PLE_CC1_Key_Rx20_UBU.md)</t>
        </is>
      </c>
      <c r="P106" s="165" t="inlineStr">
        <is>
          <t>ข้อสอบจำลอง</t>
        </is>
      </c>
      <c r="Q106" s="165" t="inlineStr">
        <is>
          <t>Mock Rx20 UBU</t>
        </is>
      </c>
      <c r="R106" s="165" t="inlineStr"/>
    </row>
    <row r="107" ht="24" customHeight="1" s="49">
      <c r="A107" s="167" t="n">
        <v>105</v>
      </c>
      <c r="B107" s="166"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07" s="166" t="inlineStr"/>
      <c r="D107" s="166" t="inlineStr">
        <is>
          <t>การแทนที่ด้วยหมู่ Halogen หรือหมู่ฟังก์ชันใดๆ ที่ตำแหน่ง Carbon 6, 8 หรือ 9 บนวงแหวน Benzo ring (Ring A)</t>
        </is>
      </c>
      <c r="E107" s="166" t="inlineStr">
        <is>
          <t>การมีหมู่ Electronegative group (เช่น -Cl, -NO2) ที่ตำแหน่ง Carbon 7 บนวงแหวน Benzo ring (Ring A)</t>
        </is>
      </c>
      <c r="F107" s="166" t="inlineStr">
        <is>
          <t>การมีหมู่ Halogen (เช่น -Cl หรือ -F) ที่ตำแหน่ง Ortho (C2') บนวงแหวน 5-Phenyl ring (Ring C)</t>
        </is>
      </c>
      <c r="G107" s="166" t="inlineStr">
        <is>
          <t>การเติมหมู่ Triazole หรือ Imidazole ring หลอมรวมที่ตำแหน่ง 1,2 ของ Diazepine ring</t>
        </is>
      </c>
      <c r="H107" s="166" t="inlineStr">
        <is>
          <t>การมีพันธะคู่ C4=N5 และหมู่ 2-Carbonyl (C2=O) บนวงแหวน Diazepine ring</t>
        </is>
      </c>
      <c r="I107" s="167" t="n">
        <v>1</v>
      </c>
      <c r="J107" s="166"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07" s="166" t="inlineStr"/>
      <c r="L107" s="166" t="inlineStr">
        <is>
          <t>Anxiety/depression</t>
        </is>
      </c>
      <c r="M107" s="166" t="inlineStr"/>
      <c r="N107" s="165" t="inlineStr">
        <is>
          <t>Clinic</t>
        </is>
      </c>
      <c r="O107" s="166" t="inlineStr">
        <is>
          <t>ข้อ 5 (PLE_CC1_Key_Rx20_UBU.md)</t>
        </is>
      </c>
      <c r="P107" s="165" t="inlineStr">
        <is>
          <t>ข้อสอบจำลอง</t>
        </is>
      </c>
      <c r="Q107" s="165" t="inlineStr">
        <is>
          <t>Mock Rx20 UBU</t>
        </is>
      </c>
      <c r="R107" s="165" t="inlineStr"/>
    </row>
    <row r="108" ht="24" customHeight="1" s="49">
      <c r="A108" s="167" t="n">
        <v>106</v>
      </c>
      <c r="B108" s="166" t="inlineStr">
        <is>
          <t>ผู้ป่วยจัดเป็น Insomnia ประเภทใด</t>
        </is>
      </c>
      <c r="C108" s="166" t="inlineStr"/>
      <c r="D108" s="166" t="inlineStr">
        <is>
          <t>Short term insomnia with difficulty falling asleep</t>
        </is>
      </c>
      <c r="E108" s="166" t="inlineStr">
        <is>
          <t>Short term insomnia with difficulty falling asleep and maintaining sleep</t>
        </is>
      </c>
      <c r="F108" s="166" t="inlineStr">
        <is>
          <t>Long term insomnia with difficulty falling asleep</t>
        </is>
      </c>
      <c r="G108" s="166" t="inlineStr">
        <is>
          <t>Long term insomnia with difficulty falling asleep and maintaining sleep</t>
        </is>
      </c>
      <c r="H108" s="166" t="inlineStr">
        <is>
          <t>Long term insomnia with difficulty maintaining sleep</t>
        </is>
      </c>
      <c r="I108" s="167" t="n">
        <v>2</v>
      </c>
      <c r="J108" s="166"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08" s="166" t="inlineStr"/>
      <c r="L108" s="166" t="inlineStr">
        <is>
          <t>Insomnia</t>
        </is>
      </c>
      <c r="M108" s="166" t="inlineStr"/>
      <c r="N108" s="165" t="inlineStr">
        <is>
          <t>Clinic</t>
        </is>
      </c>
      <c r="O108" s="166" t="inlineStr">
        <is>
          <t>ข้อ 64 (PLE_CC1_Key_Rx20_UBU.md)</t>
        </is>
      </c>
      <c r="P108" s="165" t="inlineStr">
        <is>
          <t>ข้อสอบจำลอง</t>
        </is>
      </c>
      <c r="Q108" s="165" t="inlineStr">
        <is>
          <t>Mock Rx20 UBU</t>
        </is>
      </c>
      <c r="R108" s="165" t="inlineStr"/>
    </row>
    <row r="109" ht="24" customHeight="1" s="49">
      <c r="A109" s="167" t="n">
        <v>107</v>
      </c>
      <c r="B109" s="166" t="inlineStr">
        <is>
          <t>สาเหตุใดเป็นสาเหตุหลักของการนอนไม่หลับมากที่สุด</t>
        </is>
      </c>
      <c r="C109" s="166" t="inlineStr"/>
      <c r="D109" s="166" t="inlineStr">
        <is>
          <t>พ่อเสียชีวิต</t>
        </is>
      </c>
      <c r="E109" s="166" t="inlineStr">
        <is>
          <t>แม่ป่วย</t>
        </is>
      </c>
      <c r="F109" s="166" t="inlineStr">
        <is>
          <t>ภรรยาเสียชีวิต</t>
        </is>
      </c>
      <c r="G109" s="166" t="inlineStr">
        <is>
          <t>กินยาลดความดันโลหิต</t>
        </is>
      </c>
      <c r="H109" s="166" t="inlineStr">
        <is>
          <t>กินยารักษาต่อมลูกหมากโต</t>
        </is>
      </c>
      <c r="I109" s="167" t="n">
        <v>3</v>
      </c>
      <c r="J109" s="166"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09" s="166" t="inlineStr"/>
      <c r="L109" s="166" t="inlineStr">
        <is>
          <t>Insomnia</t>
        </is>
      </c>
      <c r="M109" s="166" t="inlineStr"/>
      <c r="N109" s="165" t="inlineStr">
        <is>
          <t>Clinic</t>
        </is>
      </c>
      <c r="O109" s="166" t="inlineStr">
        <is>
          <t>ข้อ 65 (PLE_CC1_Key_Rx20_UBU.md)</t>
        </is>
      </c>
      <c r="P109" s="165" t="inlineStr">
        <is>
          <t>ข้อสอบจำลอง</t>
        </is>
      </c>
      <c r="Q109" s="165" t="inlineStr">
        <is>
          <t>Mock Rx20 UBU</t>
        </is>
      </c>
      <c r="R109" s="165" t="inlineStr"/>
    </row>
    <row r="110" ht="24" customHeight="1" s="49">
      <c r="A110" s="167" t="n">
        <v>108</v>
      </c>
      <c r="B110" s="166" t="inlineStr">
        <is>
          <t>ควรใช้ยาใดในผู้ป่วยรายนี้ มีตาราง Pharmacokinetics ของ Benzodiazepine มาดังนี้</t>
        </is>
      </c>
      <c r="C110" s="166" t="inlineStr"/>
      <c r="D110" s="166" t="inlineStr">
        <is>
          <t>Diazepam</t>
        </is>
      </c>
      <c r="E110" s="166" t="inlineStr">
        <is>
          <t>Lorazepam</t>
        </is>
      </c>
      <c r="F110" s="166" t="inlineStr">
        <is>
          <t>Alprazolam</t>
        </is>
      </c>
      <c r="G110" s="166" t="inlineStr">
        <is>
          <t>Triazolam</t>
        </is>
      </c>
      <c r="H110" s="166" t="inlineStr">
        <is>
          <t>Clonazepam</t>
        </is>
      </c>
      <c r="I110" s="167" t="n">
        <v>1</v>
      </c>
      <c r="J110" s="166"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0" s="166" t="inlineStr"/>
      <c r="L110" s="166" t="inlineStr">
        <is>
          <t>Anxiety/depression</t>
        </is>
      </c>
      <c r="M110" s="166" t="inlineStr"/>
      <c r="N110" s="165" t="inlineStr">
        <is>
          <t>Clinic</t>
        </is>
      </c>
      <c r="O110" s="166" t="inlineStr">
        <is>
          <t>ข้อ 67 (PLE_CC1_Key_Rx20_UBU.md)</t>
        </is>
      </c>
      <c r="P110" s="165" t="inlineStr">
        <is>
          <t>ข้อสอบจำลอง</t>
        </is>
      </c>
      <c r="Q110" s="165" t="inlineStr">
        <is>
          <t>Mock Rx20 UBU</t>
        </is>
      </c>
      <c r="R110" s="165" t="inlineStr"/>
    </row>
    <row r="111" ht="24" customHeight="1" s="49">
      <c r="A111" s="167" t="n">
        <v>109</v>
      </c>
      <c r="B111" s="166" t="inlineStr">
        <is>
          <t>ผู้ป่วยมีโรคซึมเศร้าร่วมด้วย ควรได้รับยาใด เพื่อรักษาอาการนอนไม่หลับและซึมเศร้า</t>
        </is>
      </c>
      <c r="C111" s="166" t="inlineStr"/>
      <c r="D111" s="166" t="inlineStr">
        <is>
          <t>Bupropion</t>
        </is>
      </c>
      <c r="E111" s="166" t="inlineStr">
        <is>
          <t>Mirtazapine</t>
        </is>
      </c>
      <c r="F111" s="166" t="inlineStr">
        <is>
          <t>Amitriptyline</t>
        </is>
      </c>
      <c r="G111" s="166" t="inlineStr">
        <is>
          <t>Venlafaxine</t>
        </is>
      </c>
      <c r="H111" s="166" t="inlineStr">
        <is>
          <t>Zolpidem</t>
        </is>
      </c>
      <c r="I111" s="167" t="n">
        <v>2</v>
      </c>
      <c r="J111" s="166"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1" s="166" t="inlineStr"/>
      <c r="L111" s="166" t="inlineStr">
        <is>
          <t>Anxiety/depression</t>
        </is>
      </c>
      <c r="M111" s="166" t="inlineStr"/>
      <c r="N111" s="165" t="inlineStr">
        <is>
          <t>Clinic</t>
        </is>
      </c>
      <c r="O111" s="166" t="inlineStr">
        <is>
          <t>ข้อ 68 (PLE_CC1_Key_Rx20_UBU.md)</t>
        </is>
      </c>
      <c r="P111" s="165" t="inlineStr">
        <is>
          <t>ข้อสอบจำลอง</t>
        </is>
      </c>
      <c r="Q111" s="165" t="inlineStr">
        <is>
          <t>Mock Rx20 UBU</t>
        </is>
      </c>
      <c r="R111" s="165" t="inlineStr"/>
    </row>
    <row r="112" ht="24" customHeight="1" s="49">
      <c r="A112" s="165" t="n">
        <v>110</v>
      </c>
      <c r="B112" s="166"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2" s="166" t="inlineStr"/>
      <c r="D112" s="166" t="inlineStr">
        <is>
          <t>แนะนำให้งดดื่มเครื่องดื่มแอลกอฮอล์ก่อนนอน</t>
        </is>
      </c>
      <c r="E112" s="166" t="inlineStr">
        <is>
          <t>เมื่อนอนไม่หลับภายใน 20 นาที ให้ลุกออกจากเตียงไปทำกิจกรรมผ่อนคลาย เมื่อรู้สึกง่วงจึงค่อยกลับมานอน</t>
        </is>
      </c>
      <c r="F112" s="166" t="inlineStr">
        <is>
          <t>แนะนำให้นอนหลับพักผ่อนในช่วงกลางวันชดเชยวันละ 2-3 ชั่วโมง</t>
        </is>
      </c>
      <c r="G112" s="166" t="inlineStr">
        <is>
          <t>เข้านอนและตื่นนอนให้ตรงเวลาเดิมสม่ำเสมอทุกวัน</t>
        </is>
      </c>
      <c r="H112" s="166" t="inlineStr">
        <is>
          <t>งดดื่มชา กาแฟ และเครื่องดื่มที่มีคาเฟอีน โดยเฉพาะในช่วงบ่ายและเย็น</t>
        </is>
      </c>
      <c r="I112" s="167" t="n">
        <v>3</v>
      </c>
      <c r="J112" s="166"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2" s="166" t="inlineStr"/>
      <c r="L112" s="166" t="inlineStr">
        <is>
          <t>Psychiatric</t>
        </is>
      </c>
      <c r="M112" s="166" t="inlineStr"/>
      <c r="N112" s="165" t="inlineStr">
        <is>
          <t>Clinic</t>
        </is>
      </c>
      <c r="O112" s="166" t="inlineStr">
        <is>
          <t>PLE_CC1_2567_Key ข้อ 18</t>
        </is>
      </c>
      <c r="P112" s="165" t="inlineStr">
        <is>
          <t>ข้อสอบเก่า</t>
        </is>
      </c>
      <c r="Q112" s="165" t="inlineStr">
        <is>
          <t>2567</t>
        </is>
      </c>
      <c r="R112" s="165" t="inlineStr"/>
    </row>
    <row r="113" ht="24" customHeight="1" s="49">
      <c r="A113" s="165" t="n">
        <v>111</v>
      </c>
      <c r="B113" s="166"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3" s="166" t="inlineStr"/>
      <c r="D113" s="166" t="inlineStr">
        <is>
          <t>จ่าย Lorazepam 1 mg รับประทานก่อนนอนทุกคืนต่อเนื่อง 1 เดือน</t>
        </is>
      </c>
      <c r="E113" s="166" t="inlineStr">
        <is>
          <t>ปรับสุขอนามัยการนอนหลับ (Sleep hygiene) งดแอลกอฮอล์/กาแฟ และอาจพิจารณา Melatonin ระยะสั้น</t>
        </is>
      </c>
      <c r="F113" s="166" t="inlineStr">
        <is>
          <t>แนะนำให้รับประทานยาเม็ดสารสกัดสมุนไพรใบขี้เหล็กก่อนนอน</t>
        </is>
      </c>
      <c r="G113" s="166" t="inlineStr">
        <is>
          <t>จ่ายยา Chlorpheniramine (CPM) 4 mg รับประทานก่อนนอนเป็นประจำเพื่อช่วยให้นอนหลับ</t>
        </is>
      </c>
      <c r="H113" s="166" t="inlineStr">
        <is>
          <t>ให้ดื่มแอลกอฮอล์เพิ่มปริมาณเป็น 2 แก้วก่อนนอนเพื่อให้หลับสนิทตลอดคืน</t>
        </is>
      </c>
      <c r="I113" s="167" t="n">
        <v>2</v>
      </c>
      <c r="J113" s="166"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3" s="166" t="inlineStr"/>
      <c r="L113" s="166" t="inlineStr">
        <is>
          <t>Psychiatric</t>
        </is>
      </c>
      <c r="M113" s="166" t="inlineStr"/>
      <c r="N113" s="165" t="inlineStr">
        <is>
          <t>Clinic</t>
        </is>
      </c>
      <c r="O113" s="166" t="inlineStr">
        <is>
          <t>PLE_CC1_2567_Key ข้อ 20</t>
        </is>
      </c>
      <c r="P113" s="165" t="inlineStr">
        <is>
          <t>ข้อสอบเก่า</t>
        </is>
      </c>
      <c r="Q113" s="165" t="inlineStr">
        <is>
          <t>2567</t>
        </is>
      </c>
      <c r="R113" s="165" t="inlineStr"/>
    </row>
    <row r="114" ht="24" customHeight="1" s="49">
      <c r="A114" s="165" t="n">
        <v>112</v>
      </c>
      <c r="B114" s="166" t="inlineStr">
        <is>
          <t>ยาใดส่งผลทำให้เกิดอาการคล้ายพาร์กินสัน</t>
        </is>
      </c>
      <c r="C114" s="166" t="inlineStr"/>
      <c r="D114" s="166" t="inlineStr">
        <is>
          <t>Benztropine</t>
        </is>
      </c>
      <c r="E114" s="166" t="inlineStr">
        <is>
          <t>Clozapine</t>
        </is>
      </c>
      <c r="F114" s="166" t="inlineStr">
        <is>
          <t>Haloperidol</t>
        </is>
      </c>
      <c r="G114" s="166" t="inlineStr">
        <is>
          <t>Selegiline</t>
        </is>
      </c>
      <c r="H114" s="166" t="inlineStr">
        <is>
          <t>Imipramine</t>
        </is>
      </c>
      <c r="I114" s="165" t="inlineStr">
        <is>
          <t>3</t>
        </is>
      </c>
      <c r="J114" s="166" t="inlineStr">
        <is>
          <t xml:space="preserve">✅ คำตอบที่ถูกต้อง: ข้อ ค. Haloperidol
🎯 ทำไมข้อนี้ถึงถูก:
🔍 ข้ออื่นผิดเพราะอะไร:
</t>
        </is>
      </c>
      <c r="K114" s="166" t="inlineStr"/>
      <c r="L114" s="166" t="inlineStr">
        <is>
          <t>Schizophrenia &amp; Antipsychotics</t>
        </is>
      </c>
      <c r="M114" s="166" t="inlineStr"/>
      <c r="N114" s="165" t="inlineStr">
        <is>
          <t>Clinic</t>
        </is>
      </c>
      <c r="O114" s="166" t="inlineStr">
        <is>
          <t>[SOURCE: Pharma Plus เล่มม่วง 2 - ข้อสอบย้อนหลังปี 2558 วันที่ 1 ข้อ 16]</t>
        </is>
      </c>
      <c r="P114" s="165" t="inlineStr">
        <is>
          <t>ข้อสอบเก่า</t>
        </is>
      </c>
      <c r="Q114" s="165" t="inlineStr">
        <is>
          <t>2558</t>
        </is>
      </c>
      <c r="R114" s="165" t="inlineStr"/>
    </row>
    <row r="115" ht="24" customHeight="1" s="49">
      <c r="A115" s="165" t="n">
        <v>113</v>
      </c>
      <c r="B115"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115" s="166" t="inlineStr"/>
      <c r="D115" s="166" t="inlineStr">
        <is>
          <t>เพิ่มความอยากอาหาร</t>
        </is>
      </c>
      <c r="E115" s="166" t="inlineStr">
        <is>
          <t>บรรเทาอาการสั่น</t>
        </is>
      </c>
      <c r="F115" s="166" t="inlineStr">
        <is>
          <t>เพิ่มการดูดซึม เป็น cofactor glucose metabolite</t>
        </is>
      </c>
      <c r="G115" s="166" t="inlineStr">
        <is>
          <t>ป้องกันรักษาภาวะ Korsakoff syndrome</t>
        </is>
      </c>
      <c r="H115" s="166" t="inlineStr">
        <is>
          <t>ป้องกันรักษาภาวะ Wernicke encephalopathy</t>
        </is>
      </c>
      <c r="I115" s="165" t="inlineStr">
        <is>
          <t>2</t>
        </is>
      </c>
      <c r="J115"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115" s="166" t="inlineStr"/>
      <c r="L115" s="166" t="inlineStr">
        <is>
          <t>Substance-Related Disorders</t>
        </is>
      </c>
      <c r="M115" s="166" t="inlineStr"/>
      <c r="N115" s="165" t="inlineStr">
        <is>
          <t>Clinic</t>
        </is>
      </c>
      <c r="O115" s="166" t="inlineStr">
        <is>
          <t>[SOURCE: Pharma Plus เล่มม่วง 2 - ข้อสอบย้อนหลัง PLE-CC1 ปี 2564 วันที่ 2 ข้อ 34]</t>
        </is>
      </c>
      <c r="P115" s="165" t="inlineStr">
        <is>
          <t>ข้อสอบเก่า</t>
        </is>
      </c>
      <c r="Q115" s="165" t="inlineStr">
        <is>
          <t>2564</t>
        </is>
      </c>
      <c r="R115" s="165" t="inlineStr"/>
    </row>
    <row r="116" ht="24" customHeight="1" s="49">
      <c r="A116" s="165" t="n">
        <v>114</v>
      </c>
      <c r="B116"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116" s="166" t="inlineStr"/>
      <c r="D116" s="166" t="inlineStr">
        <is>
          <t>แนะนำวิธี chew and park ให้กับผู้ป่วย</t>
        </is>
      </c>
      <c r="E116" s="166" t="inlineStr">
        <is>
          <t>หากเคี้ยวแล้วรู้สึกเผ็ดซ่า แสดงว่ายาหมดอายุแล้ว ทิ้งได้เลย</t>
        </is>
      </c>
      <c r="F116" s="166" t="inlineStr">
        <is>
          <t>เคี้ยวสักพักจนชา แล้วกลืนน้ำลาย</t>
        </is>
      </c>
      <c r="G116" s="166" t="inlineStr">
        <is>
          <t>เคี้ยว 10 นาทีและทิ้ง</t>
        </is>
      </c>
      <c r="H116" s="166" t="inlineStr">
        <is>
          <t>เคี้ยว แล้วดื่มน้ำส้มตาม</t>
        </is>
      </c>
      <c r="I116" s="165" t="inlineStr">
        <is>
          <t>1</t>
        </is>
      </c>
      <c r="J116"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116" s="166" t="inlineStr"/>
      <c r="L116" s="166" t="inlineStr">
        <is>
          <t>Smoking Cessation</t>
        </is>
      </c>
      <c r="M116" s="166" t="inlineStr"/>
      <c r="N116" s="165" t="inlineStr">
        <is>
          <t>Clinic</t>
        </is>
      </c>
      <c r="O116" s="166" t="inlineStr">
        <is>
          <t>[SOURCE: Pharma Plus เล่มม่วง 2 - ข้อสอบย้อนหลัง PLE-CC1 ปี 2564 วันที่ 2 ข้อ 40]</t>
        </is>
      </c>
      <c r="P116" s="165" t="inlineStr">
        <is>
          <t>ข้อสอบเก่า</t>
        </is>
      </c>
      <c r="Q116" s="165" t="inlineStr">
        <is>
          <t>2564</t>
        </is>
      </c>
      <c r="R116" s="165" t="inlineStr"/>
    </row>
    <row r="117" ht="24" customHeight="1" s="49">
      <c r="A117" s="165" t="n">
        <v>115</v>
      </c>
      <c r="B117"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117" s="166" t="inlineStr"/>
      <c r="D117" s="166" t="inlineStr">
        <is>
          <t>5R</t>
        </is>
      </c>
      <c r="E117" s="166" t="inlineStr">
        <is>
          <t>Fagerstrom's test</t>
        </is>
      </c>
      <c r="F117" s="166" t="inlineStr">
        <is>
          <t>5A</t>
        </is>
      </c>
      <c r="G117" s="166" t="inlineStr">
        <is>
          <t>PDCA</t>
        </is>
      </c>
      <c r="H117" s="166" t="inlineStr">
        <is>
          <t>9Q</t>
        </is>
      </c>
      <c r="I117" s="165" t="inlineStr">
        <is>
          <t>2</t>
        </is>
      </c>
      <c r="J117"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117" s="166" t="inlineStr"/>
      <c r="L117" s="166" t="inlineStr">
        <is>
          <t>Smoking Cessation</t>
        </is>
      </c>
      <c r="M117" s="166" t="inlineStr"/>
      <c r="N117" s="165" t="inlineStr">
        <is>
          <t>Clinic</t>
        </is>
      </c>
      <c r="O117" s="166" t="inlineStr">
        <is>
          <t>[SOURCE: Pharma Plus เล่มม่วง 2 - ข้อสอบย้อนหลัง PLE-CC1 ปี 2564 วันที่ 2 ข้อ 41]</t>
        </is>
      </c>
      <c r="P117" s="165" t="inlineStr">
        <is>
          <t>ข้อสอบเก่า</t>
        </is>
      </c>
      <c r="Q117" s="165" t="inlineStr">
        <is>
          <t>2564</t>
        </is>
      </c>
      <c r="R117" s="165" t="inlineStr"/>
    </row>
    <row r="118" ht="24" customHeight="1" s="49">
      <c r="A118" s="165" t="n">
        <v>116</v>
      </c>
      <c r="B118" s="166" t="inlineStr">
        <is>
          <t>ผู้ป่วยได้รับการวินิจฉัยว่าเป็น major depressive disorder ยาใดเสี่ยงหกล้มน้อยที่สุด</t>
        </is>
      </c>
      <c r="C118" s="166" t="inlineStr"/>
      <c r="D118" s="166" t="inlineStr">
        <is>
          <t>Mianserin</t>
        </is>
      </c>
      <c r="E118" s="166" t="inlineStr">
        <is>
          <t>Sertraline</t>
        </is>
      </c>
      <c r="F118" s="166" t="inlineStr">
        <is>
          <t>Nortriptyline</t>
        </is>
      </c>
      <c r="G118" s="166" t="inlineStr">
        <is>
          <t>Amitriptyline</t>
        </is>
      </c>
      <c r="H118" s="166" t="inlineStr">
        <is>
          <t>Trazodone</t>
        </is>
      </c>
      <c r="I118" s="165" t="inlineStr">
        <is>
          <t>2</t>
        </is>
      </c>
      <c r="J118" s="166" t="inlineStr">
        <is>
          <t>✅ คำตอบที่ถูกต้อง: ข้อ ข. Sertraline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118" s="166" t="inlineStr">
        <is>
          <t>Depressive disorders</t>
        </is>
      </c>
      <c r="L118" s="166" t="inlineStr">
        <is>
          <t>Fall risk comparison among antidepressants in depression</t>
        </is>
      </c>
      <c r="M118" s="166" t="inlineStr"/>
      <c r="N118" s="165" t="inlineStr">
        <is>
          <t>ยาก</t>
        </is>
      </c>
      <c r="O118" s="166" t="inlineStr">
        <is>
          <t>ข้อสอบเก่า</t>
        </is>
      </c>
      <c r="P118" s="165" t="inlineStr">
        <is>
          <t>ข้อสอบเก่า</t>
        </is>
      </c>
      <c r="Q118" s="165" t="inlineStr">
        <is>
          <t>2565</t>
        </is>
      </c>
      <c r="R118" s="165" t="inlineStr"/>
    </row>
    <row r="119" ht="24" customHeight="1" s="49">
      <c r="A119" s="165" t="n">
        <v>117</v>
      </c>
      <c r="B119"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ขนาดของ nicotine patch สำหรับผู้ป่วยรายนี้ควรเริ่มที่ขนาดเท่าใด</t>
        </is>
      </c>
      <c r="C119" s="166" t="inlineStr"/>
      <c r="D119" s="166" t="inlineStr">
        <is>
          <t>7 mg</t>
        </is>
      </c>
      <c r="E119" s="166" t="inlineStr">
        <is>
          <t>14 mg</t>
        </is>
      </c>
      <c r="F119" s="166" t="inlineStr">
        <is>
          <t>21 mg</t>
        </is>
      </c>
      <c r="G119" s="166" t="inlineStr">
        <is>
          <t>28 mg</t>
        </is>
      </c>
      <c r="H119" s="166" t="inlineStr">
        <is>
          <t>35 mg</t>
        </is>
      </c>
      <c r="I119" s="165" t="inlineStr">
        <is>
          <t>3</t>
        </is>
      </c>
      <c r="J119"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119" s="166" t="inlineStr">
        <is>
          <t>Smoking Cessation Therapy</t>
        </is>
      </c>
      <c r="L119" s="166" t="inlineStr">
        <is>
          <t>Nicotine Patch Initial Dosing Algorithm</t>
        </is>
      </c>
      <c r="M119" s="166" t="inlineStr"/>
      <c r="N119" s="165" t="inlineStr">
        <is>
          <t>ปานกลาง</t>
        </is>
      </c>
      <c r="O119" s="166" t="inlineStr">
        <is>
          <t>ข้อสอบเก่า</t>
        </is>
      </c>
      <c r="P119" s="165" t="inlineStr">
        <is>
          <t>ข้อสอบเก่า</t>
        </is>
      </c>
      <c r="Q119" s="165" t="inlineStr">
        <is>
          <t>2565</t>
        </is>
      </c>
      <c r="R119" s="165" t="inlineStr"/>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R12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inlineStr"/>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n">
        <v>2</v>
      </c>
      <c r="J3" s="166"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66" t="inlineStr"/>
      <c r="L3" s="166" t="inlineStr">
        <is>
          <t>Asthma</t>
        </is>
      </c>
      <c r="M3" s="166" t="inlineStr"/>
      <c r="N3" s="165" t="inlineStr">
        <is>
          <t>1</t>
        </is>
      </c>
      <c r="O3" s="166" t="inlineStr">
        <is>
          <t>Clinic</t>
        </is>
      </c>
      <c r="P3" s="165" t="inlineStr">
        <is>
          <t>แบบฝึกหัด</t>
        </is>
      </c>
      <c r="Q3" s="165" t="inlineStr">
        <is>
          <t>เล่มม่วง</t>
        </is>
      </c>
      <c r="R3" s="165" t="inlineStr"/>
    </row>
    <row r="4" ht="24" customHeight="1" s="49">
      <c r="A4" s="167" t="n">
        <v>2</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inlineStr"/>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n">
        <v>5</v>
      </c>
      <c r="J4" s="166"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66" t="inlineStr"/>
      <c r="L4" s="166" t="inlineStr">
        <is>
          <t>Asthma</t>
        </is>
      </c>
      <c r="M4" s="166" t="inlineStr"/>
      <c r="N4" s="165" t="inlineStr">
        <is>
          <t>1</t>
        </is>
      </c>
      <c r="O4" s="166" t="inlineStr">
        <is>
          <t>Clinic</t>
        </is>
      </c>
      <c r="P4" s="165" t="inlineStr">
        <is>
          <t>แบบฝึกหัด</t>
        </is>
      </c>
      <c r="Q4" s="165" t="inlineStr">
        <is>
          <t>เล่มม่วง</t>
        </is>
      </c>
      <c r="R4" s="165" t="inlineStr"/>
    </row>
    <row r="5" ht="24" customHeight="1" s="49">
      <c r="A5" s="167" t="n">
        <v>3</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inlineStr"/>
      <c r="D5" s="166" t="inlineStr">
        <is>
          <t>เดินขึ้นบันได 2 ชั้น</t>
        </is>
      </c>
      <c r="E5" s="166" t="inlineStr">
        <is>
          <t>อากาศร้อน</t>
        </is>
      </c>
      <c r="F5" s="166" t="inlineStr">
        <is>
          <t>ขนแมว</t>
        </is>
      </c>
      <c r="G5" s="166" t="inlineStr">
        <is>
          <t>ฝุ่น</t>
        </is>
      </c>
      <c r="H5" s="166" t="inlineStr">
        <is>
          <t>ควันบุหรี่</t>
        </is>
      </c>
      <c r="I5" s="167" t="n">
        <v>2</v>
      </c>
      <c r="J5" s="166"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66" t="inlineStr"/>
      <c r="L5" s="166" t="inlineStr">
        <is>
          <t>Asthma</t>
        </is>
      </c>
      <c r="M5" s="166" t="inlineStr"/>
      <c r="N5" s="165" t="inlineStr">
        <is>
          <t>2</t>
        </is>
      </c>
      <c r="O5" s="166" t="inlineStr">
        <is>
          <t>Clinic</t>
        </is>
      </c>
      <c r="P5" s="165" t="inlineStr">
        <is>
          <t>แบบฝึกหัด</t>
        </is>
      </c>
      <c r="Q5" s="165" t="inlineStr">
        <is>
          <t>เล่มม่วง</t>
        </is>
      </c>
      <c r="R5" s="165" t="inlineStr"/>
    </row>
    <row r="6" ht="24" customHeight="1" s="49">
      <c r="A6" s="167" t="n">
        <v>4</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inlineStr"/>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n">
        <v>3</v>
      </c>
      <c r="J6" s="166"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66" t="inlineStr"/>
      <c r="L6" s="166" t="inlineStr">
        <is>
          <t>Asthma</t>
        </is>
      </c>
      <c r="M6" s="166" t="inlineStr"/>
      <c r="N6" s="165" t="inlineStr">
        <is>
          <t>3</t>
        </is>
      </c>
      <c r="O6" s="166" t="inlineStr">
        <is>
          <t>Clinic</t>
        </is>
      </c>
      <c r="P6" s="165" t="inlineStr">
        <is>
          <t>แบบฝึกหัด</t>
        </is>
      </c>
      <c r="Q6" s="165" t="inlineStr">
        <is>
          <t>เล่มม่วง</t>
        </is>
      </c>
      <c r="R6" s="165" t="inlineStr"/>
    </row>
    <row r="7" ht="24" customHeight="1" s="49">
      <c r="A7" s="167" t="n">
        <v>5</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inlineStr"/>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n">
        <v>4</v>
      </c>
      <c r="J7" s="166"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66" t="inlineStr"/>
      <c r="L7" s="166" t="inlineStr">
        <is>
          <t>Asthma</t>
        </is>
      </c>
      <c r="M7" s="166" t="inlineStr"/>
      <c r="N7" s="165" t="inlineStr">
        <is>
          <t>4</t>
        </is>
      </c>
      <c r="O7" s="166" t="inlineStr">
        <is>
          <t>Clinic</t>
        </is>
      </c>
      <c r="P7" s="165" t="inlineStr">
        <is>
          <t>แบบฝึกหัด</t>
        </is>
      </c>
      <c r="Q7" s="165" t="inlineStr">
        <is>
          <t>เล่มม่วง</t>
        </is>
      </c>
      <c r="R7" s="165" t="inlineStr"/>
    </row>
    <row r="8" ht="24" customHeight="1" s="49">
      <c r="A8" s="167" t="n">
        <v>6</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inlineStr"/>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n">
        <v>3</v>
      </c>
      <c r="J8" s="166"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66" t="inlineStr"/>
      <c r="L8" s="166" t="inlineStr">
        <is>
          <t>Asthma</t>
        </is>
      </c>
      <c r="M8" s="166" t="inlineStr"/>
      <c r="N8" s="165" t="inlineStr">
        <is>
          <t>5</t>
        </is>
      </c>
      <c r="O8" s="166" t="inlineStr">
        <is>
          <t>Clinic</t>
        </is>
      </c>
      <c r="P8" s="165" t="inlineStr">
        <is>
          <t>แบบฝึกหัด</t>
        </is>
      </c>
      <c r="Q8" s="165" t="inlineStr">
        <is>
          <t>เล่มม่วง</t>
        </is>
      </c>
      <c r="R8" s="165" t="inlineStr"/>
    </row>
    <row r="9" ht="24" customHeight="1" s="49">
      <c r="A9" s="167" t="n">
        <v>7</v>
      </c>
      <c r="B9" s="166" t="inlineStr">
        <is>
          <t>การใช้น้ำกลั้วคอแล้วบ้วนทิ้งหลังพ่นยา steroid ป้องกันผลข้างเคียงใดได้มากที่สุด</t>
        </is>
      </c>
      <c r="C9" s="166" t="inlineStr"/>
      <c r="D9" s="166" t="inlineStr">
        <is>
          <t>Sore throat</t>
        </is>
      </c>
      <c r="E9" s="166" t="inlineStr">
        <is>
          <t>Pharyngitis</t>
        </is>
      </c>
      <c r="F9" s="166" t="inlineStr">
        <is>
          <t>Metallic taste</t>
        </is>
      </c>
      <c r="G9" s="166" t="inlineStr">
        <is>
          <t>Gingivitis</t>
        </is>
      </c>
      <c r="H9" s="166" t="inlineStr">
        <is>
          <t>Oral thrush</t>
        </is>
      </c>
      <c r="I9" s="167" t="n">
        <v>5</v>
      </c>
      <c r="J9" s="166"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66" t="inlineStr"/>
      <c r="L9" s="166" t="inlineStr">
        <is>
          <t>Asthma</t>
        </is>
      </c>
      <c r="M9" s="166" t="inlineStr"/>
      <c r="N9" s="165" t="inlineStr">
        <is>
          <t>6</t>
        </is>
      </c>
      <c r="O9" s="166" t="inlineStr">
        <is>
          <t>Clinic</t>
        </is>
      </c>
      <c r="P9" s="165" t="inlineStr">
        <is>
          <t>แบบฝึกหัด</t>
        </is>
      </c>
      <c r="Q9" s="165" t="inlineStr">
        <is>
          <t>เล่มม่วง</t>
        </is>
      </c>
      <c r="R9" s="165" t="inlineStr"/>
    </row>
    <row r="10" ht="24" customHeight="1" s="49">
      <c r="A10" s="167" t="n">
        <v>8</v>
      </c>
      <c r="B10" s="166" t="inlineStr">
        <is>
          <t>ยาใดต่อไปนี้ไม่เกิดปฏิกิริยาเมื่อรับประทานร่วมกับ theophylline</t>
        </is>
      </c>
      <c r="C10" s="166" t="inlineStr"/>
      <c r="D10" s="166" t="inlineStr">
        <is>
          <t>Ciprofloxacin</t>
        </is>
      </c>
      <c r="E10" s="166" t="inlineStr">
        <is>
          <t>Fluvoxamine</t>
        </is>
      </c>
      <c r="F10" s="166" t="inlineStr">
        <is>
          <t>Cimetidine</t>
        </is>
      </c>
      <c r="G10" s="166" t="inlineStr">
        <is>
          <t>Amoxicillin</t>
        </is>
      </c>
      <c r="H10" s="166" t="inlineStr">
        <is>
          <t>Rifampicin</t>
        </is>
      </c>
      <c r="I10" s="167" t="n">
        <v>4</v>
      </c>
      <c r="J10" s="166"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66" t="inlineStr"/>
      <c r="L10" s="166" t="inlineStr">
        <is>
          <t>Asthma</t>
        </is>
      </c>
      <c r="M10" s="166" t="inlineStr"/>
      <c r="N10" s="165" t="inlineStr">
        <is>
          <t>7</t>
        </is>
      </c>
      <c r="O10" s="166" t="inlineStr">
        <is>
          <t>Clinic</t>
        </is>
      </c>
      <c r="P10" s="165" t="inlineStr">
        <is>
          <t>แบบฝึกหัด</t>
        </is>
      </c>
      <c r="Q10" s="165" t="inlineStr">
        <is>
          <t>เล่มม่วง</t>
        </is>
      </c>
      <c r="R10" s="165" t="inlineStr"/>
    </row>
    <row r="11" ht="24" customHeight="1" s="49">
      <c r="A11" s="167" t="n">
        <v>9</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inlineStr"/>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n">
        <v>1</v>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66" t="inlineStr"/>
      <c r="L11" s="166" t="inlineStr">
        <is>
          <t>Asthma</t>
        </is>
      </c>
      <c r="M11" s="166" t="inlineStr"/>
      <c r="N11" s="165" t="inlineStr">
        <is>
          <t>8</t>
        </is>
      </c>
      <c r="O11" s="166" t="inlineStr">
        <is>
          <t>Clinic</t>
        </is>
      </c>
      <c r="P11" s="165" t="inlineStr">
        <is>
          <t>แบบฝึกหัด</t>
        </is>
      </c>
      <c r="Q11" s="165" t="inlineStr">
        <is>
          <t>เล่มม่วง</t>
        </is>
      </c>
      <c r="R11" s="165" t="inlineStr"/>
    </row>
    <row r="12" ht="24" customHeight="1" s="49">
      <c r="A12" s="167" t="n">
        <v>10</v>
      </c>
      <c r="B12" s="166" t="inlineStr">
        <is>
          <t>ลักษณะอาการของผู้ที่เป็นโรคหอบหืด คือ</t>
        </is>
      </c>
      <c r="C12" s="166" t="inlineStr"/>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n">
        <v>1</v>
      </c>
      <c r="J12" s="166"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66" t="inlineStr"/>
      <c r="L12" s="166" t="inlineStr">
        <is>
          <t>Asthma</t>
        </is>
      </c>
      <c r="M12" s="166" t="inlineStr"/>
      <c r="N12" s="165" t="inlineStr">
        <is>
          <t>9</t>
        </is>
      </c>
      <c r="O12" s="166" t="inlineStr">
        <is>
          <t>Clinic</t>
        </is>
      </c>
      <c r="P12" s="165" t="inlineStr">
        <is>
          <t>แบบฝึกหัด</t>
        </is>
      </c>
      <c r="Q12" s="165" t="inlineStr">
        <is>
          <t>เล่มม่วง</t>
        </is>
      </c>
      <c r="R12" s="165" t="inlineStr"/>
    </row>
    <row r="13" ht="24" customHeight="1" s="49">
      <c r="A13" s="167" t="n">
        <v>11</v>
      </c>
      <c r="B13" s="166" t="inlineStr">
        <is>
          <t>พยาธิสภาพของหลอดลมในผู้ป่วยที่เป็นโรคหอบหืด ได้แก่</t>
        </is>
      </c>
      <c r="C13" s="166" t="inlineStr"/>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n">
        <v>3</v>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66" t="inlineStr"/>
      <c r="L13" s="166" t="inlineStr">
        <is>
          <t>Asthma</t>
        </is>
      </c>
      <c r="M13" s="166" t="inlineStr"/>
      <c r="N13" s="165" t="inlineStr">
        <is>
          <t>10</t>
        </is>
      </c>
      <c r="O13" s="166" t="inlineStr">
        <is>
          <t>Clinic</t>
        </is>
      </c>
      <c r="P13" s="165" t="inlineStr">
        <is>
          <t>แบบฝึกหัด</t>
        </is>
      </c>
      <c r="Q13" s="165" t="inlineStr">
        <is>
          <t>เล่มม่วง</t>
        </is>
      </c>
      <c r="R13" s="165" t="inlineStr"/>
    </row>
    <row r="14" ht="24" customHeight="1" s="49">
      <c r="A14" s="167" t="n">
        <v>12</v>
      </c>
      <c r="B14" s="166" t="inlineStr">
        <is>
          <t>ข้อใดเป็นกลไกที่ถูกต้องของการเกิดโรคหอบหืด</t>
        </is>
      </c>
      <c r="C14" s="166" t="inlineStr"/>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n">
        <v>3</v>
      </c>
      <c r="J14" s="166"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66" t="inlineStr"/>
      <c r="L14" s="166" t="inlineStr">
        <is>
          <t>Asthma</t>
        </is>
      </c>
      <c r="M14" s="166" t="inlineStr"/>
      <c r="N14" s="165" t="inlineStr">
        <is>
          <t>11</t>
        </is>
      </c>
      <c r="O14" s="166" t="inlineStr">
        <is>
          <t>Clinic</t>
        </is>
      </c>
      <c r="P14" s="165" t="inlineStr">
        <is>
          <t>แบบฝึกหัด</t>
        </is>
      </c>
      <c r="Q14" s="165" t="inlineStr">
        <is>
          <t>เล่มม่วง</t>
        </is>
      </c>
      <c r="R14" s="165" t="inlineStr"/>
    </row>
    <row r="15" ht="24" customHeight="1" s="49">
      <c r="A15" s="167" t="n">
        <v>13</v>
      </c>
      <c r="B15" s="166" t="inlineStr">
        <is>
          <t>ท่านจะแนะนำการใช้ยาพ่น beclomethasone inhaler ให้แก่ นาง ก อย่างไรบ้าง</t>
        </is>
      </c>
      <c r="C15" s="166" t="inlineStr"/>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n">
        <v>1</v>
      </c>
      <c r="J15" s="166"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66" t="inlineStr"/>
      <c r="L15" s="166" t="inlineStr">
        <is>
          <t>Asthma</t>
        </is>
      </c>
      <c r="M15" s="166" t="inlineStr"/>
      <c r="N15" s="165" t="inlineStr">
        <is>
          <t>12</t>
        </is>
      </c>
      <c r="O15" s="166" t="inlineStr">
        <is>
          <t>Clinic</t>
        </is>
      </c>
      <c r="P15" s="165" t="inlineStr">
        <is>
          <t>แบบฝึกหัด</t>
        </is>
      </c>
      <c r="Q15" s="165" t="inlineStr">
        <is>
          <t>เล่มม่วง</t>
        </is>
      </c>
      <c r="R15" s="165" t="inlineStr"/>
    </row>
    <row r="16" ht="24" customHeight="1" s="49">
      <c r="A16" s="167" t="n">
        <v>14</v>
      </c>
      <c r="B16" s="166" t="inlineStr">
        <is>
          <t>อาการข้างเคียงที่อาจเกิดขึ้นจากการใช้ยาพ่น beclomethasone inhaler ได้แก่</t>
        </is>
      </c>
      <c r="C16" s="166" t="inlineStr"/>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n">
        <v>1</v>
      </c>
      <c r="J16" s="166"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66" t="inlineStr"/>
      <c r="L16" s="166" t="inlineStr">
        <is>
          <t>Asthma</t>
        </is>
      </c>
      <c r="M16" s="166" t="inlineStr"/>
      <c r="N16" s="165" t="inlineStr">
        <is>
          <t>13</t>
        </is>
      </c>
      <c r="O16" s="166" t="inlineStr">
        <is>
          <t>Clinic</t>
        </is>
      </c>
      <c r="P16" s="165" t="inlineStr">
        <is>
          <t>แบบฝึกหัด</t>
        </is>
      </c>
      <c r="Q16" s="165" t="inlineStr">
        <is>
          <t>เล่มม่วง</t>
        </is>
      </c>
      <c r="R16" s="165" t="inlineStr"/>
    </row>
    <row r="17" ht="24" customHeight="1" s="49">
      <c r="A17" s="167" t="n">
        <v>15</v>
      </c>
      <c r="B17" s="166" t="inlineStr">
        <is>
          <t>ยาในกลุ่มใดต่อไปนี้ใช้เป็นยาสำหรับควบคุมอาการหอบหืด</t>
        </is>
      </c>
      <c r="C17" s="166" t="inlineStr"/>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n">
        <v>2</v>
      </c>
      <c r="J17" s="166"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66" t="inlineStr"/>
      <c r="L17" s="166" t="inlineStr">
        <is>
          <t>Asthma</t>
        </is>
      </c>
      <c r="M17" s="166" t="inlineStr"/>
      <c r="N17" s="165" t="inlineStr">
        <is>
          <t>14</t>
        </is>
      </c>
      <c r="O17" s="166" t="inlineStr">
        <is>
          <t>Clinic</t>
        </is>
      </c>
      <c r="P17" s="165" t="inlineStr">
        <is>
          <t>แบบฝึกหัด</t>
        </is>
      </c>
      <c r="Q17" s="165" t="inlineStr">
        <is>
          <t>เล่มม่วง</t>
        </is>
      </c>
      <c r="R17" s="165" t="inlineStr"/>
    </row>
    <row r="18" ht="24" customHeight="1" s="49">
      <c r="A18" s="167" t="n">
        <v>16</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inlineStr"/>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n">
        <v>2</v>
      </c>
      <c r="J18" s="166"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66" t="inlineStr"/>
      <c r="L18" s="166" t="inlineStr">
        <is>
          <t>Asthma</t>
        </is>
      </c>
      <c r="M18" s="166" t="inlineStr"/>
      <c r="N18" s="165" t="inlineStr">
        <is>
          <t>15</t>
        </is>
      </c>
      <c r="O18" s="166" t="inlineStr">
        <is>
          <t>Clinic</t>
        </is>
      </c>
      <c r="P18" s="165" t="inlineStr">
        <is>
          <t>แบบฝึกหัด</t>
        </is>
      </c>
      <c r="Q18" s="165" t="inlineStr">
        <is>
          <t>เล่มม่วง</t>
        </is>
      </c>
      <c r="R18" s="165" t="inlineStr"/>
    </row>
    <row r="19" ht="24" customHeight="1" s="49">
      <c r="A19" s="167" t="n">
        <v>17</v>
      </c>
      <c r="B19"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66" t="inlineStr"/>
      <c r="D19" s="166" t="inlineStr">
        <is>
          <t>CK</t>
        </is>
      </c>
      <c r="E19" s="166" t="inlineStr">
        <is>
          <t>MCHC</t>
        </is>
      </c>
      <c r="F19" s="166" t="inlineStr">
        <is>
          <t>GFR</t>
        </is>
      </c>
      <c r="G19" s="166" t="inlineStr">
        <is>
          <t>PaO2</t>
        </is>
      </c>
      <c r="H19" s="166" t="inlineStr">
        <is>
          <t>PEF</t>
        </is>
      </c>
      <c r="I19" s="167" t="n">
        <v>5</v>
      </c>
      <c r="J19" s="166"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66" t="inlineStr"/>
      <c r="L19" s="166" t="inlineStr">
        <is>
          <t>Asthma</t>
        </is>
      </c>
      <c r="M19" s="166" t="inlineStr"/>
      <c r="N19" s="165" t="inlineStr">
        <is>
          <t>16</t>
        </is>
      </c>
      <c r="O19" s="166" t="inlineStr">
        <is>
          <t>Clinic</t>
        </is>
      </c>
      <c r="P19" s="165" t="inlineStr">
        <is>
          <t>แบบฝึกหัด</t>
        </is>
      </c>
      <c r="Q19" s="165" t="inlineStr">
        <is>
          <t>เล่มม่วง</t>
        </is>
      </c>
      <c r="R19" s="165" t="inlineStr"/>
    </row>
    <row r="20" ht="24" customHeight="1" s="49">
      <c r="A20" s="167" t="n">
        <v>18</v>
      </c>
      <c r="B20" s="166" t="inlineStr">
        <is>
          <t>ข้อใดคือข้อดีจากการใช้ยา beta 2 - selective agonist</t>
        </is>
      </c>
      <c r="C20" s="166" t="inlineStr"/>
      <c r="D20" s="166" t="inlineStr">
        <is>
          <t>ลดอาการข้างเคียงต่อระบบประสาท</t>
        </is>
      </c>
      <c r="E20" s="166" t="inlineStr">
        <is>
          <t>ลดอาการข้างเคียงต่อหัวใจ</t>
        </is>
      </c>
      <c r="F20" s="166" t="inlineStr">
        <is>
          <t>ลดอาการข้างเคียงทางผิวหนัง</t>
        </is>
      </c>
      <c r="G20" s="166" t="inlineStr">
        <is>
          <t>พิษบตับน้อย</t>
        </is>
      </c>
      <c r="H20" s="166" t="inlineStr">
        <is>
          <t>พิษต่อไตน้อย</t>
        </is>
      </c>
      <c r="I20" s="167" t="n">
        <v>2</v>
      </c>
      <c r="J20" s="166"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66" t="inlineStr"/>
      <c r="L20" s="166" t="inlineStr">
        <is>
          <t>Asthma</t>
        </is>
      </c>
      <c r="M20" s="166" t="inlineStr"/>
      <c r="N20" s="165" t="inlineStr">
        <is>
          <t>17</t>
        </is>
      </c>
      <c r="O20" s="166" t="inlineStr">
        <is>
          <t>Clinic</t>
        </is>
      </c>
      <c r="P20" s="165" t="inlineStr">
        <is>
          <t>แบบฝึกหัด</t>
        </is>
      </c>
      <c r="Q20" s="165" t="inlineStr">
        <is>
          <t>เล่มม่วง</t>
        </is>
      </c>
      <c r="R20" s="165" t="inlineStr"/>
    </row>
    <row r="21" ht="24" customHeight="1" s="49">
      <c r="A21" s="167" t="n">
        <v>19</v>
      </c>
      <c r="B21" s="166" t="inlineStr">
        <is>
          <t>ข้อใดคือคำแนะนำการใช้ยา salbutamol inhaler ในผู้ป่วยรายนี้</t>
        </is>
      </c>
      <c r="C21" s="166" t="inlineStr"/>
      <c r="D21" s="166" t="inlineStr">
        <is>
          <t>พ่น 1-2 puff ก่อนนอน</t>
        </is>
      </c>
      <c r="E21" s="166" t="inlineStr">
        <is>
          <t>เมื่อมีอาการกำเริบพ่น 1-2 puff</t>
        </is>
      </c>
      <c r="F21" s="166" t="inlineStr">
        <is>
          <t>สามารถพ่นหลังรับประทานอาหารทันทีได้</t>
        </is>
      </c>
      <c r="G21" s="166" t="inlineStr">
        <is>
          <t>พ่น 1-2 puff ก่อนและหลังออกกำลังกาย</t>
        </is>
      </c>
      <c r="H21" s="166" t="inlineStr">
        <is>
          <t>เพื่อป้องกันการกำเริบพ่น 1-2 puff ก่อนออกกำลังกายอย่างน้อย 30 นาที</t>
        </is>
      </c>
      <c r="I21" s="167" t="n">
        <v>2</v>
      </c>
      <c r="J21" s="166"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66" t="inlineStr"/>
      <c r="L21" s="166" t="inlineStr">
        <is>
          <t>Asthma</t>
        </is>
      </c>
      <c r="M21" s="166" t="inlineStr"/>
      <c r="N21" s="165" t="inlineStr">
        <is>
          <t>18</t>
        </is>
      </c>
      <c r="O21" s="166" t="inlineStr">
        <is>
          <t>Clinic</t>
        </is>
      </c>
      <c r="P21" s="165" t="inlineStr">
        <is>
          <t>แบบฝึกหัด</t>
        </is>
      </c>
      <c r="Q21" s="165" t="inlineStr">
        <is>
          <t>เล่มม่วง</t>
        </is>
      </c>
      <c r="R21" s="165" t="inlineStr"/>
    </row>
    <row r="22" ht="24" customHeight="1" s="49">
      <c r="A22" s="167" t="n">
        <v>20</v>
      </c>
      <c r="B22" s="166" t="inlineStr">
        <is>
          <t>ถ้าเภสัชกรต้องการสืบค้นแนวทางการรักษาโรคหอบหืดจะค้นจากแหล่งใด</t>
        </is>
      </c>
      <c r="C22" s="166" t="inlineStr"/>
      <c r="D22" s="166" t="inlineStr">
        <is>
          <t>JNC 7</t>
        </is>
      </c>
      <c r="E22" s="166" t="inlineStr">
        <is>
          <t>GINA</t>
        </is>
      </c>
      <c r="F22" s="166" t="inlineStr">
        <is>
          <t>GOLD</t>
        </is>
      </c>
      <c r="G22" s="166" t="inlineStr">
        <is>
          <t>NCEP III</t>
        </is>
      </c>
      <c r="H22" s="166" t="inlineStr">
        <is>
          <t>Stanford</t>
        </is>
      </c>
      <c r="I22" s="167" t="n">
        <v>2</v>
      </c>
      <c r="J22" s="166"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66" t="inlineStr"/>
      <c r="L22" s="166" t="inlineStr">
        <is>
          <t>Asthma</t>
        </is>
      </c>
      <c r="M22" s="166" t="inlineStr"/>
      <c r="N22" s="165" t="inlineStr">
        <is>
          <t>19</t>
        </is>
      </c>
      <c r="O22" s="166" t="inlineStr">
        <is>
          <t>Clinic</t>
        </is>
      </c>
      <c r="P22" s="165" t="inlineStr">
        <is>
          <t>แบบฝึกหัด</t>
        </is>
      </c>
      <c r="Q22" s="165" t="inlineStr">
        <is>
          <t>เล่มม่วง</t>
        </is>
      </c>
      <c r="R22" s="165" t="inlineStr"/>
    </row>
    <row r="23" ht="24" customHeight="1" s="49">
      <c r="A23" s="167" t="n">
        <v>21</v>
      </c>
      <c r="B23" s="166" t="inlineStr">
        <is>
          <t>ข้อใดกล่าวถูกต้องเกี่ยวกับวิธีการเก็บรักษายา salbutamol MDI</t>
        </is>
      </c>
      <c r="C23" s="166" t="inlineStr"/>
      <c r="D23" s="166" t="inlineStr">
        <is>
          <t>เก็บไว้ที่อุณหภูมิห้อง</t>
        </is>
      </c>
      <c r="E23" s="166" t="inlineStr">
        <is>
          <t>เมื่อเปิดใช้แล้วต้องใช้ให้หมดภายใน 7 วัน</t>
        </is>
      </c>
      <c r="F23" s="166" t="inlineStr">
        <is>
          <t>เมื่อเปิดใช้แล้วสามารถเก็บไว้ได้ 14 วัน</t>
        </is>
      </c>
      <c r="G23" s="166" t="inlineStr">
        <is>
          <t>เก็บในลักษณะหงายหรือปากขวดชี้ขึ้น</t>
        </is>
      </c>
      <c r="H23" s="166" t="inlineStr">
        <is>
          <t>เก็บในตู้เย็นที่อุณหภูมิ 2-8 °C</t>
        </is>
      </c>
      <c r="I23" s="167" t="n">
        <v>1</v>
      </c>
      <c r="J23" s="166"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66" t="inlineStr"/>
      <c r="L23" s="166" t="inlineStr">
        <is>
          <t>Asthma</t>
        </is>
      </c>
      <c r="M23" s="166" t="inlineStr"/>
      <c r="N23" s="165" t="inlineStr">
        <is>
          <t>20</t>
        </is>
      </c>
      <c r="O23" s="166" t="inlineStr">
        <is>
          <t>Clinic</t>
        </is>
      </c>
      <c r="P23" s="165" t="inlineStr">
        <is>
          <t>แบบฝึกหัด</t>
        </is>
      </c>
      <c r="Q23" s="165" t="inlineStr">
        <is>
          <t>เล่มม่วง</t>
        </is>
      </c>
      <c r="R23" s="165" t="inlineStr"/>
    </row>
    <row r="24" ht="24" customHeight="1" s="49">
      <c r="A24" s="167" t="n">
        <v>22</v>
      </c>
      <c r="B24" s="166" t="inlineStr">
        <is>
          <t>ผู้ป่วยใช้ยาแล้วเกิดคราบฝ้าขาวที่ลิ้น ซึ่งเป็นผลจากการใช้ยาในข้อใด</t>
        </is>
      </c>
      <c r="C24" s="166" t="inlineStr"/>
      <c r="D24" s="166" t="inlineStr">
        <is>
          <t>Salbutamol inhaler</t>
        </is>
      </c>
      <c r="E24" s="166" t="inlineStr">
        <is>
          <t>Budesonide inhaler</t>
        </is>
      </c>
      <c r="F24" s="166" t="inlineStr">
        <is>
          <t>Amoxicillin</t>
        </is>
      </c>
      <c r="G24" s="166" t="inlineStr">
        <is>
          <t>Loratadine</t>
        </is>
      </c>
      <c r="H24" s="166" t="inlineStr">
        <is>
          <t>Salbutamol syrup</t>
        </is>
      </c>
      <c r="I24" s="167" t="n">
        <v>2</v>
      </c>
      <c r="J24" s="166"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66" t="inlineStr"/>
      <c r="L24" s="166" t="inlineStr">
        <is>
          <t>Asthma</t>
        </is>
      </c>
      <c r="M24" s="166" t="inlineStr"/>
      <c r="N24" s="165" t="inlineStr">
        <is>
          <t>21</t>
        </is>
      </c>
      <c r="O24" s="166" t="inlineStr">
        <is>
          <t>Clinic</t>
        </is>
      </c>
      <c r="P24" s="165" t="inlineStr">
        <is>
          <t>แบบฝึกหัด</t>
        </is>
      </c>
      <c r="Q24" s="165" t="inlineStr">
        <is>
          <t>เล่มม่วง</t>
        </is>
      </c>
      <c r="R24" s="165" t="inlineStr"/>
    </row>
    <row r="25" ht="24" customHeight="1" s="49">
      <c r="A25" s="167" t="n">
        <v>23</v>
      </c>
      <c r="B25"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66" t="inlineStr"/>
      <c r="D25" s="166" t="inlineStr">
        <is>
          <t>Bronchoconstriction</t>
        </is>
      </c>
      <c r="E25" s="166" t="inlineStr">
        <is>
          <t>Hypokalemia</t>
        </is>
      </c>
      <c r="F25" s="166" t="inlineStr">
        <is>
          <t>Constipation</t>
        </is>
      </c>
      <c r="G25" s="166" t="inlineStr">
        <is>
          <t>Blurred vision</t>
        </is>
      </c>
      <c r="H25" s="166" t="inlineStr">
        <is>
          <t>Hypotension</t>
        </is>
      </c>
      <c r="I25" s="167" t="n">
        <v>2</v>
      </c>
      <c r="J25" s="166"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66" t="inlineStr"/>
      <c r="L25" s="166" t="inlineStr">
        <is>
          <t>Asthma</t>
        </is>
      </c>
      <c r="M25" s="166" t="inlineStr"/>
      <c r="N25" s="165" t="inlineStr">
        <is>
          <t>22</t>
        </is>
      </c>
      <c r="O25" s="166" t="inlineStr">
        <is>
          <t>Clinic</t>
        </is>
      </c>
      <c r="P25" s="165" t="inlineStr">
        <is>
          <t>แบบฝึกหัด</t>
        </is>
      </c>
      <c r="Q25" s="165" t="inlineStr">
        <is>
          <t>เล่มม่วง</t>
        </is>
      </c>
      <c r="R25" s="165" t="inlineStr"/>
    </row>
    <row r="26" ht="24" customHeight="1" s="49">
      <c r="A26" s="167" t="n">
        <v>24</v>
      </c>
      <c r="B26" s="166" t="inlineStr">
        <is>
          <t>ข้อใดไม่ใช่ปัจจัยเสี่ยงต่อการเกิด COPD</t>
        </is>
      </c>
      <c r="C26" s="166" t="inlineStr"/>
      <c r="D26" s="166" t="inlineStr">
        <is>
          <t>ผู้ป่วยสูงอายุ</t>
        </is>
      </c>
      <c r="E26" s="166" t="inlineStr">
        <is>
          <t>มีประวัติสูบบุหรี่</t>
        </is>
      </c>
      <c r="F26" s="166" t="inlineStr">
        <is>
          <t>ทำงานในโรงงานถลุงเหล็ก</t>
        </is>
      </c>
      <c r="G26" s="166" t="inlineStr">
        <is>
          <t>การขาดสาร alpha-1 antitrypsin</t>
        </is>
      </c>
      <c r="H26" s="166" t="inlineStr">
        <is>
          <t>มีภาวะ airway hyper-responsiveness</t>
        </is>
      </c>
      <c r="I26" s="167" t="n">
        <v>5</v>
      </c>
      <c r="J26" s="166"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66" t="inlineStr"/>
      <c r="L26" s="166" t="inlineStr">
        <is>
          <t>Asthma</t>
        </is>
      </c>
      <c r="M26" s="166" t="inlineStr"/>
      <c r="N26" s="165" t="inlineStr">
        <is>
          <t>23</t>
        </is>
      </c>
      <c r="O26" s="166" t="inlineStr">
        <is>
          <t>Clinic</t>
        </is>
      </c>
      <c r="P26" s="165" t="inlineStr">
        <is>
          <t>แบบฝึกหัด</t>
        </is>
      </c>
      <c r="Q26" s="165" t="inlineStr">
        <is>
          <t>เล่มม่วง</t>
        </is>
      </c>
      <c r="R26" s="165" t="inlineStr"/>
    </row>
    <row r="27" ht="24" customHeight="1" s="49">
      <c r="A27" s="167" t="n">
        <v>25</v>
      </c>
      <c r="B27" s="166" t="inlineStr">
        <is>
          <t>เกี่ยวกับ ข้อใดต่อไปนี้กล่าวถูก ข้อใดต่อไปนี้กล่าวถูกต้องตามหลักวิชาชีพเภสัชกรรม</t>
        </is>
      </c>
      <c r="C27" s="166" t="inlineStr"/>
      <c r="D27" s="166" t="inlineStr">
        <is>
          <t>โรค COPD พบบ่อยในผู้ป่วยทุกเพศทุกวัย</t>
        </is>
      </c>
      <c r="E27" s="166" t="inlineStr">
        <is>
          <t>ยาหลักที่ใช้ใน COPD คือ ยาพ่น corticosteroid</t>
        </is>
      </c>
      <c r="F27" s="166" t="inlineStr">
        <is>
          <t>ใช้ peak flow meter ในการแบ่งความรุนแรงของ COPD</t>
        </is>
      </c>
      <c r="G27" s="166" t="inlineStr">
        <is>
          <t>สามารถใช้ oral หรือ inhale glucocorticosteroid เพื่อลดภาวะ exacerbation ในผู้ป่วย COPD ได้</t>
        </is>
      </c>
      <c r="H27" s="166" t="inlineStr">
        <is>
          <t>สาเหตุหลักที่ทำให้เกิด asthma คือการสูบบุหรี่</t>
        </is>
      </c>
      <c r="I27" s="167" t="n">
        <v>3</v>
      </c>
      <c r="J27" s="166"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66" t="inlineStr"/>
      <c r="L27" s="166" t="inlineStr">
        <is>
          <t>Asthma</t>
        </is>
      </c>
      <c r="M27" s="166" t="inlineStr"/>
      <c r="N27" s="165" t="inlineStr">
        <is>
          <t>24</t>
        </is>
      </c>
      <c r="O27" s="166" t="inlineStr">
        <is>
          <t>Clinic</t>
        </is>
      </c>
      <c r="P27" s="165" t="inlineStr">
        <is>
          <t>แบบฝึกหัด</t>
        </is>
      </c>
      <c r="Q27" s="165" t="inlineStr">
        <is>
          <t>เล่มม่วง</t>
        </is>
      </c>
      <c r="R27" s="165" t="inlineStr"/>
    </row>
    <row r="28" ht="24" customHeight="1" s="49">
      <c r="A28" s="167" t="n">
        <v>26</v>
      </c>
      <c r="B28" s="166" t="inlineStr">
        <is>
          <t>เครื่องมือใดต่อไปนี้ใช้ตรวจสมรรถภาพปอด เพื่อใช้ในการวินิจฉัยโรค COPD</t>
        </is>
      </c>
      <c r="C28" s="166" t="inlineStr"/>
      <c r="D28" s="166" t="inlineStr">
        <is>
          <t>Peak flow meter</t>
        </is>
      </c>
      <c r="E28" s="166" t="inlineStr">
        <is>
          <t>Computed tomography</t>
        </is>
      </c>
      <c r="F28" s="166" t="inlineStr">
        <is>
          <t>Spirometer</t>
        </is>
      </c>
      <c r="G28" s="166" t="inlineStr">
        <is>
          <t>Chest x-ray</t>
        </is>
      </c>
      <c r="H28" s="166" t="inlineStr">
        <is>
          <t>MRI</t>
        </is>
      </c>
      <c r="I28" s="167" t="n">
        <v>3</v>
      </c>
      <c r="J28" s="166"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66" t="inlineStr"/>
      <c r="L28" s="166" t="inlineStr">
        <is>
          <t>COPD</t>
        </is>
      </c>
      <c r="M28" s="166" t="inlineStr"/>
      <c r="N28" s="165" t="inlineStr">
        <is>
          <t>25</t>
        </is>
      </c>
      <c r="O28" s="166" t="inlineStr">
        <is>
          <t>Clinic</t>
        </is>
      </c>
      <c r="P28" s="165" t="inlineStr">
        <is>
          <t>แบบฝึกหัด</t>
        </is>
      </c>
      <c r="Q28" s="165" t="inlineStr">
        <is>
          <t>เล่มม่วง</t>
        </is>
      </c>
      <c r="R28" s="165" t="inlineStr"/>
    </row>
    <row r="29" ht="24" customHeight="1" s="49">
      <c r="A29" s="167" t="n">
        <v>27</v>
      </c>
      <c r="B29"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66" t="inlineStr"/>
      <c r="D29" s="166" t="inlineStr">
        <is>
          <t>Hydroxyzine</t>
        </is>
      </c>
      <c r="E29" s="166" t="inlineStr">
        <is>
          <t>Ephedrine Intranasal</t>
        </is>
      </c>
      <c r="F29" s="166" t="inlineStr">
        <is>
          <t>Prednisolone</t>
        </is>
      </c>
      <c r="G29" s="166" t="inlineStr">
        <is>
          <t>Pseudoephedrine</t>
        </is>
      </c>
      <c r="H29" s="166" t="inlineStr">
        <is>
          <t>Loratadine + pseudoephedrine</t>
        </is>
      </c>
      <c r="I29" s="167" t="n">
        <v>5</v>
      </c>
      <c r="J29" s="166"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66" t="inlineStr"/>
      <c r="L29" s="166" t="inlineStr">
        <is>
          <t>Asthma</t>
        </is>
      </c>
      <c r="M29" s="166" t="inlineStr"/>
      <c r="N29" s="165" t="inlineStr">
        <is>
          <t>26</t>
        </is>
      </c>
      <c r="O29" s="166" t="inlineStr">
        <is>
          <t>Clinic</t>
        </is>
      </c>
      <c r="P29" s="165" t="inlineStr">
        <is>
          <t>แบบฝึกหัด</t>
        </is>
      </c>
      <c r="Q29" s="165" t="inlineStr">
        <is>
          <t>เล่มม่วง</t>
        </is>
      </c>
      <c r="R29" s="165" t="inlineStr"/>
    </row>
    <row r="30" ht="24" customHeight="1" s="49">
      <c r="A30" s="167" t="n">
        <v>28</v>
      </c>
      <c r="B30"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66" t="inlineStr"/>
      <c r="D30" s="166" t="inlineStr">
        <is>
          <t>จ่ายยา</t>
        </is>
      </c>
      <c r="E30" s="166" t="inlineStr">
        <is>
          <t>ไม่จ่ายยา เนื่องจากเป็นยาอันตราย</t>
        </is>
      </c>
      <c r="F30" s="166" t="inlineStr">
        <is>
          <t>ไม่จ่ายยา เนื่องจากเป็นยาควบคุมพิเศษ</t>
        </is>
      </c>
      <c r="G30" s="166" t="inlineStr">
        <is>
          <t>จ่ายยา แต่จ่ายปริมาณน้อยกว่า 5 เม็ด</t>
        </is>
      </c>
      <c r="H30" s="166" t="inlineStr">
        <is>
          <t>จ่ายยา แล้วกำชับว่า เป็นความลับ</t>
        </is>
      </c>
      <c r="I30" s="167" t="n">
        <v>3</v>
      </c>
      <c r="J30" s="166"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66" t="inlineStr"/>
      <c r="L30" s="166" t="inlineStr">
        <is>
          <t>Asthma</t>
        </is>
      </c>
      <c r="M30" s="166" t="inlineStr"/>
      <c r="N30" s="165" t="inlineStr">
        <is>
          <t>27</t>
        </is>
      </c>
      <c r="O30" s="166" t="inlineStr">
        <is>
          <t>Clinic</t>
        </is>
      </c>
      <c r="P30" s="165" t="inlineStr">
        <is>
          <t>แบบฝึกหัด</t>
        </is>
      </c>
      <c r="Q30" s="165" t="inlineStr">
        <is>
          <t>เล่มม่วง</t>
        </is>
      </c>
      <c r="R30" s="165" t="inlineStr"/>
    </row>
    <row r="31" ht="24" customHeight="1" s="49">
      <c r="A31" s="167" t="n">
        <v>29</v>
      </c>
      <c r="B31" s="166" t="inlineStr">
        <is>
          <t>ข้อใดเป็นกลไกการออกฤทธิ์ของยา prednisolone</t>
        </is>
      </c>
      <c r="C31" s="166" t="inlineStr"/>
      <c r="D31" s="166" t="inlineStr">
        <is>
          <t>ยับยั้งการทำงานของเอนไซม์ xanthine oxidase</t>
        </is>
      </c>
      <c r="E31" s="166" t="inlineStr">
        <is>
          <t>ยับยั้งการทำงานของเอนไซม์ cyclooxygenase</t>
        </is>
      </c>
      <c r="F31" s="166" t="inlineStr">
        <is>
          <t>ยับยั้งการทำงานของเอนไซม์ phospholipase</t>
        </is>
      </c>
      <c r="G31" s="166" t="inlineStr">
        <is>
          <t>ยับยั้งการทำงานของเอนไซม์ 5- lipo-oxygenase</t>
        </is>
      </c>
      <c r="H31" s="166" t="inlineStr">
        <is>
          <t>ยับยั้งการทำงานของเอนไซม์ esterase</t>
        </is>
      </c>
      <c r="I31" s="167" t="n">
        <v>3</v>
      </c>
      <c r="J31" s="166"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66" t="inlineStr"/>
      <c r="L31" s="166" t="inlineStr">
        <is>
          <t>Asthma</t>
        </is>
      </c>
      <c r="M31" s="166" t="inlineStr"/>
      <c r="N31" s="165" t="inlineStr">
        <is>
          <t>28</t>
        </is>
      </c>
      <c r="O31" s="166" t="inlineStr">
        <is>
          <t>Clinic</t>
        </is>
      </c>
      <c r="P31" s="165" t="inlineStr">
        <is>
          <t>แบบฝึกหัด</t>
        </is>
      </c>
      <c r="Q31" s="165" t="inlineStr">
        <is>
          <t>เล่มม่วง</t>
        </is>
      </c>
      <c r="R31" s="165" t="inlineStr"/>
    </row>
    <row r="32" ht="24" customHeight="1" s="49">
      <c r="A32" s="167" t="n">
        <v>30</v>
      </c>
      <c r="B32"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66" t="inlineStr"/>
      <c r="D32" s="166" t="inlineStr">
        <is>
          <t>กรรมพันธุ์</t>
        </is>
      </c>
      <c r="E32" s="166" t="inlineStr">
        <is>
          <t>ขนสัตว์ ไรฝุ่น</t>
        </is>
      </c>
      <c r="F32" s="166" t="inlineStr">
        <is>
          <t>การรับประทานยาบางประเภท เช่น NSAIDs</t>
        </is>
      </c>
      <c r="G32" s="166" t="inlineStr">
        <is>
          <t>การออกกำลังกาย</t>
        </is>
      </c>
      <c r="H32" s="166" t="inlineStr">
        <is>
          <t>การดื่มกาแฟ</t>
        </is>
      </c>
      <c r="I32" s="167" t="n">
        <v>5</v>
      </c>
      <c r="J32" s="166"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66" t="inlineStr"/>
      <c r="L32" s="166" t="inlineStr">
        <is>
          <t>Asthma</t>
        </is>
      </c>
      <c r="M32" s="166" t="inlineStr"/>
      <c r="N32" s="165" t="inlineStr">
        <is>
          <t>29</t>
        </is>
      </c>
      <c r="O32" s="166" t="inlineStr">
        <is>
          <t>Clinic</t>
        </is>
      </c>
      <c r="P32" s="165" t="inlineStr">
        <is>
          <t>แบบฝึกหัด</t>
        </is>
      </c>
      <c r="Q32" s="165" t="inlineStr">
        <is>
          <t>เล่มม่วง</t>
        </is>
      </c>
      <c r="R32" s="165" t="inlineStr"/>
    </row>
    <row r="33" ht="24" customHeight="1" s="49">
      <c r="A33" s="167" t="n">
        <v>31</v>
      </c>
      <c r="B33" s="166" t="inlineStr">
        <is>
          <t>ผลทางห้องปฏิบัติการที่แสดงว่าผู้ป่วยเป็นโรคหอบหืด คือ</t>
        </is>
      </c>
      <c r="C33" s="166" t="inlineStr"/>
      <c r="D33" s="166" t="inlineStr">
        <is>
          <t>FEV1 (post bronchodilator) มากกว่า 12%</t>
        </is>
      </c>
      <c r="E33" s="166" t="inlineStr">
        <is>
          <t>PEF (post bronchodilator) มากกว่า 25%</t>
        </is>
      </c>
      <c r="F33" s="166" t="inlineStr">
        <is>
          <t>ค่า PaO2 น้อยกว่า 80%</t>
        </is>
      </c>
      <c r="G33" s="166" t="inlineStr">
        <is>
          <t>ข้อ ก. และ ข. ถูก</t>
        </is>
      </c>
      <c r="H33" s="166" t="inlineStr">
        <is>
          <t>ถูกทุกข้อ</t>
        </is>
      </c>
      <c r="I33" s="167" t="n">
        <v>1</v>
      </c>
      <c r="J33" s="166"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66" t="inlineStr"/>
      <c r="L33" s="166" t="inlineStr">
        <is>
          <t>Asthma</t>
        </is>
      </c>
      <c r="M33" s="166" t="inlineStr"/>
      <c r="N33" s="165" t="inlineStr">
        <is>
          <t>30</t>
        </is>
      </c>
      <c r="O33" s="166" t="inlineStr">
        <is>
          <t>Clinic</t>
        </is>
      </c>
      <c r="P33" s="165" t="inlineStr">
        <is>
          <t>แบบฝึกหัด</t>
        </is>
      </c>
      <c r="Q33" s="165" t="inlineStr">
        <is>
          <t>เล่มม่วง</t>
        </is>
      </c>
      <c r="R33" s="165" t="inlineStr"/>
    </row>
    <row r="34" ht="24" customHeight="1" s="49">
      <c r="A34" s="167" t="n">
        <v>32</v>
      </c>
      <c r="B34" s="166" t="inlineStr">
        <is>
          <t>เราควรแนะนำผู้ป่วยเมื่อมีการใช้ยาพ่น Budecort อย่างไร</t>
        </is>
      </c>
      <c r="C34" s="166" t="inlineStr"/>
      <c r="D34" s="166" t="inlineStr">
        <is>
          <t>หลีกเลี่ยงการใช้ยาร่วมกับ spacer</t>
        </is>
      </c>
      <c r="E34" s="166" t="inlineStr">
        <is>
          <t>หากมีการใช้ยาพร้อมกันกับยาพ่น Ventolin ให้พ่นยาตัวนี้ก่อนพ่น Ventolin</t>
        </is>
      </c>
      <c r="F34" s="166" t="inlineStr">
        <is>
          <t>ยาออกฤทธิ์โดยการขยายหลอดลม</t>
        </is>
      </c>
      <c r="G34" s="166" t="inlineStr">
        <is>
          <t>ให้บ้วนปาก กลั้วคอทุกครั้งหลังจากใช้ยา</t>
        </is>
      </c>
      <c r="H34" s="166" t="inlineStr">
        <is>
          <t>เก็บหลอดยาไว้ในตู้เย็น</t>
        </is>
      </c>
      <c r="I34" s="167" t="n">
        <v>4</v>
      </c>
      <c r="J34" s="166"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66" t="inlineStr"/>
      <c r="L34" s="166" t="inlineStr">
        <is>
          <t>Asthma</t>
        </is>
      </c>
      <c r="M34" s="166" t="inlineStr"/>
      <c r="N34" s="165" t="inlineStr">
        <is>
          <t>31</t>
        </is>
      </c>
      <c r="O34" s="166" t="inlineStr">
        <is>
          <t>Clinic</t>
        </is>
      </c>
      <c r="P34" s="165" t="inlineStr">
        <is>
          <t>แบบฝึกหัด</t>
        </is>
      </c>
      <c r="Q34" s="165" t="inlineStr">
        <is>
          <t>เล่มม่วง</t>
        </is>
      </c>
      <c r="R34" s="165" t="inlineStr"/>
    </row>
    <row r="35" ht="24" customHeight="1" s="49">
      <c r="A35" s="167" t="n">
        <v>33</v>
      </c>
      <c r="B35" s="166" t="inlineStr">
        <is>
          <t>เกี่ยวกับ Ventolin ข้อใดผิด</t>
        </is>
      </c>
      <c r="C35" s="166" t="inlineStr"/>
      <c r="D35" s="166" t="inlineStr">
        <is>
          <t>ประกอบด้วยยา albuterol ซึ่งเป็น beta2 agonist ชนิดออกฤทธิ์สั้น</t>
        </is>
      </c>
      <c r="E35" s="166" t="inlineStr">
        <is>
          <t>ในผู้ป่วยรายนี้ใช้เพื่อบรรเทาอาการหอบหืดที่เกิดขึ้นเป็นครั้งคราวเท่านั้น</t>
        </is>
      </c>
      <c r="F35" s="166" t="inlineStr">
        <is>
          <t>อาการข้างเคียงที่อาจพบ คือ มือสั่น ปากแห้ง เหนื่อย หัวใจเต้นช้า</t>
        </is>
      </c>
      <c r="G35" s="166" t="inlineStr">
        <is>
          <t>กลไกของยาคือ กระตุ้นการสร้าง adenylate cyclase เพิ่มการสร้าง cyclic AMP</t>
        </is>
      </c>
      <c r="H35" s="166" t="inlineStr">
        <is>
          <t>Tiotropium Respimat 2.5 mcg 2 puffs OD</t>
        </is>
      </c>
      <c r="I35" s="167" t="n">
        <v>3</v>
      </c>
      <c r="J35" s="166"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66" t="inlineStr"/>
      <c r="L35" s="166" t="inlineStr">
        <is>
          <t>Asthma</t>
        </is>
      </c>
      <c r="M35" s="166" t="inlineStr"/>
      <c r="N35" s="165" t="inlineStr">
        <is>
          <t>32</t>
        </is>
      </c>
      <c r="O35" s="166" t="inlineStr">
        <is>
          <t>Clinic</t>
        </is>
      </c>
      <c r="P35" s="165" t="inlineStr">
        <is>
          <t>แบบฝึกหัด</t>
        </is>
      </c>
      <c r="Q35" s="165" t="inlineStr">
        <is>
          <t>เล่มม่วง</t>
        </is>
      </c>
      <c r="R35" s="165" t="inlineStr"/>
    </row>
    <row r="36" ht="24" customHeight="1" s="49">
      <c r="A36" s="167" t="n">
        <v>34</v>
      </c>
      <c r="B36"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66" t="inlineStr"/>
      <c r="D36" s="166" t="inlineStr">
        <is>
          <t>Inhaled ipratropium MDI</t>
        </is>
      </c>
      <c r="E36" s="166" t="inlineStr">
        <is>
          <t>Inhaled cromolin MDI</t>
        </is>
      </c>
      <c r="F36" s="166" t="inlineStr">
        <is>
          <t>Oral glucocorticosteroid</t>
        </is>
      </c>
      <c r="G36" s="166" t="inlineStr">
        <is>
          <t>Inhaled salmeterol MDI</t>
        </is>
      </c>
      <c r="H36" s="166" t="inlineStr">
        <is>
          <t>Symbicort turbuhaler</t>
        </is>
      </c>
      <c r="I36" s="167" t="n">
        <v>4</v>
      </c>
      <c r="J36" s="166"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66" t="inlineStr"/>
      <c r="L36" s="166" t="inlineStr">
        <is>
          <t>Asthma</t>
        </is>
      </c>
      <c r="M36" s="166" t="inlineStr"/>
      <c r="N36" s="165" t="inlineStr">
        <is>
          <t>33</t>
        </is>
      </c>
      <c r="O36" s="166" t="inlineStr">
        <is>
          <t>Clinic</t>
        </is>
      </c>
      <c r="P36" s="165" t="inlineStr">
        <is>
          <t>แบบฝึกหัด</t>
        </is>
      </c>
      <c r="Q36" s="165" t="inlineStr">
        <is>
          <t>เล่มม่วง</t>
        </is>
      </c>
      <c r="R36" s="165" t="inlineStr"/>
    </row>
    <row r="37" ht="24" customHeight="1" s="49">
      <c r="A37" s="167" t="n">
        <v>35</v>
      </c>
      <c r="B37" s="166" t="inlineStr">
        <is>
          <t>เกี่ยวกับยา theophylline ข้อใดไม่ถูกต้อง</t>
        </is>
      </c>
      <c r="C37" s="166" t="inlineStr"/>
      <c r="D37" s="166" t="inlineStr">
        <is>
          <t>มีฤทธิ์ขยายหลอดลมและยังแก้อักเสบได้ด้วย</t>
        </is>
      </c>
      <c r="E37" s="166" t="inlineStr">
        <is>
          <t>มีช่วงการรักษาที่แคบ (therapeutic range = 5-20 mg/L)</t>
        </is>
      </c>
      <c r="F37" s="166" t="inlineStr">
        <is>
          <t>อาการไม่พึงประสงค์ที่พบได้คือ ไม่สบายท้อง คลื่นไส้ อาเจียน และอาจเกิด arrhythmia ได้</t>
        </is>
      </c>
      <c r="G37" s="166" t="inlineStr">
        <is>
          <t>ระดับยา theophylline อาจเพิ่มสูงได้หากใช้ร่วมกับยากันชักพวก phenytoin, phenobarbital, carbamazepine</t>
        </is>
      </c>
      <c r="H37" s="166" t="inlineStr">
        <is>
          <t>Oral contraceptive สามารถเพิ่ม level ของยา Theophylline ในเลือดได้</t>
        </is>
      </c>
      <c r="I37" s="167" t="n">
        <v>4</v>
      </c>
      <c r="J37" s="166"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66" t="inlineStr"/>
      <c r="L37" s="166" t="inlineStr">
        <is>
          <t>Asthma</t>
        </is>
      </c>
      <c r="M37" s="166" t="inlineStr"/>
      <c r="N37" s="165" t="inlineStr">
        <is>
          <t>34</t>
        </is>
      </c>
      <c r="O37" s="166" t="inlineStr">
        <is>
          <t>Clinic</t>
        </is>
      </c>
      <c r="P37" s="165" t="inlineStr">
        <is>
          <t>แบบฝึกหัด</t>
        </is>
      </c>
      <c r="Q37" s="165" t="inlineStr">
        <is>
          <t>เล่มม่วง</t>
        </is>
      </c>
      <c r="R37" s="165" t="inlineStr"/>
    </row>
    <row r="38" ht="24" customHeight="1" s="49">
      <c r="A38" s="167" t="n">
        <v>36</v>
      </c>
      <c r="B38" s="166" t="inlineStr">
        <is>
          <t>ยาเหล่านี้มีข้อบ่งใช้สำหรับควบคุมอาการของโรคหอบหืด ยกเว้น</t>
        </is>
      </c>
      <c r="C38" s="166" t="inlineStr"/>
      <c r="D38" s="166" t="inlineStr">
        <is>
          <t>Systemic glucocorticosteroid</t>
        </is>
      </c>
      <c r="E38" s="166" t="inlineStr">
        <is>
          <t>Long acting anticholinergics</t>
        </is>
      </c>
      <c r="F38" s="166" t="inlineStr">
        <is>
          <t>Methyl xanthine</t>
        </is>
      </c>
      <c r="G38" s="166" t="inlineStr">
        <is>
          <t>Long acting inhaled beta2 agonist</t>
        </is>
      </c>
      <c r="H38" s="166" t="inlineStr">
        <is>
          <t>Short acting beta2 agonist</t>
        </is>
      </c>
      <c r="I38" s="167" t="n">
        <v>5</v>
      </c>
      <c r="J38" s="166"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66" t="inlineStr"/>
      <c r="L38" s="166" t="inlineStr">
        <is>
          <t>Asthma</t>
        </is>
      </c>
      <c r="M38" s="166" t="inlineStr"/>
      <c r="N38" s="165" t="inlineStr">
        <is>
          <t>35</t>
        </is>
      </c>
      <c r="O38" s="166" t="inlineStr">
        <is>
          <t>Clinic</t>
        </is>
      </c>
      <c r="P38" s="165" t="inlineStr">
        <is>
          <t>แบบฝึกหัด</t>
        </is>
      </c>
      <c r="Q38" s="165" t="inlineStr">
        <is>
          <t>เล่มม่วง</t>
        </is>
      </c>
      <c r="R38" s="165" t="inlineStr"/>
    </row>
    <row r="39" ht="24" customHeight="1" s="49">
      <c r="A39" s="167" t="n">
        <v>37</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66" t="inlineStr"/>
      <c r="D39" s="166" t="inlineStr">
        <is>
          <t>ความคลาดเคลื่อนที่เกิดจากการไม่ระบุวิธีใช้ให้ชัดเจน</t>
        </is>
      </c>
      <c r="E39" s="166" t="inlineStr">
        <is>
          <t>ความคลาดเคลื่อนจากการจ่ายยาผิดชนิด</t>
        </is>
      </c>
      <c r="F39" s="166" t="inlineStr">
        <is>
          <t>ความคลาดเคลื่อนที่เกิดจากไม่มียาในบัญชียาของโรงพยาบาล</t>
        </is>
      </c>
      <c r="G39" s="166" t="inlineStr">
        <is>
          <t>ความคลาดเคลื่อนจากการจ่ายยาผิดความแรง</t>
        </is>
      </c>
      <c r="H39" s="166" t="inlineStr">
        <is>
          <t>ความคลาดเคลื่อนจากการจ่ายยา ผิดความแรง และผิดวิธีใช้</t>
        </is>
      </c>
      <c r="I39" s="167" t="n">
        <v>2</v>
      </c>
      <c r="J39" s="166"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66" t="inlineStr"/>
      <c r="L39" s="166" t="inlineStr">
        <is>
          <t>Asthma</t>
        </is>
      </c>
      <c r="M39" s="166" t="inlineStr"/>
      <c r="N39" s="165" t="inlineStr">
        <is>
          <t>36</t>
        </is>
      </c>
      <c r="O39" s="166" t="inlineStr">
        <is>
          <t>Clinic</t>
        </is>
      </c>
      <c r="P39" s="165" t="inlineStr">
        <is>
          <t>แบบฝึกหัด</t>
        </is>
      </c>
      <c r="Q39" s="165" t="inlineStr">
        <is>
          <t>เล่มม่วง</t>
        </is>
      </c>
      <c r="R39" s="165" t="inlineStr"/>
    </row>
    <row r="40" ht="24" customHeight="1" s="49">
      <c r="A40" s="167" t="n">
        <v>38</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66" t="inlineStr"/>
      <c r="D40" s="166" t="inlineStr">
        <is>
          <t>ให้พ่นยาเข้าทางจมูก</t>
        </is>
      </c>
      <c r="E40" s="166" t="inlineStr">
        <is>
          <t>ยานี้เหมาะสำหรับรักษาอาการเฉียบพลัน</t>
        </is>
      </c>
      <c r="F40" s="166" t="inlineStr">
        <is>
          <t>หลังจากพ่นครั้งแรก ต้องรออย่างน้อย 10 นาที ก่อนที่จะพ่นครั้งที่สอง</t>
        </is>
      </c>
      <c r="G40" s="166" t="inlineStr">
        <is>
          <t>เนื่องจากยา-1 ขวด สามารถพ่นได้ 200 ครั้ง จึงสามารถใช้ยานี้ได้นานประมาณ 25 วัน</t>
        </is>
      </c>
      <c r="H40" s="166" t="inlineStr">
        <is>
          <t>ยานี้เป็นยารักษาอาการอักเสบของหลอดลม จึงควรใช้เป็นประจำติดต่อกัน</t>
        </is>
      </c>
      <c r="I40" s="167" t="n">
        <v>4</v>
      </c>
      <c r="J40" s="166"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66" t="inlineStr"/>
      <c r="L40" s="166" t="inlineStr">
        <is>
          <t>Asthma</t>
        </is>
      </c>
      <c r="M40" s="166" t="inlineStr"/>
      <c r="N40" s="165" t="inlineStr">
        <is>
          <t>37</t>
        </is>
      </c>
      <c r="O40" s="166" t="inlineStr">
        <is>
          <t>Clinic</t>
        </is>
      </c>
      <c r="P40" s="165" t="inlineStr">
        <is>
          <t>แบบฝึกหัด</t>
        </is>
      </c>
      <c r="Q40" s="165" t="inlineStr">
        <is>
          <t>เล่มม่วง</t>
        </is>
      </c>
      <c r="R40" s="165" t="inlineStr"/>
    </row>
    <row r="41" ht="24" customHeight="1" s="49">
      <c r="A41" s="167" t="n">
        <v>39</v>
      </c>
      <c r="B41"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66" t="inlineStr"/>
      <c r="D41" s="166" t="inlineStr">
        <is>
          <t>ป้องกันเชื้อราในช่องปาก</t>
        </is>
      </c>
      <c r="E41" s="166" t="inlineStr">
        <is>
          <t>ลดความเสี่ยงของการเกิดเสียงแหบแห้ง</t>
        </is>
      </c>
      <c r="F41" s="166" t="inlineStr">
        <is>
          <t>ลดโอกาสการเกิดความดันในลูกตาสูง</t>
        </is>
      </c>
      <c r="G41" s="166" t="inlineStr">
        <is>
          <t>ลดโอกาสการเกิดหัวใจเต้นเร็ว</t>
        </is>
      </c>
      <c r="H41" s="166" t="inlineStr">
        <is>
          <t>ลดโอกาสการเกิดอาการมือสั่น</t>
        </is>
      </c>
      <c r="I41" s="167" t="n">
        <v>1</v>
      </c>
      <c r="J41" s="166"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66" t="inlineStr"/>
      <c r="L41" s="166" t="inlineStr">
        <is>
          <t>Asthma</t>
        </is>
      </c>
      <c r="M41" s="166" t="inlineStr"/>
      <c r="N41" s="165" t="inlineStr">
        <is>
          <t>38</t>
        </is>
      </c>
      <c r="O41" s="166" t="inlineStr">
        <is>
          <t>Clinic</t>
        </is>
      </c>
      <c r="P41" s="165" t="inlineStr">
        <is>
          <t>แบบฝึกหัด</t>
        </is>
      </c>
      <c r="Q41" s="165" t="inlineStr">
        <is>
          <t>เล่มม่วง</t>
        </is>
      </c>
      <c r="R41" s="165" t="inlineStr"/>
    </row>
    <row r="42" ht="24" customHeight="1" s="49">
      <c r="A42" s="167" t="n">
        <v>40</v>
      </c>
      <c r="B42"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66" t="inlineStr"/>
      <c r="D42" s="166" t="inlineStr">
        <is>
          <t>ควรเริ่มการรักษาด้วยยาสเตียรอยด์ชนิดพ่น</t>
        </is>
      </c>
      <c r="E42" s="166" t="inlineStr">
        <is>
          <t>ควรเริ่มการรักษาด้วยยาขยายหลอดลมชนิด beta-agonist</t>
        </is>
      </c>
      <c r="F42" s="166" t="inlineStr">
        <is>
          <t>ควรเริ่มการรักษาด้วยยาขยายหลอดลมชนิด anticholinergic</t>
        </is>
      </c>
      <c r="G42" s="166" t="inlineStr">
        <is>
          <t>ผู้ป่วยทุกรายควรได้รับยาสเตียรอยด์ชนิดพ่น สำหรับควบคุมอาการ</t>
        </is>
      </c>
      <c r="H42" s="166" t="inlineStr">
        <is>
          <t>ผู้ป่วยทุกคนต้องได้รับยาสเตียรอยด์ชนิดกิน</t>
        </is>
      </c>
      <c r="I42" s="167" t="n">
        <v>1</v>
      </c>
      <c r="J42" s="166"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66" t="inlineStr"/>
      <c r="L42" s="166" t="inlineStr">
        <is>
          <t>Asthma</t>
        </is>
      </c>
      <c r="M42" s="166" t="inlineStr"/>
      <c r="N42" s="165" t="inlineStr">
        <is>
          <t>39</t>
        </is>
      </c>
      <c r="O42" s="166" t="inlineStr">
        <is>
          <t>Clinic</t>
        </is>
      </c>
      <c r="P42" s="165" t="inlineStr">
        <is>
          <t>แบบฝึกหัด</t>
        </is>
      </c>
      <c r="Q42" s="165" t="inlineStr">
        <is>
          <t>เล่มม่วง</t>
        </is>
      </c>
      <c r="R42" s="165" t="inlineStr"/>
    </row>
    <row r="43" ht="24" customHeight="1" s="49">
      <c r="A43" s="167" t="n">
        <v>41</v>
      </c>
      <c r="B43" s="166" t="inlineStr">
        <is>
          <t>ข้อใดกล่าวผิดเกี่ยวกับ salmeterol</t>
        </is>
      </c>
      <c r="C43" s="166" t="inlineStr"/>
      <c r="D43" s="166" t="inlineStr">
        <is>
          <t>Salmeterol มีข้อบ่งใช้ในการจับหืดที่เกิดขึ้นเฉียบพลัน</t>
        </is>
      </c>
      <c r="E43" s="166" t="inlineStr">
        <is>
          <t>กลไกการออกฤทธิ์คือกระตุ้นเอนไซม์ adenylate cyclase</t>
        </is>
      </c>
      <c r="F43" s="166" t="inlineStr">
        <is>
          <t>สามารถใช้กับผู้ป่วยที่มีอาการ nocturnal asthma มากกว่า 1 ครั้ง/สัปดาห์</t>
        </is>
      </c>
      <c r="G43" s="166" t="inlineStr">
        <is>
          <t>การใช้ยานี้นาน ๆ ทำให้การตอบสนองต่อยาลดลง (tachyphylaxis)</t>
        </is>
      </c>
      <c r="H43" s="166" t="inlineStr">
        <is>
          <t>หากไม่มี salmeterol สามารถใช้ albuterol แทนได้</t>
        </is>
      </c>
      <c r="I43" s="167" t="n">
        <v>1</v>
      </c>
      <c r="J43" s="166"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66" t="inlineStr"/>
      <c r="L43" s="166" t="inlineStr">
        <is>
          <t>Asthma</t>
        </is>
      </c>
      <c r="M43" s="166" t="inlineStr"/>
      <c r="N43" s="165" t="inlineStr">
        <is>
          <t>40</t>
        </is>
      </c>
      <c r="O43" s="166" t="inlineStr">
        <is>
          <t>Clinic</t>
        </is>
      </c>
      <c r="P43" s="165" t="inlineStr">
        <is>
          <t>แบบฝึกหัด</t>
        </is>
      </c>
      <c r="Q43" s="165" t="inlineStr">
        <is>
          <t>เล่มม่วง</t>
        </is>
      </c>
      <c r="R43" s="165" t="inlineStr"/>
    </row>
    <row r="44" ht="24" customHeight="1" s="49">
      <c r="A44" s="167" t="n">
        <v>42</v>
      </c>
      <c r="B44" s="166" t="inlineStr">
        <is>
          <t>ข้อใดคือกลไกการออกฤทธิ์ของ ipratropium MDI</t>
        </is>
      </c>
      <c r="C44" s="166" t="inlineStr"/>
      <c r="D44" s="166" t="inlineStr">
        <is>
          <t>Selective beta2 - adrenergic receptor agonist</t>
        </is>
      </c>
      <c r="E44" s="166" t="inlineStr">
        <is>
          <t>Phosphodiesterase enzyme inhibitor</t>
        </is>
      </c>
      <c r="F44" s="166" t="inlineStr">
        <is>
          <t>Muscarinic cholinergic receptor antagonist</t>
        </is>
      </c>
      <c r="G44" s="166" t="inlineStr">
        <is>
          <t>Immunosuppressive agent</t>
        </is>
      </c>
      <c r="H44" s="166" t="inlineStr">
        <is>
          <t>Lipoxygenase enzyme inhibitor</t>
        </is>
      </c>
      <c r="I44" s="167" t="n">
        <v>3</v>
      </c>
      <c r="J44" s="166"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66" t="inlineStr"/>
      <c r="L44" s="166" t="inlineStr">
        <is>
          <t>COPD</t>
        </is>
      </c>
      <c r="M44" s="166" t="inlineStr"/>
      <c r="N44" s="165" t="inlineStr">
        <is>
          <t>41</t>
        </is>
      </c>
      <c r="O44" s="166" t="inlineStr">
        <is>
          <t>Clinic</t>
        </is>
      </c>
      <c r="P44" s="165" t="inlineStr">
        <is>
          <t>แบบฝึกหัด</t>
        </is>
      </c>
      <c r="Q44" s="165" t="inlineStr">
        <is>
          <t>เล่มม่วง</t>
        </is>
      </c>
      <c r="R44" s="165" t="inlineStr"/>
    </row>
    <row r="45" ht="24" customHeight="1" s="49">
      <c r="A45" s="167" t="n">
        <v>43</v>
      </c>
      <c r="B45"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66" t="inlineStr"/>
      <c r="D45" s="166" t="inlineStr">
        <is>
          <t>Sinusitis</t>
        </is>
      </c>
      <c r="E45" s="166" t="inlineStr">
        <is>
          <t>Allergic rhinitis</t>
        </is>
      </c>
      <c r="F45" s="166" t="inlineStr">
        <is>
          <t>Cystitis</t>
        </is>
      </c>
      <c r="G45" s="166" t="inlineStr">
        <is>
          <t>Common cold</t>
        </is>
      </c>
      <c r="H45" s="166" t="inlineStr">
        <is>
          <t>Bronchitis</t>
        </is>
      </c>
      <c r="I45" s="167" t="n">
        <v>2</v>
      </c>
      <c r="J45" s="166"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66" t="inlineStr"/>
      <c r="L45" s="166" t="inlineStr">
        <is>
          <t>Asthma</t>
        </is>
      </c>
      <c r="M45" s="166" t="inlineStr"/>
      <c r="N45" s="165" t="inlineStr">
        <is>
          <t>42</t>
        </is>
      </c>
      <c r="O45" s="166" t="inlineStr">
        <is>
          <t>Clinic</t>
        </is>
      </c>
      <c r="P45" s="165" t="inlineStr">
        <is>
          <t>แบบฝึกหัด</t>
        </is>
      </c>
      <c r="Q45" s="165" t="inlineStr">
        <is>
          <t>เล่มม่วง</t>
        </is>
      </c>
      <c r="R45" s="165" t="inlineStr"/>
    </row>
    <row r="46" ht="24" customHeight="1" s="49">
      <c r="A46" s="167" t="n">
        <v>44</v>
      </c>
      <c r="B46"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66" t="inlineStr"/>
      <c r="D46" s="166" t="inlineStr">
        <is>
          <t>เนื่องจากจัดเป็นยาควบคุมพิเศษ</t>
        </is>
      </c>
      <c r="E46" s="166" t="inlineStr">
        <is>
          <t>เนื่องจากจัดเป็นยาที่ลงทะเบียนแบบมีเงื่อนไขต้องติดตามการใช้ในโรงพยาบาล</t>
        </is>
      </c>
      <c r="F46" s="166" t="inlineStr">
        <is>
          <t>เนื่องจากจัดเป็นยาเสพติดให้โทษ ประเภท 2</t>
        </is>
      </c>
      <c r="G46" s="166" t="inlineStr">
        <is>
          <t>เนื่องจากจัดเป็นวัตถุออกฤทธิ์ต่อจิตประสาท</t>
        </is>
      </c>
      <c r="H46" s="166" t="inlineStr">
        <is>
          <t>เนื่องจากจัดเป็นยาอันตราย</t>
        </is>
      </c>
      <c r="I46" s="167" t="n">
        <v>4</v>
      </c>
      <c r="J46" s="166"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66" t="inlineStr"/>
      <c r="L46" s="166" t="inlineStr">
        <is>
          <t>Asthma</t>
        </is>
      </c>
      <c r="M46" s="166" t="inlineStr"/>
      <c r="N46" s="165" t="inlineStr">
        <is>
          <t>43</t>
        </is>
      </c>
      <c r="O46" s="166" t="inlineStr">
        <is>
          <t>Clinic</t>
        </is>
      </c>
      <c r="P46" s="165" t="inlineStr">
        <is>
          <t>แบบฝึกหัด</t>
        </is>
      </c>
      <c r="Q46" s="165" t="inlineStr">
        <is>
          <t>เล่มม่วง</t>
        </is>
      </c>
      <c r="R46" s="165" t="inlineStr"/>
    </row>
    <row r="47" ht="24" customHeight="1" s="49">
      <c r="A47" s="167" t="n">
        <v>45</v>
      </c>
      <c r="B47"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66" t="inlineStr"/>
      <c r="D47" s="166" t="inlineStr">
        <is>
          <t>เพื่อป้องกันปัญหาการดื้อยา</t>
        </is>
      </c>
      <c r="E47" s="166" t="inlineStr">
        <is>
          <t>เพื่อป้องกันการเกิด hypertension</t>
        </is>
      </c>
      <c r="F47" s="166" t="inlineStr">
        <is>
          <t>เพื่อป้องกันการเกิด hyperglycemia</t>
        </is>
      </c>
      <c r="G47" s="166" t="inlineStr">
        <is>
          <t>เพื่อป้องกันการเกิด rebound congestion</t>
        </is>
      </c>
      <c r="H47" s="166" t="inlineStr">
        <is>
          <t>เพื่อไม่ให้เกิดปัญหา insomnia</t>
        </is>
      </c>
      <c r="I47" s="167" t="n">
        <v>4</v>
      </c>
      <c r="J47" s="166"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66" t="inlineStr"/>
      <c r="L47" s="166" t="inlineStr">
        <is>
          <t>Asthma</t>
        </is>
      </c>
      <c r="M47" s="166" t="inlineStr"/>
      <c r="N47" s="165" t="inlineStr">
        <is>
          <t>44</t>
        </is>
      </c>
      <c r="O47" s="166" t="inlineStr">
        <is>
          <t>Clinic</t>
        </is>
      </c>
      <c r="P47" s="165" t="inlineStr">
        <is>
          <t>แบบฝึกหัด</t>
        </is>
      </c>
      <c r="Q47" s="165" t="inlineStr">
        <is>
          <t>เล่มม่วง</t>
        </is>
      </c>
      <c r="R47" s="165" t="inlineStr"/>
    </row>
    <row r="48" ht="24" customHeight="1" s="49">
      <c r="A48" s="167" t="n">
        <v>46</v>
      </c>
      <c r="B48"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66" t="inlineStr"/>
      <c r="D48" s="166" t="inlineStr">
        <is>
          <t>ฟ้าทลายโจร</t>
        </is>
      </c>
      <c r="E48" s="166" t="inlineStr">
        <is>
          <t>ไพล</t>
        </is>
      </c>
      <c r="F48" s="166" t="inlineStr">
        <is>
          <t>ขิง</t>
        </is>
      </c>
      <c r="G48" s="166" t="inlineStr">
        <is>
          <t>ชุมเห็ดเทศ</t>
        </is>
      </c>
      <c r="H48" s="166" t="inlineStr">
        <is>
          <t>เสลดพังพอน</t>
        </is>
      </c>
      <c r="I48" s="167" t="n">
        <v>3</v>
      </c>
      <c r="J48" s="166"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66" t="inlineStr"/>
      <c r="L48" s="166" t="inlineStr">
        <is>
          <t>Asthma</t>
        </is>
      </c>
      <c r="M48" s="166" t="inlineStr"/>
      <c r="N48" s="165" t="inlineStr">
        <is>
          <t>45</t>
        </is>
      </c>
      <c r="O48" s="166" t="inlineStr">
        <is>
          <t>Clinic</t>
        </is>
      </c>
      <c r="P48" s="165" t="inlineStr">
        <is>
          <t>แบบฝึกหัด</t>
        </is>
      </c>
      <c r="Q48" s="165" t="inlineStr">
        <is>
          <t>เล่มม่วง</t>
        </is>
      </c>
      <c r="R48" s="165" t="inlineStr"/>
    </row>
    <row r="49" ht="24" customHeight="1" s="49">
      <c r="A49" s="167" t="n">
        <v>47</v>
      </c>
      <c r="B49" s="166" t="inlineStr">
        <is>
          <t>สมุนไพรแก้ไออื่นๆ นอกจากสมุนไพรข้อข้างต้น
สมุนไพรข้อใดที่มีสรรพคุณช่วยบรรเทาอาการไอ ขับเสมหะ</t>
        </is>
      </c>
      <c r="C49" s="166" t="inlineStr"/>
      <c r="D49" s="166" t="inlineStr">
        <is>
          <t>ข่า</t>
        </is>
      </c>
      <c r="E49" s="166" t="inlineStr">
        <is>
          <t>ตะไคร้</t>
        </is>
      </c>
      <c r="F49" s="166" t="inlineStr">
        <is>
          <t>ดีปลี</t>
        </is>
      </c>
      <c r="G49" s="166" t="inlineStr">
        <is>
          <t>กระเทียม</t>
        </is>
      </c>
      <c r="H49" s="166" t="inlineStr">
        <is>
          <t>กะเพรา</t>
        </is>
      </c>
      <c r="I49" s="167" t="n">
        <v>3</v>
      </c>
      <c r="J49" s="166"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66" t="inlineStr"/>
      <c r="L49" s="166" t="inlineStr">
        <is>
          <t>Asthma</t>
        </is>
      </c>
      <c r="M49" s="166" t="inlineStr"/>
      <c r="N49" s="165" t="inlineStr">
        <is>
          <t>46</t>
        </is>
      </c>
      <c r="O49" s="166" t="inlineStr">
        <is>
          <t>Clinic</t>
        </is>
      </c>
      <c r="P49" s="165" t="inlineStr">
        <is>
          <t>แบบฝึกหัด</t>
        </is>
      </c>
      <c r="Q49" s="165" t="inlineStr">
        <is>
          <t>เล่มม่วง</t>
        </is>
      </c>
      <c r="R49" s="165" t="inlineStr"/>
    </row>
    <row r="50" ht="24" customHeight="1" s="49">
      <c r="A50" s="167" t="n">
        <v>48</v>
      </c>
      <c r="B50" s="166" t="inlineStr">
        <is>
          <t>ข้อใดไม่ใช่อาการข้างเคียงของการใช้ยา salbutamol</t>
        </is>
      </c>
      <c r="C50" s="166" t="inlineStr"/>
      <c r="D50" s="166" t="inlineStr">
        <is>
          <t>ใจสั่น</t>
        </is>
      </c>
      <c r="E50" s="166" t="inlineStr">
        <is>
          <t>ปัสสาวะคั่ง</t>
        </is>
      </c>
      <c r="F50" s="166" t="inlineStr">
        <is>
          <t>ปากแห้ง</t>
        </is>
      </c>
      <c r="G50" s="166" t="inlineStr">
        <is>
          <t>รับรสผิดปกติ</t>
        </is>
      </c>
      <c r="H50" s="166" t="inlineStr">
        <is>
          <t>ปวดศีรษะ</t>
        </is>
      </c>
      <c r="I50" s="167" t="n">
        <v>2</v>
      </c>
      <c r="J50" s="166"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66" t="inlineStr"/>
      <c r="L50" s="166" t="inlineStr">
        <is>
          <t>Asthma</t>
        </is>
      </c>
      <c r="M50" s="166" t="inlineStr"/>
      <c r="N50" s="165" t="inlineStr">
        <is>
          <t>47</t>
        </is>
      </c>
      <c r="O50" s="166" t="inlineStr">
        <is>
          <t>Clinic</t>
        </is>
      </c>
      <c r="P50" s="165" t="inlineStr">
        <is>
          <t>แบบฝึกหัด</t>
        </is>
      </c>
      <c r="Q50" s="165" t="inlineStr">
        <is>
          <t>เล่มม่วง</t>
        </is>
      </c>
      <c r="R50" s="165" t="inlineStr"/>
    </row>
    <row r="51" ht="24" customHeight="1" s="49">
      <c r="A51" s="167" t="n">
        <v>49</v>
      </c>
      <c r="B51" s="166" t="inlineStr">
        <is>
          <t>การใช้ salbutamol ข้อใดถูกต้อง</t>
        </is>
      </c>
      <c r="C51" s="166" t="inlineStr"/>
      <c r="D51" s="166" t="inlineStr">
        <is>
          <t>ใช้ปากอมให้สนิท</t>
        </is>
      </c>
      <c r="E51" s="166" t="inlineStr">
        <is>
          <t>หายใจเข้าทางจมูก</t>
        </is>
      </c>
      <c r="F51" s="166" t="inlineStr">
        <is>
          <t>หายใจออกทันที</t>
        </is>
      </c>
      <c r="G51" s="166" t="inlineStr">
        <is>
          <t>บ้วนปากทันที</t>
        </is>
      </c>
      <c r="H51" s="166" t="inlineStr">
        <is>
          <t>ไม่ต้องเขย่าขวด</t>
        </is>
      </c>
      <c r="I51" s="167" t="n">
        <v>1</v>
      </c>
      <c r="J51" s="166"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66" t="inlineStr"/>
      <c r="L51" s="166" t="inlineStr">
        <is>
          <t>Asthma</t>
        </is>
      </c>
      <c r="M51" s="166" t="inlineStr"/>
      <c r="N51" s="165" t="inlineStr">
        <is>
          <t>48</t>
        </is>
      </c>
      <c r="O51" s="166" t="inlineStr">
        <is>
          <t>Clinic</t>
        </is>
      </c>
      <c r="P51" s="165" t="inlineStr">
        <is>
          <t>แบบฝึกหัด</t>
        </is>
      </c>
      <c r="Q51" s="165" t="inlineStr">
        <is>
          <t>เล่มม่วง</t>
        </is>
      </c>
      <c r="R51" s="165" t="inlineStr"/>
    </row>
    <row r="52" ht="24" customHeight="1" s="49">
      <c r="A52" s="167" t="n">
        <v>50</v>
      </c>
      <c r="B52" s="166" t="inlineStr">
        <is>
          <t>ข้อใดไม่ถูกต้องเกี่ยวกับ seretide accuhaler</t>
        </is>
      </c>
      <c r="C52" s="166" t="inlineStr"/>
      <c r="D52" s="166" t="inlineStr">
        <is>
          <t>พกพาสะดวก</t>
        </is>
      </c>
      <c r="E52" s="166" t="inlineStr">
        <is>
          <t>ไม่มี propellant</t>
        </is>
      </c>
      <c r="F52" s="166" t="inlineStr">
        <is>
          <t>ปล่อย 1 dose สูดได้หลายที</t>
        </is>
      </c>
      <c r="G52" s="166" t="inlineStr">
        <is>
          <t>ไม่อาศัยความสัมพันธ์ระหว่างแรงกดและการหายใจ</t>
        </is>
      </c>
      <c r="H52" s="166" t="inlineStr">
        <is>
          <t>ใช้ meter dose valve ในการปล่อยตัวยา</t>
        </is>
      </c>
      <c r="I52" s="167" t="n">
        <v>5</v>
      </c>
      <c r="J52" s="166"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66" t="inlineStr"/>
      <c r="L52" s="166" t="inlineStr">
        <is>
          <t>Asthma</t>
        </is>
      </c>
      <c r="M52" s="166" t="inlineStr"/>
      <c r="N52" s="165" t="inlineStr">
        <is>
          <t>49</t>
        </is>
      </c>
      <c r="O52" s="166" t="inlineStr">
        <is>
          <t>Clinic</t>
        </is>
      </c>
      <c r="P52" s="165" t="inlineStr">
        <is>
          <t>แบบฝึกหัด</t>
        </is>
      </c>
      <c r="Q52" s="165" t="inlineStr">
        <is>
          <t>เล่มม่วง</t>
        </is>
      </c>
      <c r="R52" s="165" t="inlineStr"/>
    </row>
    <row r="53" ht="24" customHeight="1" s="49">
      <c r="A53" s="167" t="n">
        <v>51</v>
      </c>
      <c r="B53" s="166" t="inlineStr">
        <is>
          <t>เมื่อใดที่ต้องหยุดใช้ seretide accuhaler ชั่วคราว</t>
        </is>
      </c>
      <c r="C53" s="166" t="inlineStr"/>
      <c r="D53" s="166" t="inlineStr">
        <is>
          <t>อายุมากกว่า 65 ปี</t>
        </is>
      </c>
      <c r="E53" s="166" t="inlineStr">
        <is>
          <t>ไตผิดปกติ</t>
        </is>
      </c>
      <c r="F53" s="166" t="inlineStr">
        <is>
          <t>ตับผิดปกติ</t>
        </is>
      </c>
      <c r="G53" s="166" t="inlineStr">
        <is>
          <t>ปอดติดเชื้อ</t>
        </is>
      </c>
      <c r="H53" s="166" t="inlineStr">
        <is>
          <t>ระคายเคืองปาก</t>
        </is>
      </c>
      <c r="I53" s="167" t="n">
        <v>4</v>
      </c>
      <c r="J53" s="166"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66" t="inlineStr"/>
      <c r="L53" s="166" t="inlineStr">
        <is>
          <t>Asthma</t>
        </is>
      </c>
      <c r="M53" s="166" t="inlineStr"/>
      <c r="N53" s="165" t="inlineStr">
        <is>
          <t>50</t>
        </is>
      </c>
      <c r="O53" s="166" t="inlineStr">
        <is>
          <t>Clinic</t>
        </is>
      </c>
      <c r="P53" s="165" t="inlineStr">
        <is>
          <t>แบบฝึกหัด</t>
        </is>
      </c>
      <c r="Q53" s="165" t="inlineStr">
        <is>
          <t>เล่มม่วง</t>
        </is>
      </c>
      <c r="R53" s="165" t="inlineStr"/>
    </row>
    <row r="54" ht="24" customHeight="1" s="49">
      <c r="A54" s="167" t="n">
        <v>52</v>
      </c>
      <c r="B54"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66" t="inlineStr"/>
      <c r="D54" s="166" t="inlineStr">
        <is>
          <t>ใจสั่น</t>
        </is>
      </c>
      <c r="E54" s="166" t="inlineStr">
        <is>
          <t>ปวดท้อง</t>
        </is>
      </c>
      <c r="F54" s="166" t="inlineStr">
        <is>
          <t>ชัก</t>
        </is>
      </c>
      <c r="G54" s="166" t="inlineStr">
        <is>
          <t>คลื่นไส้ อาเจียน</t>
        </is>
      </c>
      <c r="H54" s="166" t="inlineStr">
        <is>
          <t>มองเห็นภาพซ้อน</t>
        </is>
      </c>
      <c r="I54" s="167" t="n">
        <v>2</v>
      </c>
      <c r="J54" s="166"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66" t="inlineStr"/>
      <c r="L54" s="166" t="inlineStr">
        <is>
          <t>Asthma</t>
        </is>
      </c>
      <c r="M54" s="166" t="inlineStr"/>
      <c r="N54" s="165" t="inlineStr">
        <is>
          <t>51</t>
        </is>
      </c>
      <c r="O54" s="166" t="inlineStr">
        <is>
          <t>Clinic</t>
        </is>
      </c>
      <c r="P54" s="165" t="inlineStr">
        <is>
          <t>แบบฝึกหัด</t>
        </is>
      </c>
      <c r="Q54" s="165" t="inlineStr">
        <is>
          <t>เล่มม่วง</t>
        </is>
      </c>
      <c r="R54" s="165" t="inlineStr"/>
    </row>
    <row r="55" ht="24" customHeight="1" s="49">
      <c r="A55" s="167" t="n">
        <v>53</v>
      </c>
      <c r="B55"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66" t="inlineStr"/>
      <c r="D55" s="166" t="inlineStr">
        <is>
          <t>Clarithromycin</t>
        </is>
      </c>
      <c r="E55" s="166" t="inlineStr">
        <is>
          <t>Carbocysteine</t>
        </is>
      </c>
      <c r="F55" s="166" t="inlineStr">
        <is>
          <t>Ipratropium</t>
        </is>
      </c>
      <c r="G55" s="166" t="inlineStr">
        <is>
          <t>Montelukast</t>
        </is>
      </c>
      <c r="H55" s="166" t="inlineStr">
        <is>
          <t>Prednisolone</t>
        </is>
      </c>
      <c r="I55" s="167" t="n">
        <v>1</v>
      </c>
      <c r="J55" s="166"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66" t="inlineStr"/>
      <c r="L55" s="166" t="inlineStr">
        <is>
          <t>Asthma</t>
        </is>
      </c>
      <c r="M55" s="166" t="inlineStr"/>
      <c r="N55" s="165" t="inlineStr">
        <is>
          <t>52</t>
        </is>
      </c>
      <c r="O55" s="166" t="inlineStr">
        <is>
          <t>Clinic</t>
        </is>
      </c>
      <c r="P55" s="165" t="inlineStr">
        <is>
          <t>แบบฝึกหัด</t>
        </is>
      </c>
      <c r="Q55" s="165" t="inlineStr">
        <is>
          <t>เล่มม่วง</t>
        </is>
      </c>
      <c r="R55" s="165" t="inlineStr"/>
    </row>
    <row r="56" ht="24" customHeight="1" s="49">
      <c r="A56" s="167" t="n">
        <v>54</v>
      </c>
      <c r="B56"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66" t="inlineStr"/>
      <c r="D56" s="166" t="inlineStr">
        <is>
          <t>High dose ICS และ as needed SABA</t>
        </is>
      </c>
      <c r="E56" s="166" t="inlineStr">
        <is>
          <t>Low dose ICS+ LABA และ as need SABA</t>
        </is>
      </c>
      <c r="F56" s="166" t="inlineStr">
        <is>
          <t>Medium dose ICS-formoterol maintenance and reliever</t>
        </is>
      </c>
      <c r="G56" s="166" t="inlineStr">
        <is>
          <t>Low dose ICS-formoterol maintenance and reliever</t>
        </is>
      </c>
      <c r="H56" s="166" t="inlineStr"/>
      <c r="I56" s="167" t="n">
        <v>1</v>
      </c>
      <c r="J56" s="166"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66" t="inlineStr"/>
      <c r="L56" s="166" t="inlineStr">
        <is>
          <t>Asthma</t>
        </is>
      </c>
      <c r="M56" s="166" t="inlineStr"/>
      <c r="N56" s="165" t="inlineStr">
        <is>
          <t>55</t>
        </is>
      </c>
      <c r="O56" s="166" t="inlineStr">
        <is>
          <t>COPD / Asthma</t>
        </is>
      </c>
      <c r="P56" s="165" t="inlineStr">
        <is>
          <t>แบบฝึกหัด</t>
        </is>
      </c>
      <c r="Q56" s="165" t="inlineStr">
        <is>
          <t>เล่มม่วง</t>
        </is>
      </c>
      <c r="R56" s="165" t="inlineStr"/>
    </row>
    <row r="57" ht="24" customHeight="1" s="49">
      <c r="A57" s="167" t="n">
        <v>55</v>
      </c>
      <c r="B57" s="166" t="inlineStr">
        <is>
          <t>การใช้ LAMA ในคนไข้ asthma มีประโยชน์อย่างไร</t>
        </is>
      </c>
      <c r="C57" s="166" t="inlineStr"/>
      <c r="D57" s="166" t="inlineStr">
        <is>
          <t>เพิ่ม compliance</t>
        </is>
      </c>
      <c r="E57" s="166" t="inlineStr">
        <is>
          <t>ลดสารคัดหลั่ง</t>
        </is>
      </c>
      <c r="F57" s="166" t="inlineStr">
        <is>
          <t>เพิ่ม lung function</t>
        </is>
      </c>
      <c r="G57" s="166" t="inlineStr">
        <is>
          <t>ลด asthma symptoms</t>
        </is>
      </c>
      <c r="H57" s="166" t="inlineStr">
        <is>
          <t>ลดการใช้ SABA</t>
        </is>
      </c>
      <c r="I57" s="167" t="n">
        <v>1</v>
      </c>
      <c r="J57" s="166"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66" t="inlineStr"/>
      <c r="L57" s="166" t="inlineStr">
        <is>
          <t>Asthma</t>
        </is>
      </c>
      <c r="M57" s="166" t="inlineStr"/>
      <c r="N57" s="165" t="inlineStr">
        <is>
          <t>56</t>
        </is>
      </c>
      <c r="O57" s="166" t="inlineStr">
        <is>
          <t>COPD / Asthma</t>
        </is>
      </c>
      <c r="P57" s="165" t="inlineStr">
        <is>
          <t>แบบฝึกหัด</t>
        </is>
      </c>
      <c r="Q57" s="165" t="inlineStr">
        <is>
          <t>เล่มม่วง</t>
        </is>
      </c>
      <c r="R57" s="165" t="inlineStr"/>
    </row>
    <row r="58" ht="24" customHeight="1" s="49">
      <c r="A58" s="167" t="n">
        <v>56</v>
      </c>
      <c r="B58"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66" t="inlineStr"/>
      <c r="D58" s="166" t="inlineStr">
        <is>
          <t>Well control</t>
        </is>
      </c>
      <c r="E58" s="166" t="inlineStr">
        <is>
          <t>Partial control</t>
        </is>
      </c>
      <c r="F58" s="166" t="inlineStr">
        <is>
          <t>uncontrolled</t>
        </is>
      </c>
      <c r="G58" s="166" t="inlineStr">
        <is>
          <t>Poor control</t>
        </is>
      </c>
      <c r="H58" s="166" t="inlineStr">
        <is>
          <t>Severe uncontrolled</t>
        </is>
      </c>
      <c r="I58" s="167" t="n">
        <v>1</v>
      </c>
      <c r="J58" s="166"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66" t="inlineStr"/>
      <c r="L58" s="166" t="inlineStr">
        <is>
          <t>Asthma</t>
        </is>
      </c>
      <c r="M58" s="166" t="inlineStr"/>
      <c r="N58" s="165" t="inlineStr">
        <is>
          <t>57</t>
        </is>
      </c>
      <c r="O58" s="166" t="inlineStr">
        <is>
          <t>COPD / Asthma</t>
        </is>
      </c>
      <c r="P58" s="165" t="inlineStr">
        <is>
          <t>แบบฝึกหัด</t>
        </is>
      </c>
      <c r="Q58" s="165" t="inlineStr">
        <is>
          <t>เล่มม่วง</t>
        </is>
      </c>
      <c r="R58" s="165" t="inlineStr"/>
    </row>
    <row r="59" ht="24" customHeight="1" s="49">
      <c r="A59" s="167" t="n">
        <v>57</v>
      </c>
      <c r="B59" s="166" t="inlineStr">
        <is>
          <t>ต่อจาก56 non pharmaco asthma ตัวเลือก</t>
        </is>
      </c>
      <c r="C59" s="166" t="inlineStr"/>
      <c r="D59" s="166" t="inlineStr">
        <is>
          <t>หลีกเลี่ยงสิ่งที่ทำให้แพ้</t>
        </is>
      </c>
      <c r="E59" s="166" t="inlineStr">
        <is>
          <t>ออกกำลังกายหักโหมในที่อากาศเย็น</t>
        </is>
      </c>
      <c r="F59" s="166" t="inlineStr">
        <is>
          <t>ใช้พรมปูพื้นและเลี้ยงสัตว์เลี้ยงในห้องนอน</t>
        </is>
      </c>
      <c r="G59" s="166" t="inlineStr">
        <is>
          <t>เปิดหน้าต่างรับควันบุหรี่และมลภาวะ</t>
        </is>
      </c>
      <c r="H59" s="166" t="inlineStr">
        <is>
          <t>ใช้น้ำหอมและสเปรย์ปรับอากาศกลิ่นฉุนในห้องนอน</t>
        </is>
      </c>
      <c r="I59" s="167" t="n">
        <v>1</v>
      </c>
      <c r="J59" s="166"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66" t="inlineStr"/>
      <c r="L59" s="166" t="inlineStr">
        <is>
          <t>Asthma</t>
        </is>
      </c>
      <c r="M59" s="166" t="inlineStr"/>
      <c r="N59" s="165" t="inlineStr">
        <is>
          <t>58</t>
        </is>
      </c>
      <c r="O59" s="166" t="inlineStr">
        <is>
          <t>COPD / Asthma</t>
        </is>
      </c>
      <c r="P59" s="165" t="inlineStr">
        <is>
          <t>แบบฝึกหัด</t>
        </is>
      </c>
      <c r="Q59" s="165" t="inlineStr">
        <is>
          <t>เล่มม่วง</t>
        </is>
      </c>
      <c r="R59" s="165" t="inlineStr"/>
    </row>
    <row r="60" ht="24" customHeight="1" s="49">
      <c r="A60" s="167" t="n">
        <v>58</v>
      </c>
      <c r="B60" s="166" t="inlineStr">
        <is>
          <t>Copd ออกstage กับgrade FEV = 35 FEV/FVC = 65% ตัวเลือก</t>
        </is>
      </c>
      <c r="C60" s="166" t="inlineStr"/>
      <c r="D60" s="166" t="inlineStr">
        <is>
          <t>GOLD 3 (Severe airflow limitation)</t>
        </is>
      </c>
      <c r="E60" s="166" t="inlineStr">
        <is>
          <t>GOLD 1 (Mild airflow limitation)</t>
        </is>
      </c>
      <c r="F60" s="166" t="inlineStr">
        <is>
          <t>GOLD 2 (Moderate airflow limitation)</t>
        </is>
      </c>
      <c r="G60" s="166" t="inlineStr">
        <is>
          <t>GOLD 4 (Very severe airflow limitation)</t>
        </is>
      </c>
      <c r="H60" s="166" t="inlineStr">
        <is>
          <t>Unclassified</t>
        </is>
      </c>
      <c r="I60" s="167" t="n">
        <v>1</v>
      </c>
      <c r="J60" s="166"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66" t="inlineStr"/>
      <c r="L60" s="166" t="inlineStr">
        <is>
          <t>COPD</t>
        </is>
      </c>
      <c r="M60" s="166" t="inlineStr"/>
      <c r="N60" s="165" t="inlineStr">
        <is>
          <t>59</t>
        </is>
      </c>
      <c r="O60" s="166" t="inlineStr">
        <is>
          <t>COPD / Asthma</t>
        </is>
      </c>
      <c r="P60" s="165" t="inlineStr">
        <is>
          <t>แบบฝึกหัด</t>
        </is>
      </c>
      <c r="Q60" s="165" t="inlineStr">
        <is>
          <t>เล่มม่วง</t>
        </is>
      </c>
      <c r="R60" s="165" t="inlineStr"/>
    </row>
    <row r="61" ht="24" customHeight="1" s="49">
      <c r="A61" s="167" t="n">
        <v>59</v>
      </c>
      <c r="B61"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66" t="inlineStr"/>
      <c r="D61" s="166" t="inlineStr">
        <is>
          <t>Azithromycin</t>
        </is>
      </c>
      <c r="E61" s="166" t="inlineStr">
        <is>
          <t>Ciprofloxacin</t>
        </is>
      </c>
      <c r="F61" s="166" t="inlineStr">
        <is>
          <t>Doxycycline</t>
        </is>
      </c>
      <c r="G61" s="166" t="inlineStr">
        <is>
          <t>Amoxicillin/Clavulanate</t>
        </is>
      </c>
      <c r="H61" s="166" t="inlineStr">
        <is>
          <t>Levofloxacin</t>
        </is>
      </c>
      <c r="I61" s="167" t="n">
        <v>1</v>
      </c>
      <c r="J61" s="166"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66" t="inlineStr"/>
      <c r="L61" s="166" t="inlineStr">
        <is>
          <t>COPD</t>
        </is>
      </c>
      <c r="M61" s="166" t="inlineStr"/>
      <c r="N61" s="165" t="inlineStr">
        <is>
          <t>60</t>
        </is>
      </c>
      <c r="O61" s="166" t="inlineStr">
        <is>
          <t>COPD / Asthma</t>
        </is>
      </c>
      <c r="P61" s="165" t="inlineStr">
        <is>
          <t>แบบฝึกหัด</t>
        </is>
      </c>
      <c r="Q61" s="165" t="inlineStr">
        <is>
          <t>เล่มม่วง</t>
        </is>
      </c>
      <c r="R61" s="165" t="inlineStr"/>
    </row>
    <row r="62" ht="24" customHeight="1" s="49">
      <c r="A62" s="167" t="n">
        <v>60</v>
      </c>
      <c r="B62" s="166" t="inlineStr">
        <is>
          <t>สารช่วยในข้อใดช่วยให้ผงยา tiotropium bromide เปียกง่ายขึ้น (wetting agent) เมื่อผงยาสัมผัสกับของเหลวในทางเดินหายใจ</t>
        </is>
      </c>
      <c r="C62" s="166" t="inlineStr"/>
      <c r="D62" s="166" t="inlineStr">
        <is>
          <t>Alginic acid</t>
        </is>
      </c>
      <c r="E62" s="166" t="inlineStr">
        <is>
          <t>Citric acid</t>
        </is>
      </c>
      <c r="F62" s="166" t="inlineStr">
        <is>
          <t>Lecithin</t>
        </is>
      </c>
      <c r="G62" s="166" t="inlineStr">
        <is>
          <t>Calcium stearate</t>
        </is>
      </c>
      <c r="H62" s="166" t="inlineStr">
        <is>
          <t>Titanium dioxide</t>
        </is>
      </c>
      <c r="I62" s="167" t="n">
        <v>1</v>
      </c>
      <c r="J62" s="166"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66" t="inlineStr"/>
      <c r="L62" s="166" t="inlineStr">
        <is>
          <t>COPD</t>
        </is>
      </c>
      <c r="M62" s="166" t="inlineStr"/>
      <c r="N62" s="165" t="inlineStr">
        <is>
          <t>61</t>
        </is>
      </c>
      <c r="O62" s="166" t="inlineStr">
        <is>
          <t>COPD / Asthma</t>
        </is>
      </c>
      <c r="P62" s="165" t="inlineStr">
        <is>
          <t>แบบฝึกหัด</t>
        </is>
      </c>
      <c r="Q62" s="165" t="inlineStr">
        <is>
          <t>เล่มม่วง</t>
        </is>
      </c>
      <c r="R62" s="165" t="inlineStr"/>
    </row>
    <row r="63" ht="24" customHeight="1" s="49">
      <c r="A63" s="167" t="n">
        <v>61</v>
      </c>
      <c r="B63" s="166" t="inlineStr">
        <is>
          <t>ผู้ป่วย COPD มีอาการหอบเหนื่อยรุนแรงเฉียบพลัน ยาพ่นสูดในข้อใดเหมาะสมในการบรรเทาอาการกำเริบเฉียบพลัน</t>
        </is>
      </c>
      <c r="C63" s="166" t="inlineStr"/>
      <c r="D63" s="166" t="inlineStr">
        <is>
          <t>Ipratropium/Fenoterol MDI</t>
        </is>
      </c>
      <c r="E63" s="166" t="inlineStr">
        <is>
          <t>Montelukast 10 mg HS</t>
        </is>
      </c>
      <c r="F63" s="166" t="inlineStr">
        <is>
          <t>Theophylline 200 mg BID</t>
        </is>
      </c>
      <c r="G63" s="166" t="inlineStr">
        <is>
          <t>Prednisolone 40 mg OD x 5 days</t>
        </is>
      </c>
      <c r="H63" s="166" t="inlineStr">
        <is>
          <t>N-acetylcysteine 600 mg OD</t>
        </is>
      </c>
      <c r="I63" s="167" t="n">
        <v>1</v>
      </c>
      <c r="J63" s="166"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66" t="inlineStr"/>
      <c r="L63" s="166" t="inlineStr">
        <is>
          <t>COPD</t>
        </is>
      </c>
      <c r="M63" s="166" t="inlineStr"/>
      <c r="N63" s="165" t="inlineStr">
        <is>
          <t>62</t>
        </is>
      </c>
      <c r="O63" s="166" t="inlineStr">
        <is>
          <t>COPD / Asthma</t>
        </is>
      </c>
      <c r="P63" s="165" t="inlineStr">
        <is>
          <t>แบบฝึกหัด</t>
        </is>
      </c>
      <c r="Q63" s="165" t="inlineStr">
        <is>
          <t>เล่มม่วง</t>
        </is>
      </c>
      <c r="R63" s="165" t="inlineStr"/>
    </row>
    <row r="64" ht="24" customHeight="1" s="49">
      <c r="A64" s="167" t="n">
        <v>62</v>
      </c>
      <c r="B64" s="166" t="inlineStr">
        <is>
          <t>การแพ้ยาในลักษณะใดเป็นภาวะที่รุนแรงถึงแก่ชีวิตและห้ามทำ rechallenge ยาแก่ผู้ป่วยโดยเด็ดขาด</t>
        </is>
      </c>
      <c r="C64" s="166" t="inlineStr"/>
      <c r="D64" s="166" t="inlineStr">
        <is>
          <t>Toxic epidermal necrolysis (TEN)</t>
        </is>
      </c>
      <c r="E64" s="166" t="inlineStr">
        <is>
          <t>Maculopapular rash</t>
        </is>
      </c>
      <c r="F64" s="166" t="inlineStr">
        <is>
          <t>Macular rash</t>
        </is>
      </c>
      <c r="G64" s="166" t="inlineStr">
        <is>
          <t>Acneiform drug eruption</t>
        </is>
      </c>
      <c r="H64" s="166" t="inlineStr">
        <is>
          <t>Urticaria เล็กน้อย</t>
        </is>
      </c>
      <c r="I64" s="167" t="n">
        <v>1</v>
      </c>
      <c r="J64" s="166"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66" t="inlineStr"/>
      <c r="L64" s="166" t="inlineStr">
        <is>
          <t>Asthma</t>
        </is>
      </c>
      <c r="M64" s="166" t="inlineStr"/>
      <c r="N64" s="165" t="inlineStr">
        <is>
          <t>63</t>
        </is>
      </c>
      <c r="O64" s="166" t="inlineStr">
        <is>
          <t>COPD / Asthma</t>
        </is>
      </c>
      <c r="P64" s="165" t="inlineStr">
        <is>
          <t>แบบฝึกหัด</t>
        </is>
      </c>
      <c r="Q64" s="165" t="inlineStr">
        <is>
          <t>เล่มม่วง</t>
        </is>
      </c>
      <c r="R64" s="165" t="inlineStr"/>
    </row>
    <row r="65" ht="24" customHeight="1" s="49">
      <c r="A65" s="167" t="n">
        <v>63</v>
      </c>
      <c r="B65" s="166" t="inlineStr">
        <is>
          <t>ข้อใดคืออาการไม่พึงประสงค์ที่พบบ่อย หากผู้ป่วยใช้ salbutamol MDI บ่อยหรือเกินปริมาณที่แนะนำ</t>
        </is>
      </c>
      <c r="C65" s="166" t="inlineStr"/>
      <c r="D65" s="166" t="inlineStr">
        <is>
          <t>Tachycardia and Tremor</t>
        </is>
      </c>
      <c r="E65" s="166" t="inlineStr">
        <is>
          <t>Drowsiness</t>
        </is>
      </c>
      <c r="F65" s="166" t="inlineStr">
        <is>
          <t>Hyperkalemia</t>
        </is>
      </c>
      <c r="G65" s="166" t="inlineStr">
        <is>
          <t>Hypermagnesemia</t>
        </is>
      </c>
      <c r="H65" s="166" t="inlineStr">
        <is>
          <t>Metabolic alkalosis</t>
        </is>
      </c>
      <c r="I65" s="167" t="n">
        <v>1</v>
      </c>
      <c r="J65" s="166"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66" t="inlineStr"/>
      <c r="L65" s="166" t="inlineStr">
        <is>
          <t>Asthma</t>
        </is>
      </c>
      <c r="M65" s="166" t="inlineStr"/>
      <c r="N65" s="165" t="inlineStr">
        <is>
          <t>64</t>
        </is>
      </c>
      <c r="O65" s="166" t="inlineStr">
        <is>
          <t>COPD / Asthma</t>
        </is>
      </c>
      <c r="P65" s="165" t="inlineStr">
        <is>
          <t>แบบฝึกหัด</t>
        </is>
      </c>
      <c r="Q65" s="165" t="inlineStr">
        <is>
          <t>เล่มม่วง</t>
        </is>
      </c>
      <c r="R65" s="165" t="inlineStr"/>
    </row>
    <row r="66" ht="24" customHeight="1" s="49">
      <c r="A66" s="167" t="n">
        <v>64</v>
      </c>
      <c r="B66" s="166" t="inlineStr">
        <is>
          <t>Salbutamol เป็น chiral molecule ที่ประกอบด้วย (R)-salbutamol และ (S)-salbutamol ในอัตราส่วน 50:50 สารผสมในลักษณะนี้เรียกว่าอะไร</t>
        </is>
      </c>
      <c r="C66" s="166" t="inlineStr"/>
      <c r="D66" s="166" t="inlineStr">
        <is>
          <t>Racemic mixture</t>
        </is>
      </c>
      <c r="E66" s="166" t="inlineStr">
        <is>
          <t>Cis/Trans mixture</t>
        </is>
      </c>
      <c r="F66" s="166" t="inlineStr">
        <is>
          <t>Conformational mixture</t>
        </is>
      </c>
      <c r="G66" s="166" t="inlineStr">
        <is>
          <t>Diastereomeric mixture</t>
        </is>
      </c>
      <c r="H66" s="166" t="inlineStr">
        <is>
          <t>Meso compound</t>
        </is>
      </c>
      <c r="I66" s="167" t="n">
        <v>1</v>
      </c>
      <c r="J66" s="166"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66" t="inlineStr"/>
      <c r="L66" s="166" t="inlineStr">
        <is>
          <t>Asthma</t>
        </is>
      </c>
      <c r="M66" s="166" t="inlineStr"/>
      <c r="N66" s="165" t="inlineStr">
        <is>
          <t>65</t>
        </is>
      </c>
      <c r="O66" s="166" t="inlineStr">
        <is>
          <t>COPD / Asthma</t>
        </is>
      </c>
      <c r="P66" s="165" t="inlineStr">
        <is>
          <t>แบบฝึกหัด</t>
        </is>
      </c>
      <c r="Q66" s="165" t="inlineStr">
        <is>
          <t>เล่มม่วง</t>
        </is>
      </c>
      <c r="R66" s="165" t="inlineStr"/>
    </row>
    <row r="67" ht="24" customHeight="1" s="49">
      <c r="A67" s="167" t="n">
        <v>65</v>
      </c>
      <c r="B67" s="166" t="inlineStr">
        <is>
          <t>COPD ข้อใดไม่ใช่สาเหตุ เฉลยข้อสอบ PLE-CC1 ครั้งที่12/2564 วันที่ 1-2 : MUPY 50 เฉลยข้อสอบ PLE-CC1 ครั้งที่12/2564 วันที่ 1-2 : MUPY 50</t>
        </is>
      </c>
      <c r="C67" s="166" t="inlineStr"/>
      <c r="D67" s="166" t="inlineStr">
        <is>
          <t>การรับประทานอาหารที่มีไขมันสูง</t>
        </is>
      </c>
      <c r="E67" s="166" t="inlineStr">
        <is>
          <t>การสูบบุหรี่ (Cigarette smoking)</t>
        </is>
      </c>
      <c r="F67" s="166" t="inlineStr">
        <is>
          <t>มลพิษทางอากาศและควันจากการเผาไหม้ (Air pollution)</t>
        </is>
      </c>
      <c r="G67" s="166" t="inlineStr">
        <is>
          <t>ภาวะพร่อง Alpha-1 antitrypsin deficiency</t>
        </is>
      </c>
      <c r="H67" s="166" t="inlineStr">
        <is>
          <t>การสัมผัสฝุ่นและสารเคมีในที่ทำงาน (Occupational dust)</t>
        </is>
      </c>
      <c r="I67" s="167" t="n">
        <v>1</v>
      </c>
      <c r="J67" s="166"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66" t="inlineStr"/>
      <c r="L67" s="166" t="inlineStr">
        <is>
          <t>COPD</t>
        </is>
      </c>
      <c r="M67" s="166" t="inlineStr"/>
      <c r="N67" s="165" t="inlineStr">
        <is>
          <t>66</t>
        </is>
      </c>
      <c r="O67" s="166" t="inlineStr">
        <is>
          <t>COPD / Asthma</t>
        </is>
      </c>
      <c r="P67" s="165" t="inlineStr">
        <is>
          <t>แบบฝึกหัด</t>
        </is>
      </c>
      <c r="Q67" s="165" t="inlineStr">
        <is>
          <t>เล่มม่วง</t>
        </is>
      </c>
      <c r="R67" s="165" t="inlineStr"/>
    </row>
    <row r="68" ht="24" customHeight="1" s="49">
      <c r="A68" s="167" t="n">
        <v>66</v>
      </c>
      <c r="B68" s="166" t="inlineStr">
        <is>
          <t>ข้อไม่ใช่ปัจจัยเสี่ยงกำเริบของ COPD</t>
        </is>
      </c>
      <c r="C68" s="166" t="inlineStr"/>
      <c r="D68" s="166" t="inlineStr">
        <is>
          <t>การใช้ยาพ่นจมูกแก้แพ้</t>
        </is>
      </c>
      <c r="E68" s="166" t="inlineStr">
        <is>
          <t>การติดเชื้อในระบบทางเดินหายใจ (Respiratory tract infection)</t>
        </is>
      </c>
      <c r="F68" s="166" t="inlineStr">
        <is>
          <t>มลภาวะทางอากาศและฝุ่นละอองขนาดเล็ก (PM2.5)</t>
        </is>
      </c>
      <c r="G68" s="166" t="inlineStr">
        <is>
          <t>การหยุดยาพ่นขยายหลอดลมควบคุมอาการกะทันหัน</t>
        </is>
      </c>
      <c r="H68" s="166" t="inlineStr">
        <is>
          <t>การสัมผัสควันบุหรี่มือสอง</t>
        </is>
      </c>
      <c r="I68" s="167" t="n">
        <v>1</v>
      </c>
      <c r="J68" s="166"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66" t="inlineStr"/>
      <c r="L68" s="166" t="inlineStr">
        <is>
          <t>COPD</t>
        </is>
      </c>
      <c r="M68" s="166" t="inlineStr"/>
      <c r="N68" s="165" t="inlineStr">
        <is>
          <t>67</t>
        </is>
      </c>
      <c r="O68" s="166" t="inlineStr">
        <is>
          <t>COPD / Asthma</t>
        </is>
      </c>
      <c r="P68" s="165" t="inlineStr">
        <is>
          <t>แบบฝึกหัด</t>
        </is>
      </c>
      <c r="Q68" s="165" t="inlineStr">
        <is>
          <t>เล่มม่วง</t>
        </is>
      </c>
      <c r="R68" s="165" t="inlineStr"/>
    </row>
    <row r="69" ht="24" customHeight="1" s="49">
      <c r="A69" s="167" t="n">
        <v>67</v>
      </c>
      <c r="B69" s="166" t="inlineStr">
        <is>
          <t>ข้อใดเป็นผลข้างเคียงของ salbutamol</t>
        </is>
      </c>
      <c r="C69" s="166" t="inlineStr"/>
      <c r="D69" s="166" t="inlineStr">
        <is>
          <t>Tremor (มือสั่น)</t>
        </is>
      </c>
      <c r="E69" s="166" t="inlineStr">
        <is>
          <t>Bradycardia (หัวใจเต้นช้า)</t>
        </is>
      </c>
      <c r="F69" s="166" t="inlineStr">
        <is>
          <t>Diarrhea (ท้องเสีย)</t>
        </is>
      </c>
      <c r="G69" s="166" t="inlineStr">
        <is>
          <t>Hypotension (ความดันต่ำ)</t>
        </is>
      </c>
      <c r="H69" s="166" t="inlineStr">
        <is>
          <t>Constipation (ท้องผูก)</t>
        </is>
      </c>
      <c r="I69" s="167" t="n">
        <v>1</v>
      </c>
      <c r="J69" s="166"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66" t="inlineStr"/>
      <c r="L69" s="166" t="inlineStr">
        <is>
          <t>Asthma</t>
        </is>
      </c>
      <c r="M69" s="166" t="inlineStr"/>
      <c r="N69" s="165" t="inlineStr">
        <is>
          <t>68</t>
        </is>
      </c>
      <c r="O69" s="166" t="inlineStr">
        <is>
          <t>COPD / Asthma</t>
        </is>
      </c>
      <c r="P69" s="165" t="inlineStr">
        <is>
          <t>แบบฝึกหัด</t>
        </is>
      </c>
      <c r="Q69" s="165" t="inlineStr">
        <is>
          <t>เล่มม่วง</t>
        </is>
      </c>
      <c r="R69" s="165" t="inlineStr"/>
    </row>
    <row r="70" ht="24" customHeight="1" s="49">
      <c r="A70" s="167" t="n">
        <v>68</v>
      </c>
      <c r="B70" s="166" t="inlineStr">
        <is>
          <t>ข้อใดเป็นส่วนประกอบที่สำคัญที่สุดในการขับดันตัวยาออกมาในรูปแบบ aerosol inhalations (MDI)</t>
        </is>
      </c>
      <c r="C70" s="166" t="inlineStr"/>
      <c r="D70" s="166" t="inlineStr">
        <is>
          <t>Propellant</t>
        </is>
      </c>
      <c r="E70" s="166" t="inlineStr">
        <is>
          <t>Glidant</t>
        </is>
      </c>
      <c r="F70" s="166" t="inlineStr">
        <is>
          <t>Cosolvent</t>
        </is>
      </c>
      <c r="G70" s="166" t="inlineStr">
        <is>
          <t>Antioxidant</t>
        </is>
      </c>
      <c r="H70" s="166" t="inlineStr">
        <is>
          <t>Wetting agent</t>
        </is>
      </c>
      <c r="I70" s="167" t="n">
        <v>1</v>
      </c>
      <c r="J70" s="166"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66" t="inlineStr"/>
      <c r="L70" s="166" t="inlineStr">
        <is>
          <t>Asthma</t>
        </is>
      </c>
      <c r="M70" s="166" t="inlineStr"/>
      <c r="N70" s="165" t="inlineStr">
        <is>
          <t>68</t>
        </is>
      </c>
      <c r="O70" s="166" t="inlineStr">
        <is>
          <t>Clinic</t>
        </is>
      </c>
      <c r="P70" s="165" t="inlineStr">
        <is>
          <t>แบบฝึกหัด</t>
        </is>
      </c>
      <c r="Q70" s="165" t="inlineStr">
        <is>
          <t>เล่มม่วง</t>
        </is>
      </c>
      <c r="R70" s="165" t="inlineStr"/>
    </row>
    <row r="71" ht="24" customHeight="1" s="49">
      <c r="A71" s="167" t="n">
        <v>69</v>
      </c>
      <c r="B71"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66" t="inlineStr"/>
      <c r="D71" s="166" t="inlineStr">
        <is>
          <t>1 ถึง 5 ไมโครเมตร</t>
        </is>
      </c>
      <c r="E71" s="166" t="inlineStr">
        <is>
          <t>5 ถึง 30 ไมโครเมตร</t>
        </is>
      </c>
      <c r="F71" s="166" t="inlineStr">
        <is>
          <t>31 ถึง 49 ไมโครเมตร</t>
        </is>
      </c>
      <c r="G71" s="166" t="inlineStr">
        <is>
          <t>50 ถึง 100 ไมโครเมตร</t>
        </is>
      </c>
      <c r="H71" s="166" t="inlineStr">
        <is>
          <t>มากกว่า 100 ไมโครเมตร</t>
        </is>
      </c>
      <c r="I71" s="167" t="n">
        <v>1</v>
      </c>
      <c r="J71" s="166"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66" t="inlineStr"/>
      <c r="L71" s="166" t="inlineStr">
        <is>
          <t>Asthma</t>
        </is>
      </c>
      <c r="M71" s="166" t="inlineStr"/>
      <c r="N71" s="165" t="inlineStr">
        <is>
          <t>69</t>
        </is>
      </c>
      <c r="O71" s="166" t="inlineStr">
        <is>
          <t>Clinic</t>
        </is>
      </c>
      <c r="P71" s="165" t="inlineStr">
        <is>
          <t>แบบฝึกหัด</t>
        </is>
      </c>
      <c r="Q71" s="165" t="inlineStr">
        <is>
          <t>เล่มม่วง</t>
        </is>
      </c>
      <c r="R71" s="165" t="inlineStr"/>
    </row>
    <row r="72" ht="24" customHeight="1" s="49">
      <c r="A72" s="167" t="n">
        <v>70</v>
      </c>
      <c r="B72"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66" t="inlineStr"/>
      <c r="D72" s="166" t="inlineStr">
        <is>
          <t>Salmeterol monotherapy</t>
        </is>
      </c>
      <c r="E72" s="166" t="inlineStr">
        <is>
          <t>Inhaled Budesonide</t>
        </is>
      </c>
      <c r="F72" s="166" t="inlineStr">
        <is>
          <t>Inhaled Fluticasone</t>
        </is>
      </c>
      <c r="G72" s="166" t="inlineStr">
        <is>
          <t>Montelukast</t>
        </is>
      </c>
      <c r="H72" s="166" t="inlineStr">
        <is>
          <t>Budesonide/Formoterol</t>
        </is>
      </c>
      <c r="I72" s="167" t="n">
        <v>1</v>
      </c>
      <c r="J72" s="166"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66" t="inlineStr"/>
      <c r="L72" s="166" t="inlineStr">
        <is>
          <t>Asthma</t>
        </is>
      </c>
      <c r="M72" s="166" t="inlineStr"/>
      <c r="N72" s="165" t="inlineStr">
        <is>
          <t>70</t>
        </is>
      </c>
      <c r="O72" s="166" t="inlineStr">
        <is>
          <t>Clinic</t>
        </is>
      </c>
      <c r="P72" s="165" t="inlineStr">
        <is>
          <t>แบบฝึกหัด</t>
        </is>
      </c>
      <c r="Q72" s="165" t="inlineStr">
        <is>
          <t>เล่มม่วง</t>
        </is>
      </c>
      <c r="R72" s="165" t="inlineStr"/>
    </row>
    <row r="73" ht="24" customHeight="1" s="49">
      <c r="A73" s="167" t="n">
        <v>71</v>
      </c>
      <c r="B73"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66" t="inlineStr"/>
      <c r="D73" s="166" t="inlineStr">
        <is>
          <t>2 ng/L</t>
        </is>
      </c>
      <c r="E73" s="166" t="inlineStr">
        <is>
          <t>0.2 ng/L</t>
        </is>
      </c>
      <c r="F73" s="166" t="inlineStr">
        <is>
          <t>10 ng/L</t>
        </is>
      </c>
      <c r="G73" s="166" t="inlineStr">
        <is>
          <t>18 ng/L</t>
        </is>
      </c>
      <c r="H73" s="166" t="inlineStr">
        <is>
          <t>20 ng/L</t>
        </is>
      </c>
      <c r="I73" s="167" t="n">
        <v>1</v>
      </c>
      <c r="J73" s="166"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66" t="inlineStr"/>
      <c r="L73" s="166" t="inlineStr">
        <is>
          <t>Asthma</t>
        </is>
      </c>
      <c r="M73" s="166" t="inlineStr"/>
      <c r="N73" s="165" t="inlineStr">
        <is>
          <t>71</t>
        </is>
      </c>
      <c r="O73" s="166" t="inlineStr">
        <is>
          <t>Clinic</t>
        </is>
      </c>
      <c r="P73" s="165" t="inlineStr">
        <is>
          <t>แบบฝึกหัด</t>
        </is>
      </c>
      <c r="Q73" s="165" t="inlineStr">
        <is>
          <t>เล่มม่วง</t>
        </is>
      </c>
      <c r="R73" s="165" t="inlineStr"/>
    </row>
    <row r="74" ht="24" customHeight="1" s="49">
      <c r="A74" s="167" t="n">
        <v>72</v>
      </c>
      <c r="B74"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66" t="inlineStr"/>
      <c r="D74" s="166" t="inlineStr">
        <is>
          <t>Sputum culture</t>
        </is>
      </c>
      <c r="E74" s="166" t="inlineStr">
        <is>
          <t>Physical Examination</t>
        </is>
      </c>
      <c r="F74" s="166" t="inlineStr">
        <is>
          <t>Complete blood count</t>
        </is>
      </c>
      <c r="G74" s="166" t="inlineStr">
        <is>
          <t>Peak flow meter</t>
        </is>
      </c>
      <c r="H74" s="166" t="inlineStr">
        <is>
          <t>Lung function Spirometry</t>
        </is>
      </c>
      <c r="I74" s="167" t="n">
        <v>5</v>
      </c>
      <c r="J74" s="166"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66" t="inlineStr"/>
      <c r="L74" s="166" t="inlineStr">
        <is>
          <t>Asthma</t>
        </is>
      </c>
      <c r="M74" s="166" t="inlineStr"/>
      <c r="N74" s="165" t="inlineStr">
        <is>
          <t>72</t>
        </is>
      </c>
      <c r="O74" s="166" t="inlineStr">
        <is>
          <t>Clinic</t>
        </is>
      </c>
      <c r="P74" s="165" t="inlineStr">
        <is>
          <t>แบบฝึกหัด</t>
        </is>
      </c>
      <c r="Q74" s="165" t="inlineStr">
        <is>
          <t>เล่มม่วง</t>
        </is>
      </c>
      <c r="R74" s="165" t="inlineStr"/>
    </row>
    <row r="75" ht="24" customHeight="1" s="49">
      <c r="A75" s="167" t="n">
        <v>73</v>
      </c>
      <c r="B75" s="166" t="inlineStr">
        <is>
          <t>ข้อใดคือเกณฑ์ในการวินิจฉัยที่จำเป็นที่สุดในการแยกโรคของผู้ป่วยปอดอักเสบ</t>
        </is>
      </c>
      <c r="C75" s="166" t="inlineStr"/>
      <c r="D75" s="166" t="inlineStr">
        <is>
          <t>Blood Culture</t>
        </is>
      </c>
      <c r="E75" s="166" t="inlineStr">
        <is>
          <t>Sputum Culture</t>
        </is>
      </c>
      <c r="F75" s="166" t="inlineStr">
        <is>
          <t>Chest-X Ray</t>
        </is>
      </c>
      <c r="G75" s="166" t="inlineStr">
        <is>
          <t>Serology</t>
        </is>
      </c>
      <c r="H75" s="166" t="inlineStr">
        <is>
          <t>Arterial blood gas</t>
        </is>
      </c>
      <c r="I75" s="167" t="n">
        <v>3</v>
      </c>
      <c r="J75" s="166"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66" t="inlineStr"/>
      <c r="L75" s="166" t="inlineStr">
        <is>
          <t>Asthma</t>
        </is>
      </c>
      <c r="M75" s="166" t="inlineStr"/>
      <c r="N75" s="165" t="inlineStr">
        <is>
          <t>73</t>
        </is>
      </c>
      <c r="O75" s="166" t="inlineStr">
        <is>
          <t>Clinic</t>
        </is>
      </c>
      <c r="P75" s="165" t="inlineStr">
        <is>
          <t>แบบฝึกหัด</t>
        </is>
      </c>
      <c r="Q75" s="165" t="inlineStr">
        <is>
          <t>เล่มม่วง</t>
        </is>
      </c>
      <c r="R75" s="165" t="inlineStr"/>
    </row>
    <row r="76" ht="24" customHeight="1" s="49">
      <c r="A76" s="167" t="n">
        <v>74</v>
      </c>
      <c r="B76" s="166" t="inlineStr">
        <is>
          <t>จากโครงสร้างของ salbutamol ที่กำหนดให้ หมู่ฟังก์ชั่นใดที่ทำให้ salbutamol ออกฤทธิ์จำเพาะต่อ β receptor</t>
        </is>
      </c>
      <c r="C76" s="166" t="inlineStr"/>
      <c r="D76" s="166" t="inlineStr">
        <is>
          <t>A – hydroxyl group</t>
        </is>
      </c>
      <c r="E76" s="166" t="inlineStr">
        <is>
          <t>B – methanol group</t>
        </is>
      </c>
      <c r="F76" s="166" t="inlineStr">
        <is>
          <t>C – aromatic ring</t>
        </is>
      </c>
      <c r="G76" s="166" t="inlineStr">
        <is>
          <t>D – hydroxyl group</t>
        </is>
      </c>
      <c r="H76" s="166" t="inlineStr">
        <is>
          <t>E – tert-butyl group</t>
        </is>
      </c>
      <c r="I76" s="167" t="n">
        <v>5</v>
      </c>
      <c r="J76" s="166"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66" t="inlineStr"/>
      <c r="L76" s="166" t="inlineStr">
        <is>
          <t>Asthma</t>
        </is>
      </c>
      <c r="M76" s="166" t="inlineStr"/>
      <c r="N76" s="165" t="inlineStr">
        <is>
          <t>74</t>
        </is>
      </c>
      <c r="O76" s="166" t="inlineStr">
        <is>
          <t>Clinic</t>
        </is>
      </c>
      <c r="P76" s="165" t="inlineStr">
        <is>
          <t>แบบฝึกหัด</t>
        </is>
      </c>
      <c r="Q76" s="165" t="inlineStr">
        <is>
          <t>เล่มม่วง</t>
        </is>
      </c>
      <c r="R76" s="165" t="inlineStr"/>
    </row>
    <row r="77" ht="24" customHeight="1" s="49">
      <c r="A77" s="167" t="n">
        <v>75</v>
      </c>
      <c r="B77" s="166" t="inlineStr">
        <is>
          <t>ยาพ่นสูด ในรูปแบบ β2-selective adrenergic receptor agonists MDI (metered dose inhalers) ควรมีลักษณะ แบบใด</t>
        </is>
      </c>
      <c r="C77" s="166" t="inlineStr"/>
      <c r="D77" s="166" t="inlineStr">
        <is>
          <t>ขนาดอนุภาคของตัวยาควรอยู่ระหว่าง 1-3 μm</t>
        </is>
      </c>
      <c r="E77" s="166" t="inlineStr">
        <is>
          <t>ขนาดอนุภาคอยู่ระหว่าง 5-10 μm</t>
        </is>
      </c>
      <c r="F77" s="166" t="inlineStr">
        <is>
          <t>ตัวยาหวังผลให้ไปจับกับ receptor ที่ทางเดินหายใจส่วนปลาย</t>
        </is>
      </c>
      <c r="G77" s="166" t="inlineStr">
        <is>
          <t>ใช้ lactose เพื่อปรับปรุงรสชาติ</t>
        </is>
      </c>
      <c r="H77" s="166" t="inlineStr">
        <is>
          <t>นิยมใช้ chlorofluorocarbon เป็นตัวสารขับดัน</t>
        </is>
      </c>
      <c r="I77" s="167" t="n">
        <v>1</v>
      </c>
      <c r="J77" s="166"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66" t="inlineStr"/>
      <c r="L77" s="166" t="inlineStr">
        <is>
          <t>Asthma</t>
        </is>
      </c>
      <c r="M77" s="166" t="inlineStr"/>
      <c r="N77" s="165" t="inlineStr">
        <is>
          <t>75</t>
        </is>
      </c>
      <c r="O77" s="166" t="inlineStr">
        <is>
          <t>Clinic</t>
        </is>
      </c>
      <c r="P77" s="165" t="inlineStr">
        <is>
          <t>แบบฝึกหัด</t>
        </is>
      </c>
      <c r="Q77" s="165" t="inlineStr">
        <is>
          <t>เล่มม่วง</t>
        </is>
      </c>
      <c r="R77" s="165" t="inlineStr"/>
    </row>
    <row r="78" ht="24" customHeight="1" s="49">
      <c r="A78" s="167" t="n">
        <v>76</v>
      </c>
      <c r="B78" s="166" t="inlineStr">
        <is>
          <t>ข้อใดคือข้อแนะนำของการใช้ Salbutamol MDI</t>
        </is>
      </c>
      <c r="C78" s="166" t="inlineStr"/>
      <c r="D78" s="166" t="inlineStr">
        <is>
          <t>หายใจออกทางปาก ช้า ลึก</t>
        </is>
      </c>
      <c r="E78" s="166" t="inlineStr">
        <is>
          <t>หายใจออกทางปาก เร็ว ลึก</t>
        </is>
      </c>
      <c r="F78" s="166" t="inlineStr">
        <is>
          <t>หายใจเข้าทางปาก ช้า ลึก</t>
        </is>
      </c>
      <c r="G78" s="166" t="inlineStr">
        <is>
          <t>หายใจเข้าทางปาก เร็ว ลึก</t>
        </is>
      </c>
      <c r="H78" s="166" t="inlineStr">
        <is>
          <t>หายใจเข้าทางปาก เร็ว แรง ลึก</t>
        </is>
      </c>
      <c r="I78" s="167" t="n">
        <v>3</v>
      </c>
      <c r="J78" s="166"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66" t="inlineStr"/>
      <c r="L78" s="166" t="inlineStr">
        <is>
          <t>Asthma</t>
        </is>
      </c>
      <c r="M78" s="166" t="inlineStr"/>
      <c r="N78" s="165" t="inlineStr">
        <is>
          <t>76</t>
        </is>
      </c>
      <c r="O78" s="166" t="inlineStr">
        <is>
          <t>Clinic</t>
        </is>
      </c>
      <c r="P78" s="165" t="inlineStr">
        <is>
          <t>แบบฝึกหัด</t>
        </is>
      </c>
      <c r="Q78" s="165" t="inlineStr">
        <is>
          <t>เล่มม่วง</t>
        </is>
      </c>
      <c r="R78" s="165" t="inlineStr"/>
    </row>
    <row r="79" ht="24" customHeight="1" s="49">
      <c r="A79" s="167" t="n">
        <v>77</v>
      </c>
      <c r="B79" s="166" t="inlineStr">
        <is>
          <t>ในการตั้งตำหรับ Dry powder inhaler (DPI) ข้อใดต่อไปนี้ไม่ถูกต้อง</t>
        </is>
      </c>
      <c r="C79" s="166" t="inlineStr"/>
      <c r="D79" s="166" t="inlineStr">
        <is>
          <t>ขนาดอนุภาคตัวยาอยู่ระหว่าง 1-5 ไมครอน</t>
        </is>
      </c>
      <c r="E79" s="166" t="inlineStr">
        <is>
          <t>รูปแบบยาเป็นสารละลาย หรือ ยาแขวนตะกอน</t>
        </is>
      </c>
      <c r="F79" s="166" t="inlineStr">
        <is>
          <t>ไม่จำเป็นต้องใช้สารขับดัน</t>
        </is>
      </c>
      <c r="G79" s="166" t="inlineStr">
        <is>
          <t>ตัวยาเป็นลักษณะผงแห้ง</t>
        </is>
      </c>
      <c r="H79" s="166" t="inlineStr">
        <is>
          <t>ตัวยาสำคัญมีสมบัติละลายน้ำหรือไม่ละลายน้ำก็ได้</t>
        </is>
      </c>
      <c r="I79" s="167" t="n">
        <v>2</v>
      </c>
      <c r="J79" s="166"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66" t="inlineStr"/>
      <c r="L79" s="166" t="inlineStr">
        <is>
          <t>Asthma</t>
        </is>
      </c>
      <c r="M79" s="166" t="inlineStr"/>
      <c r="N79" s="165" t="inlineStr">
        <is>
          <t>77</t>
        </is>
      </c>
      <c r="O79" s="166" t="inlineStr">
        <is>
          <t>Clinic</t>
        </is>
      </c>
      <c r="P79" s="165" t="inlineStr">
        <is>
          <t>แบบฝึกหัด</t>
        </is>
      </c>
      <c r="Q79" s="165" t="inlineStr">
        <is>
          <t>เล่มม่วง</t>
        </is>
      </c>
      <c r="R79" s="165" t="inlineStr"/>
    </row>
    <row r="80" ht="24" customHeight="1" s="49">
      <c r="A80" s="167" t="n">
        <v>78</v>
      </c>
      <c r="B80" s="166" t="inlineStr">
        <is>
          <t>ข้อใดกล่าวถึงลักษณะของ Metered dose inhaler (MDI) ได้ถูกต้อง</t>
        </is>
      </c>
      <c r="C80" s="166" t="inlineStr"/>
      <c r="D80" s="166" t="inlineStr">
        <is>
          <t>ขนาดอนุภาคที่เหมาะสมคือ 1-10 ไมครอน</t>
        </is>
      </c>
      <c r="E80" s="166" t="inlineStr">
        <is>
          <t>นิยมใช้สารขับดันเป็น Chloroflurocarbon (CFC)</t>
        </is>
      </c>
      <c r="F80" s="166" t="inlineStr">
        <is>
          <t>ยาจะผสมกับแก๊สเหลวในลักษณะเป็นสารละลาย หรือ ยาแขวนตะกอน</t>
        </is>
      </c>
      <c r="G80" s="166" t="inlineStr">
        <is>
          <t>นิยมเติม Lactose เข้าไปเพื่อปรับปรุงรสชาติขณะพ่นสูด</t>
        </is>
      </c>
      <c r="H80" s="166" t="inlineStr">
        <is>
          <t>ยาจะถูกฉีดพ่นออกทาง mouthpiece</t>
        </is>
      </c>
      <c r="I80" s="167" t="n">
        <v>3</v>
      </c>
      <c r="J80" s="166"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66" t="inlineStr"/>
      <c r="L80" s="166" t="inlineStr">
        <is>
          <t>Asthma</t>
        </is>
      </c>
      <c r="M80" s="166" t="inlineStr"/>
      <c r="N80" s="165" t="inlineStr">
        <is>
          <t>78</t>
        </is>
      </c>
      <c r="O80" s="166" t="inlineStr">
        <is>
          <t>Clinic</t>
        </is>
      </c>
      <c r="P80" s="165" t="inlineStr">
        <is>
          <t>แบบฝึกหัด</t>
        </is>
      </c>
      <c r="Q80" s="165" t="inlineStr">
        <is>
          <t>เล่มม่วง</t>
        </is>
      </c>
      <c r="R80" s="165" t="inlineStr"/>
    </row>
    <row r="81" ht="24" customHeight="1" s="49">
      <c r="A81" s="167" t="n">
        <v>79</v>
      </c>
      <c r="B81" s="166" t="inlineStr">
        <is>
          <t>หัวข้อใดกล่าวถูกต้องเกี่ยวกับการนำส่งยาทางปอด</t>
        </is>
      </c>
      <c r="C81" s="166" t="inlineStr"/>
      <c r="D81" s="166" t="inlineStr">
        <is>
          <t>ขนาดยาที่ใช้ต่ำว่าขนาดรับประทาน</t>
        </is>
      </c>
      <c r="E81" s="166" t="inlineStr">
        <is>
          <t>ยาบางส่วนถูก first pass-metabolism</t>
        </is>
      </c>
      <c r="F81" s="166" t="inlineStr">
        <is>
          <t>อาจทำให้เกิดผลข้างเคียง หรืออาการไม่พึงประสงค์จากการใช้ยา เพราะตัวยาเกาะที่เนื้อเยื่อโดยตรง</t>
        </is>
      </c>
      <c r="G81" s="166" t="inlineStr">
        <is>
          <t>ยาพ่นสูดแบบ DPI จำเป็นต้องกลั้นหายใจขณะใช้ยา เพราะใช้หลักการ Inspiratory flow rate</t>
        </is>
      </c>
      <c r="H81" s="166" t="inlineStr">
        <is>
          <t>ถูกทุกข้อ</t>
        </is>
      </c>
      <c r="I81" s="167" t="n">
        <v>1</v>
      </c>
      <c r="J81" s="166"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66" t="inlineStr"/>
      <c r="L81" s="166" t="inlineStr">
        <is>
          <t>Asthma</t>
        </is>
      </c>
      <c r="M81" s="166" t="inlineStr"/>
      <c r="N81" s="165" t="inlineStr">
        <is>
          <t>79</t>
        </is>
      </c>
      <c r="O81" s="166" t="inlineStr">
        <is>
          <t>Clinic</t>
        </is>
      </c>
      <c r="P81" s="165" t="inlineStr">
        <is>
          <t>แบบฝึกหัด</t>
        </is>
      </c>
      <c r="Q81" s="165" t="inlineStr">
        <is>
          <t>เล่มม่วง</t>
        </is>
      </c>
      <c r="R81" s="165" t="inlineStr"/>
    </row>
    <row r="82" ht="24" customHeight="1" s="49">
      <c r="A82" s="167" t="n">
        <v>80</v>
      </c>
      <c r="B82"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66" t="inlineStr"/>
      <c r="D82" s="166" t="inlineStr">
        <is>
          <t>ผู้ป่วยมีอาการหายใจเหนื่อยหอบเรื้อรัง (Chronic Dyspnea) และความรุนแรงของอาการค่อยๆ เพิ่มขึ้นตามกาลเวลา</t>
        </is>
      </c>
      <c r="E82" s="166" t="inlineStr">
        <is>
          <t>ผู้ป่วยมีอาการไอเรื้อรังและอาจมีเสมหะต่อเนื่องเป็นเวลานาน</t>
        </is>
      </c>
      <c r="F82" s="166" t="inlineStr">
        <is>
          <t>ค่าสัดส่วน FEV1/FVC ภายหลังการสูดยาขยายหลอดลม (Post-bronchodilator) มีค่าเพิ่มขึ้นสูงกว่า 0.70 (หรือ &gt; 70%)</t>
        </is>
      </c>
      <c r="G82" s="166" t="inlineStr">
        <is>
          <t>ค่าสัดส่วน FEV1/FVC ภายหลังการสูดยาขยายหลอดลม (Post-bronchodilator) มีค่าน้อยกว่า 0.70 (หรือ &lt; 70%)</t>
        </is>
      </c>
      <c r="H82" s="166" t="inlineStr">
        <is>
          <t>ค่า FEV1 (Forced Expiratory Volume in 1 second) ลดลงอย่างต่อเนื่องตามความรุนแรงของโรค</t>
        </is>
      </c>
      <c r="I82" s="167" t="n">
        <v>3</v>
      </c>
      <c r="J82" s="166"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66" t="inlineStr"/>
      <c r="L82" s="166" t="inlineStr">
        <is>
          <t>Asthma/COPD</t>
        </is>
      </c>
      <c r="M82" s="166" t="inlineStr"/>
      <c r="N82" s="165" t="inlineStr">
        <is>
          <t>Clinic</t>
        </is>
      </c>
      <c r="O82" s="166" t="inlineStr">
        <is>
          <t>ข้อสอบ ม.รังสิต ข้อ 15</t>
        </is>
      </c>
      <c r="P82" s="165" t="inlineStr">
        <is>
          <t>แบบฝึกหัด</t>
        </is>
      </c>
      <c r="Q82" s="165" t="inlineStr">
        <is>
          <t>เล่มม่วง</t>
        </is>
      </c>
      <c r="R82" s="165" t="inlineStr"/>
    </row>
    <row r="83" ht="24" customHeight="1" s="49">
      <c r="A83" s="167" t="n">
        <v>81</v>
      </c>
      <c r="B83"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66" t="inlineStr"/>
      <c r="D83" s="166" t="inlineStr">
        <is>
          <t>นาย ก สูบบุหรี่วันละ 25 มวน เป็นเวลา 7 ปี (คำนวณได้ 8.75 Pack-years)</t>
        </is>
      </c>
      <c r="E83" s="166" t="inlineStr">
        <is>
          <t>นาย ข สูบบุหรี่วันละ 2 ซอง เป็นเวลา 15 ปี (คำนวณได้ 30 Pack-years)</t>
        </is>
      </c>
      <c r="F83" s="166" t="inlineStr">
        <is>
          <t>นาย ค สูบบุหรี่วันละ 1 ซอง เป็นเวลา 10 ปี (คำนวณได้ 10 Pack-years)</t>
        </is>
      </c>
      <c r="G83" s="166" t="inlineStr">
        <is>
          <t>นาย ง สูบบุหรี่วันละ 15 มวน เป็นเวลา 5 ปี (คำนวณได้ 3.75 Pack-years)</t>
        </is>
      </c>
      <c r="H83" s="166" t="inlineStr">
        <is>
          <t>นาย จ สูบบุหรี่วันละ 3 ซอง เป็นเวลา 6 ปี (คำนวณได้ 18 Pack-years)</t>
        </is>
      </c>
      <c r="I83" s="167" t="n">
        <v>2</v>
      </c>
      <c r="J83" s="166"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66" t="inlineStr"/>
      <c r="L83" s="166" t="inlineStr">
        <is>
          <t>Asthma/COPD</t>
        </is>
      </c>
      <c r="M83" s="166" t="inlineStr"/>
      <c r="N83" s="165" t="inlineStr">
        <is>
          <t>Clinic</t>
        </is>
      </c>
      <c r="O83" s="166" t="inlineStr">
        <is>
          <t>ข้อสอบ ม.รังสิต ข้อ 16</t>
        </is>
      </c>
      <c r="P83" s="165" t="inlineStr">
        <is>
          <t>แบบฝึกหัด</t>
        </is>
      </c>
      <c r="Q83" s="165" t="inlineStr">
        <is>
          <t>เล่มม่วง</t>
        </is>
      </c>
      <c r="R83" s="165" t="inlineStr"/>
    </row>
    <row r="84" ht="24" customHeight="1" s="49">
      <c r="A84" s="167" t="n">
        <v>82</v>
      </c>
      <c r="B84" s="166" t="inlineStr">
        <is>
          <t>ปัจจัยในข้อใดต่อไปนี้ 'ไม่ใช่' สาเหตุหรือปัจจัยเสี่ยงโดยตรง (Etiology / Risk Factors) ในการเกิดโรคปอดอุดกั้นเรื้อรัง (COPD)</t>
        </is>
      </c>
      <c r="C84" s="166" t="inlineStr"/>
      <c r="D84" s="166" t="inlineStr">
        <is>
          <t>การสูบบุหรี่ต่อเนื่องตั้งแต่อายุ 35 ปีขึ้นไป (Active Cigarette Smoking)</t>
        </is>
      </c>
      <c r="E84" s="166" t="inlineStr">
        <is>
          <t>การได้รับควันบุหรี่มือสองจากคนในครอบครัวเป็นประจำ (Second-hand Tobacco Smoke)</t>
        </is>
      </c>
      <c r="F84" s="166" t="inlineStr">
        <is>
          <t>การดื่มเครื่องดื่มแอลกอฮอล์ในปริมาณปานกลางเป็นประจำ</t>
        </is>
      </c>
      <c r="G84" s="166" t="inlineStr">
        <is>
          <t>ประวัติการเป็นโรคความดันโลหิตสูง (Essential Hypertension)</t>
        </is>
      </c>
      <c r="H84" s="166" t="inlineStr">
        <is>
          <t>ข้อ ค. และ ข้อ ง. ไม่ใช่ปัจจัยเสี่ยงโดยตรงของการเกิดโรค COPD</t>
        </is>
      </c>
      <c r="I84" s="167" t="n">
        <v>5</v>
      </c>
      <c r="J84" s="166"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66" t="inlineStr"/>
      <c r="L84" s="166" t="inlineStr">
        <is>
          <t>Asthma/COPD</t>
        </is>
      </c>
      <c r="M84" s="166" t="inlineStr"/>
      <c r="N84" s="165" t="inlineStr">
        <is>
          <t>Clinic</t>
        </is>
      </c>
      <c r="O84" s="166" t="inlineStr">
        <is>
          <t>ข้อสอบ ม.รังสิต ข้อ 17</t>
        </is>
      </c>
      <c r="P84" s="165" t="inlineStr">
        <is>
          <t>แบบฝึกหัด</t>
        </is>
      </c>
      <c r="Q84" s="165" t="inlineStr">
        <is>
          <t>เล่มม่วง</t>
        </is>
      </c>
      <c r="R84" s="165" t="inlineStr"/>
    </row>
    <row r="85" ht="24" customHeight="1" s="49">
      <c r="A85" s="167" t="n">
        <v>83</v>
      </c>
      <c r="B85"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66" t="inlineStr"/>
      <c r="D85" s="166" t="inlineStr">
        <is>
          <t>ยาขยายหลอดลมชนิดออกฤทธิ์ยาวเดี่ยวๆ: LABA (Long-Acting Beta-2 Agonist) หรือ LAMA (Long-Acting Muscarinic Antagonist)</t>
        </is>
      </c>
      <c r="E85" s="166" t="inlineStr">
        <is>
          <t>ยาขยายหลอดลมคู่ผสม: LABA ร่วมกับ LAMA ตั้งแต่เริ่มต้น</t>
        </is>
      </c>
      <c r="F85" s="166" t="inlineStr">
        <is>
          <t>ยาสูดสเตียรอยด์เดี่ยวๆ: ICS (Inhaled Corticosteroid)</t>
        </is>
      </c>
      <c r="G85" s="166" t="inlineStr">
        <is>
          <t>ยาขยายหลอดลมชนิดรับประทาน: Theophylline ขนาดสูง</t>
        </is>
      </c>
      <c r="H85" s="166" t="inlineStr">
        <is>
          <t>ยาปฏิชีวนะ Azithromycin รับประทานต่อเนื่องระยะยาว</t>
        </is>
      </c>
      <c r="I85" s="167" t="n">
        <v>1</v>
      </c>
      <c r="J85" s="166"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66" t="inlineStr"/>
      <c r="L85" s="166" t="inlineStr">
        <is>
          <t>Asthma/COPD</t>
        </is>
      </c>
      <c r="M85" s="166" t="inlineStr"/>
      <c r="N85" s="165" t="inlineStr">
        <is>
          <t>Clinic</t>
        </is>
      </c>
      <c r="O85" s="166" t="inlineStr">
        <is>
          <t>ข้อสอบ ม.รังสิต ข้อ 18</t>
        </is>
      </c>
      <c r="P85" s="165" t="inlineStr">
        <is>
          <t>แบบฝึกหัด</t>
        </is>
      </c>
      <c r="Q85" s="165" t="inlineStr">
        <is>
          <t>เล่มม่วง</t>
        </is>
      </c>
      <c r="R85" s="165" t="inlineStr"/>
    </row>
    <row r="86" ht="24" customHeight="1" s="49">
      <c r="A86" s="167" t="n">
        <v>84</v>
      </c>
      <c r="B86"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66" t="inlineStr"/>
      <c r="D86" s="166" t="inlineStr">
        <is>
          <t>Salbutamol MDI ร่วมกับ Terbutaline Turbuhaler</t>
        </is>
      </c>
      <c r="E86" s="166" t="inlineStr">
        <is>
          <t>Salbutamol MDI ร่วมกับ Budesonide Pulmicort</t>
        </is>
      </c>
      <c r="F86" s="166" t="inlineStr">
        <is>
          <t>Formoterol ร่วมกับ Oral Prednisolone</t>
        </is>
      </c>
      <c r="G86" s="166" t="inlineStr">
        <is>
          <t>Salmeterol Inhaler (LABA) หรือ Tiotropium HandiHaler/Respimat (LAMA)</t>
        </is>
      </c>
      <c r="H86" s="166" t="inlineStr">
        <is>
          <t>Ipratropium Bromide MDI เดี่ยวๆ วันละ 4 ครั้ง</t>
        </is>
      </c>
      <c r="I86" s="167" t="n">
        <v>4</v>
      </c>
      <c r="J86" s="166"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66" t="inlineStr"/>
      <c r="L86" s="166" t="inlineStr">
        <is>
          <t>Asthma/COPD</t>
        </is>
      </c>
      <c r="M86" s="166" t="inlineStr"/>
      <c r="N86" s="165" t="inlineStr">
        <is>
          <t>Clinic</t>
        </is>
      </c>
      <c r="O86" s="166" t="inlineStr">
        <is>
          <t>ข้อสอบ ม.รังสิต ข้อ 19</t>
        </is>
      </c>
      <c r="P86" s="165" t="inlineStr">
        <is>
          <t>แบบฝึกหัด</t>
        </is>
      </c>
      <c r="Q86" s="165" t="inlineStr">
        <is>
          <t>เล่มม่วง</t>
        </is>
      </c>
      <c r="R86" s="165" t="inlineStr"/>
    </row>
    <row r="87" ht="24" customHeight="1" s="49">
      <c r="A87" s="167" t="n">
        <v>85</v>
      </c>
      <c r="B87"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66" t="inlineStr"/>
      <c r="D87" s="166" t="inlineStr">
        <is>
          <t>เพิ่มยาพ่นสูดขยายหลอดลมระยะสั้น Salbutamol MDI เป็นประจำทุก 4 ชั่วโมง</t>
        </is>
      </c>
      <c r="E87" s="166" t="inlineStr">
        <is>
          <t>เพิ่มยาสูดสเตียรอยด์ Budesonide (ICS) เดี่ยวๆ ทันที</t>
        </is>
      </c>
      <c r="F87" s="166" t="inlineStr">
        <is>
          <t>ปรับเพิ่มเป็นยาขยายหลอดลมคู่ผสมชนิดออกฤทธิ์ยาวสองกลุ่มร่วมกัน: LABA ร่วมกับ LAMA (เช่น Salmeterol + Tiotropium หรือ Formoterol + Aclidinium)</t>
        </is>
      </c>
      <c r="G87" s="166" t="inlineStr">
        <is>
          <t>เพิ่มยารับประทาน Theophylline ขนาดสูง</t>
        </is>
      </c>
      <c r="H87" s="166" t="inlineStr">
        <is>
          <t>หยุดยาพ่นทั้งหมดแล้วเปลี่ยนเป็นยาเม็ดสเตียรอยด์รับประทาน</t>
        </is>
      </c>
      <c r="I87" s="167" t="n">
        <v>3</v>
      </c>
      <c r="J87"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66" t="inlineStr"/>
      <c r="L87" s="166" t="inlineStr">
        <is>
          <t>Asthma/COPD</t>
        </is>
      </c>
      <c r="M87" s="166" t="inlineStr"/>
      <c r="N87" s="165" t="inlineStr">
        <is>
          <t>Clinic</t>
        </is>
      </c>
      <c r="O87" s="166" t="inlineStr">
        <is>
          <t>ข้อสอบ ม.รังสิต ข้อ 20</t>
        </is>
      </c>
      <c r="P87" s="165" t="inlineStr">
        <is>
          <t>แบบฝึกหัด</t>
        </is>
      </c>
      <c r="Q87" s="165" t="inlineStr">
        <is>
          <t>เล่มม่วง</t>
        </is>
      </c>
      <c r="R87" s="165" t="inlineStr"/>
    </row>
    <row r="88" ht="24" customHeight="1" s="49">
      <c r="A88" s="167" t="n">
        <v>86</v>
      </c>
      <c r="B88"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66" t="inlineStr"/>
      <c r="D88" s="166" t="inlineStr">
        <is>
          <t>ต้องเขย่าเครื่องพ่นยาทุกครั้งก่อนสูดยา เพื่อให้สารขับดันผสมกับผงยา</t>
        </is>
      </c>
      <c r="E88" s="166" t="inlineStr">
        <is>
          <t>ต้องหายใจออกช้าๆ รดเข้าไปในปากกระบอกยาเพื่อเพิ่มความชื้นของผงยา</t>
        </is>
      </c>
      <c r="F88" s="166" t="inlineStr">
        <is>
          <t>หลังสูดยาเสร็จทุกครั้ง ให้บ้วนปาก กลั้วคอด้วยน้ำสะอาด แล้วบ้วนทิ้งทันที (Rinse and Spit)</t>
        </is>
      </c>
      <c r="G88" s="166" t="inlineStr">
        <is>
          <t>หลังสูดยาเสร็จ ให้ดื่มน้ำตามมากๆ เพื่อกลืนผงยาลงสู่กระเพาะอาหาร</t>
        </is>
      </c>
      <c r="H88" s="166" t="inlineStr">
        <is>
          <t>ต้องนำตัวเครื่องพ่นยา DPI ไปล้างทำความสะอาดด้วยน้ำประปาทุกครั้งหลังใช้</t>
        </is>
      </c>
      <c r="I88" s="167" t="n">
        <v>3</v>
      </c>
      <c r="J88" s="166"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66" t="inlineStr"/>
      <c r="L88" s="166" t="inlineStr">
        <is>
          <t>Asthma/COPD</t>
        </is>
      </c>
      <c r="M88" s="166" t="inlineStr"/>
      <c r="N88" s="165" t="inlineStr">
        <is>
          <t>Clinic</t>
        </is>
      </c>
      <c r="O88" s="166" t="inlineStr">
        <is>
          <t>ข้อสอบ ม.รังสิต ข้อ 21</t>
        </is>
      </c>
      <c r="P88" s="165" t="inlineStr">
        <is>
          <t>แบบฝึกหัด</t>
        </is>
      </c>
      <c r="Q88" s="165" t="inlineStr">
        <is>
          <t>เล่มม่วง</t>
        </is>
      </c>
      <c r="R88" s="165" t="inlineStr"/>
    </row>
    <row r="89" ht="24" customHeight="1" s="49">
      <c r="A89" s="167" t="n">
        <v>87</v>
      </c>
      <c r="B89"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66" t="inlineStr"/>
      <c r="D89" s="166" t="inlineStr">
        <is>
          <t>หมู่ 3-Carbonyl (Ketone ที่ตำแหน่ง C-3)</t>
        </is>
      </c>
      <c r="E89" s="166" t="inlineStr">
        <is>
          <t>พันธะคู่ระหว่างตำแหน่ง C-4 และ C-5 (4,5-Double bond ใน A-ring)</t>
        </is>
      </c>
      <c r="F89" s="166" t="inlineStr">
        <is>
          <t>หมู่ 9-Methyl substituent</t>
        </is>
      </c>
      <c r="G89" s="166" t="inlineStr">
        <is>
          <t>อะตอมออกซิเจน (11-Beta Hydroxyl group) ที่ตำแหน่ง C-11</t>
        </is>
      </c>
      <c r="H89" s="166" t="inlineStr">
        <is>
          <t>โซ่ข้าง 17-Beta Ketol side chain (-COCH2OH ที่ตำแหน่ง C-17)</t>
        </is>
      </c>
      <c r="I89" s="167" t="n">
        <v>3</v>
      </c>
      <c r="J89" s="166"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66" t="inlineStr"/>
      <c r="L89" s="166" t="inlineStr">
        <is>
          <t>Asthma/COPD</t>
        </is>
      </c>
      <c r="M89" s="166" t="inlineStr"/>
      <c r="N89" s="165" t="inlineStr">
        <is>
          <t>Clinic</t>
        </is>
      </c>
      <c r="O89" s="166" t="inlineStr">
        <is>
          <t>ข้อสอบ ม.รังสิต ข้อ 22</t>
        </is>
      </c>
      <c r="P89" s="165" t="inlineStr">
        <is>
          <t>แบบฝึกหัด</t>
        </is>
      </c>
      <c r="Q89" s="165" t="inlineStr">
        <is>
          <t>เล่มม่วง</t>
        </is>
      </c>
      <c r="R89" s="165" t="inlineStr"/>
    </row>
    <row r="90" ht="24" customHeight="1" s="49">
      <c r="A90" s="167" t="n">
        <v>88</v>
      </c>
      <c r="B90"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66" t="inlineStr"/>
      <c r="D90" s="166" t="inlineStr">
        <is>
          <t>Chiral Chromatography (โครมาโทกราฟีสำหรับแยกอิแนนทิโอเมอร์)</t>
        </is>
      </c>
      <c r="E90" s="166" t="inlineStr">
        <is>
          <t>Countercurrent Chromatography</t>
        </is>
      </c>
      <c r="F90" s="166" t="inlineStr">
        <is>
          <t>Ion-Exchange Chromatography (โครมาโทกราฟีแลกเปลี่ยนไอออน)</t>
        </is>
      </c>
      <c r="G90" s="166" t="inlineStr">
        <is>
          <t>Reversed-Phase High-Performance Liquid Chromatography (RP-HPLC บนคอลัมน์ C18)</t>
        </is>
      </c>
      <c r="H90" s="166" t="inlineStr">
        <is>
          <t>Size-Exclusion Chromatography (การแยกตามขนาดโมเลกุล)</t>
        </is>
      </c>
      <c r="I90" s="167" t="n">
        <v>4</v>
      </c>
      <c r="J90" s="166"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66" t="inlineStr"/>
      <c r="L90" s="166" t="inlineStr">
        <is>
          <t>Asthma/COPD</t>
        </is>
      </c>
      <c r="M90" s="166" t="inlineStr"/>
      <c r="N90" s="165" t="inlineStr">
        <is>
          <t>Clinic</t>
        </is>
      </c>
      <c r="O90" s="166" t="inlineStr">
        <is>
          <t>ข้อสอบ ม.รังสิต ข้อ 23</t>
        </is>
      </c>
      <c r="P90" s="165" t="inlineStr">
        <is>
          <t>แบบฝึกหัด</t>
        </is>
      </c>
      <c r="Q90" s="165" t="inlineStr">
        <is>
          <t>เล่มม่วง</t>
        </is>
      </c>
      <c r="R90" s="165" t="inlineStr"/>
    </row>
    <row r="91" ht="24" customHeight="1" s="49">
      <c r="A91" s="167" t="n">
        <v>89</v>
      </c>
      <c r="B91" s="166" t="inlineStr">
        <is>
          <t>ข้อความใดต่อไปนี้กล่าว 'ไม่ถูกต้อง' เกี่ยวกับเกณฑ์การวินิจฉัยโรคปอดอุดกั้นเรื้อรัง (COPD) ตามมาตรฐานสากล</t>
        </is>
      </c>
      <c r="C91" s="166" t="inlineStr"/>
      <c r="D91" s="166" t="inlineStr">
        <is>
          <t>ผู้ป่วยมักมีอาการไอเรื้อรังและหายใจเหนื่อยหอบต่อเนื่อง</t>
        </is>
      </c>
      <c r="E91" s="166" t="inlineStr">
        <is>
          <t>มักพบประวัติการสูบบุหรี่หรือสัมผัสมลพิษทางอากาศต่อเนื่อง</t>
        </is>
      </c>
      <c r="F91" s="166" t="inlineStr">
        <is>
          <t>ใช้เกณฑ์มาตรฐานของ GOLD Guidelines ในการวินิจฉัยและประเมินระดับความรุนแรง</t>
        </is>
      </c>
      <c r="G91" s="166" t="inlineStr">
        <is>
          <t>การทดสอบการตอบสนองต่อยาขยายหลอดลม (Bronchodilator Reversibility) มักพบการเพิ่มขึ้นของ FEV1 น้อยกว่า 12% และน้อยกว่า 200 mL</t>
        </is>
      </c>
      <c r="H91" s="166" t="inlineStr">
        <is>
          <t>ภายหลังการสูดยาขยายหลอดลม (Post-bronchodilator) ค่าสัดส่วน FEV1/FVC จะต้องเพิ่มขึ้นสูงกว่า 0.70 เสมอจึงจะยืนยันการเป็นโรค COPD</t>
        </is>
      </c>
      <c r="I91" s="167" t="n">
        <v>5</v>
      </c>
      <c r="J91"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66" t="inlineStr"/>
      <c r="L91" s="166" t="inlineStr">
        <is>
          <t>Asthma/COPD</t>
        </is>
      </c>
      <c r="M91" s="166" t="inlineStr"/>
      <c r="N91" s="165" t="inlineStr">
        <is>
          <t>Clinic</t>
        </is>
      </c>
      <c r="O91" s="166" t="inlineStr">
        <is>
          <t>ข้อสอบ ม.รังสิต ข้อ 24</t>
        </is>
      </c>
      <c r="P91" s="165" t="inlineStr">
        <is>
          <t>แบบฝึกหัด</t>
        </is>
      </c>
      <c r="Q91" s="165" t="inlineStr">
        <is>
          <t>เล่มม่วง</t>
        </is>
      </c>
      <c r="R91" s="165" t="inlineStr"/>
    </row>
    <row r="92" ht="24" customHeight="1" s="49">
      <c r="A92" s="167" t="n">
        <v>90</v>
      </c>
      <c r="B92" s="166" t="inlineStr">
        <is>
          <t>อาการไม่พึงประสงค์ (Adverse Drug Reactions) ที่พบได้บ่อยจากการใช้ยาพ่นสูดขยายหลอดลม Salbutamol (Short-Acting Beta-2 Agonist: SABA) คือข้อใด</t>
        </is>
      </c>
      <c r="C92" s="166" t="inlineStr"/>
      <c r="D92" s="166" t="inlineStr">
        <is>
          <t>อาการใจสั่น (Palpitations / Tachycardia) และมือสั่น (Tremor)</t>
        </is>
      </c>
      <c r="E92" s="166" t="inlineStr">
        <is>
          <t>ภาวะโพแทสเซียมในเลือดสูง (Hyperkalemia)</t>
        </is>
      </c>
      <c r="F92" s="166" t="inlineStr">
        <is>
          <t>ภาวะหัวใจเต้นช้ากว่าปกติ (Bradycardia)</t>
        </is>
      </c>
      <c r="G92" s="166" t="inlineStr">
        <is>
          <t>การเกิดเชื้อราในช่องปาก (Oral Thrush)</t>
        </is>
      </c>
      <c r="H92" s="166" t="inlineStr">
        <is>
          <t>ภาวะกระดูกพรุน (Osteoporosis)</t>
        </is>
      </c>
      <c r="I92" s="167" t="n">
        <v>1</v>
      </c>
      <c r="J92" s="166"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66" t="inlineStr"/>
      <c r="L92" s="166" t="inlineStr">
        <is>
          <t>Asthma/COPD</t>
        </is>
      </c>
      <c r="M92" s="166" t="inlineStr"/>
      <c r="N92" s="165" t="inlineStr">
        <is>
          <t>Clinic</t>
        </is>
      </c>
      <c r="O92" s="166" t="inlineStr">
        <is>
          <t>ข้อสอบ ม.รังสิต ข้อ 25</t>
        </is>
      </c>
      <c r="P92" s="165" t="inlineStr">
        <is>
          <t>แบบฝึกหัด</t>
        </is>
      </c>
      <c r="Q92" s="165" t="inlineStr">
        <is>
          <t>เล่มม่วง</t>
        </is>
      </c>
      <c r="R92" s="165" t="inlineStr"/>
    </row>
    <row r="93" ht="24" customHeight="1" s="49">
      <c r="A93" s="167" t="n">
        <v>91</v>
      </c>
      <c r="B93"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66" t="inlineStr"/>
      <c r="D93" s="166" t="inlineStr">
        <is>
          <t>Fenoterol MDI</t>
        </is>
      </c>
      <c r="E93" s="166" t="inlineStr">
        <is>
          <t>Ipratropium Bromide MDI</t>
        </is>
      </c>
      <c r="F93" s="166" t="inlineStr">
        <is>
          <t>Tiotropium Bromide (LAMA) หรือ LABA/LAMA Combination</t>
        </is>
      </c>
      <c r="G93" s="166" t="inlineStr">
        <is>
          <t>Budesonide Pulmicort เดี่ยวๆ</t>
        </is>
      </c>
      <c r="H93" s="166" t="inlineStr">
        <is>
          <t>Sodium Cromoglycate</t>
        </is>
      </c>
      <c r="I93" s="167" t="n">
        <v>3</v>
      </c>
      <c r="J93" s="166"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66" t="inlineStr"/>
      <c r="L93" s="166" t="inlineStr">
        <is>
          <t>Asthma/COPD</t>
        </is>
      </c>
      <c r="M93" s="166" t="inlineStr"/>
      <c r="N93" s="165" t="inlineStr">
        <is>
          <t>Clinic</t>
        </is>
      </c>
      <c r="O93" s="166" t="inlineStr">
        <is>
          <t>ข้อสอบ ม.รังสิต ข้อ 26</t>
        </is>
      </c>
      <c r="P93" s="165" t="inlineStr">
        <is>
          <t>แบบฝึกหัด</t>
        </is>
      </c>
      <c r="Q93" s="165" t="inlineStr">
        <is>
          <t>เล่มม่วง</t>
        </is>
      </c>
      <c r="R93" s="165" t="inlineStr"/>
    </row>
    <row r="94" ht="24" customHeight="1" s="49">
      <c r="A94" s="167" t="n">
        <v>92</v>
      </c>
      <c r="B94"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66" t="inlineStr"/>
      <c r="D94" s="166" t="inlineStr">
        <is>
          <t>การกดยาและสูดยาเข้าปากต้องมีความสัมพันธ์กันอย่างพร้อมเพรียง (Hand-Breath Coordination)</t>
        </is>
      </c>
      <c r="E94" s="166" t="inlineStr">
        <is>
          <t>ตัวยาสำคัญอาจอยู่ในรูปสารละลาย (Solution) หรือสารแขวนตะกอน (Suspension) ในสารขับดันเหลว</t>
        </is>
      </c>
      <c r="F94" s="166" t="inlineStr">
        <is>
          <t>มีการผสมสารขับดัน (Propellant เช่น HFA-134a) เพื่อสร้างแรงดันขับละอองยา</t>
        </is>
      </c>
      <c r="G94" s="166" t="inlineStr">
        <is>
          <t>เทคนิคการสูดยาที่ถูกต้องคือ ต้องสูดหายใจเข้าทางปาก ช้าๆ และลึกๆ (Slow and Deep Inhalation)</t>
        </is>
      </c>
      <c r="H94" s="166" t="inlineStr">
        <is>
          <t>เนื่องจากอุปกรณ์มีตัวยาบรรจุอยู่ จึงห้ามถอดปลอกพลาสติก (Actuator) ออกมาล้างทำความสะอาดด้วยน้ำโดยเด็ดขาด</t>
        </is>
      </c>
      <c r="I94" s="167" t="n">
        <v>5</v>
      </c>
      <c r="J94"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66" t="inlineStr"/>
      <c r="L94" s="166" t="inlineStr">
        <is>
          <t>Asthma/COPD</t>
        </is>
      </c>
      <c r="M94" s="166" t="inlineStr"/>
      <c r="N94" s="165" t="inlineStr">
        <is>
          <t>Clinic</t>
        </is>
      </c>
      <c r="O94" s="166" t="inlineStr">
        <is>
          <t>ข้อสอบ ม.รังสิต ข้อ 27</t>
        </is>
      </c>
      <c r="P94" s="165" t="inlineStr">
        <is>
          <t>แบบฝึกหัด</t>
        </is>
      </c>
      <c r="Q94" s="165" t="inlineStr">
        <is>
          <t>เล่มม่วง</t>
        </is>
      </c>
      <c r="R94" s="165" t="inlineStr"/>
    </row>
    <row r="95" ht="24" customHeight="1" s="49">
      <c r="A95" s="167" t="n">
        <v>93</v>
      </c>
      <c r="B95" s="166" t="inlineStr">
        <is>
          <t>ข้อความใดต่อไปนี้กล่าวถูกต้องเกี่ยวกับการใช้ยาพ่น Seretide Accuhaler (Salmeterol 50 mcg + Fluticasone Propionate 250 mcg DPI) ในผู้ป่วยโรคหืด (Asthma)</t>
        </is>
      </c>
      <c r="C95" s="166" t="inlineStr"/>
      <c r="D95" s="166" t="inlineStr">
        <is>
          <t>ไม่จำเป็นต้องบ้วนปากหรือกลั้วคอหลังสูดยาเสร็จ</t>
        </is>
      </c>
      <c r="E95" s="166" t="inlineStr">
        <is>
          <t>ต้องสูดยาเป็นประจำสม่ำเสมอทุกวันตามแพทย์สั่งเพื่อควบคุมการอักเสบของหลอดลม (Daily Maintenance Controller)</t>
        </is>
      </c>
      <c r="F95" s="166" t="inlineStr">
        <is>
          <t>ต้องเขย่าเครื่องอย่างแรงก่อนเลื่อนคันโยกเปิดช่องยา</t>
        </is>
      </c>
      <c r="G95" s="166" t="inlineStr">
        <is>
          <t>สามารถใช้สูดพ่นซ้ำๆ ถี่ๆ เมื่อเกิดอาการจับหืดเฉียบพลันแทนยา Salbutamol ได้อย่างปลอดภัย</t>
        </is>
      </c>
      <c r="H95" s="166" t="inlineStr">
        <is>
          <t>สามารถเป่าลมหายใจออกรดเข้าไปในช่องสูดยาได้</t>
        </is>
      </c>
      <c r="I95" s="167" t="n">
        <v>2</v>
      </c>
      <c r="J95" s="166"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66" t="inlineStr"/>
      <c r="L95" s="166" t="inlineStr">
        <is>
          <t>Asthma/COPD</t>
        </is>
      </c>
      <c r="M95" s="166" t="inlineStr"/>
      <c r="N95" s="165" t="inlineStr">
        <is>
          <t>Clinic</t>
        </is>
      </c>
      <c r="O95" s="166" t="inlineStr">
        <is>
          <t>ข้อสอบ ม.รังสิต ข้อ 28</t>
        </is>
      </c>
      <c r="P95" s="165" t="inlineStr">
        <is>
          <t>แบบฝึกหัด</t>
        </is>
      </c>
      <c r="Q95" s="165" t="inlineStr">
        <is>
          <t>เล่มม่วง</t>
        </is>
      </c>
      <c r="R95" s="165" t="inlineStr"/>
    </row>
    <row r="96" ht="24" customHeight="1" s="49">
      <c r="A96" s="167" t="n">
        <v>94</v>
      </c>
      <c r="B96"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66" t="inlineStr"/>
      <c r="D96" s="166" t="inlineStr">
        <is>
          <t>มีอาการโรคหืดในเวลากลางวัน (Daytime symptoms) มากกว่า 2 ครั้งต่อสัปดาห์หรือไม่</t>
        </is>
      </c>
      <c r="E96" s="166" t="inlineStr">
        <is>
          <t>ต้องใช้ยาพ่นขยายหลอดลมบรรเทาอาการ (Reliever use) มากกว่า 2 ครั้งต่อสัปดาห์หรือไม่</t>
        </is>
      </c>
      <c r="F96" s="166" t="inlineStr">
        <is>
          <t>มีอาการของโรคหืดรบกวนการทำกิจกรรมหรือการออกกำลังกาย (Activity limitation) หรือไม่</t>
        </is>
      </c>
      <c r="G96" s="166" t="inlineStr">
        <is>
          <t>ผลการตรวจสมรรถภาพปอดพบค่า FEV1 ต่ำกว่า 60% ของค่ามาตรฐาน (FEV1 &lt; 60% predicted)</t>
        </is>
      </c>
      <c r="H96" s="166" t="inlineStr">
        <is>
          <t>มีการตื่นนอนตอนกลางคืนเนื่องจากอาการของโรคหืด (Night waking due to asthma) หรือไม่</t>
        </is>
      </c>
      <c r="I96" s="167" t="n">
        <v>4</v>
      </c>
      <c r="J96" s="166"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66" t="inlineStr"/>
      <c r="L96" s="166" t="inlineStr">
        <is>
          <t>Asthma/COPD</t>
        </is>
      </c>
      <c r="M96" s="166" t="inlineStr"/>
      <c r="N96" s="165" t="inlineStr">
        <is>
          <t>Clinic</t>
        </is>
      </c>
      <c r="O96" s="166" t="inlineStr">
        <is>
          <t>ข้อสอบ ม.รังสิต ข้อ 29</t>
        </is>
      </c>
      <c r="P96" s="165" t="inlineStr">
        <is>
          <t>แบบฝึกหัด</t>
        </is>
      </c>
      <c r="Q96" s="165" t="inlineStr">
        <is>
          <t>เล่มม่วง</t>
        </is>
      </c>
      <c r="R96" s="165" t="inlineStr"/>
    </row>
    <row r="97" ht="24" customHeight="1" s="49">
      <c r="A97" s="167" t="n">
        <v>95</v>
      </c>
      <c r="B97"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66" t="inlineStr"/>
      <c r="D97" s="166" t="inlineStr">
        <is>
          <t>พิจารณาปรับลดขนาดยาลง (Step down)</t>
        </is>
      </c>
      <c r="E97" s="166" t="inlineStr">
        <is>
          <t>พิจารณาปรับเพิ่มระดับการรักษาขึ้น (Step up treatment จาก Step 2 ไป Step 3)</t>
        </is>
      </c>
      <c r="F97" s="166" t="inlineStr">
        <is>
          <t>คงการรักษาเดิมไว้โดยไม่ต้องปรับเปลี่ยนยา</t>
        </is>
      </c>
      <c r="G97" s="166" t="inlineStr">
        <is>
          <t>หยุดยาพ่นสเตียรอยด์แล้วให้เฉพาะ Salbutamol เมื่อมีอาการ</t>
        </is>
      </c>
      <c r="H97" s="166" t="inlineStr">
        <is>
          <t>ส่งผู้ป่วยไปผ่าตัดปอดทันที</t>
        </is>
      </c>
      <c r="I97" s="167" t="n">
        <v>2</v>
      </c>
      <c r="J97" s="166"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66" t="inlineStr"/>
      <c r="L97" s="166" t="inlineStr">
        <is>
          <t>Asthma/COPD</t>
        </is>
      </c>
      <c r="M97" s="166" t="inlineStr"/>
      <c r="N97" s="165" t="inlineStr">
        <is>
          <t>Clinic</t>
        </is>
      </c>
      <c r="O97" s="166" t="inlineStr">
        <is>
          <t>ข้อสอบ ม.รังสิต ข้อ 30</t>
        </is>
      </c>
      <c r="P97" s="165" t="inlineStr">
        <is>
          <t>แบบฝึกหัด</t>
        </is>
      </c>
      <c r="Q97" s="165" t="inlineStr">
        <is>
          <t>เล่มม่วง</t>
        </is>
      </c>
      <c r="R97" s="165" t="inlineStr"/>
    </row>
    <row r="98" ht="24" customHeight="1" s="49">
      <c r="A98" s="167" t="n">
        <v>96</v>
      </c>
      <c r="B98"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66" t="inlineStr"/>
      <c r="D98" s="166" t="inlineStr">
        <is>
          <t>Beclometasone dipropionate 200 mcg เดี่ยวๆ ร่วมกับ Salbutamol</t>
        </is>
      </c>
      <c r="E98" s="166" t="inlineStr">
        <is>
          <t>ยาผสมสูตร Low-dose ICS ร่วมกับ LABA เช่น Symbicort (Budesonide/Formoterol) หรือ Seretide (Fluticasone/Salmeterol)</t>
        </is>
      </c>
      <c r="F98" s="166" t="inlineStr">
        <is>
          <t>Omalizumab ฉีดใต้ผิวหนัง ร่วมกับยารับประทาน Theophylline ขนาดสูง</t>
        </is>
      </c>
      <c r="G98" s="166" t="inlineStr">
        <is>
          <t>High-dose Fluticasone 800 mcg + Tiotropium + Omalizumab ทันที</t>
        </is>
      </c>
      <c r="H98" s="166" t="inlineStr">
        <is>
          <t>ให้ยาพ่นขยายหลอดลม SABA เดี่ยวๆ ทุก 2 ชั่วโมง</t>
        </is>
      </c>
      <c r="I98" s="167" t="n">
        <v>2</v>
      </c>
      <c r="J98" s="166"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66" t="inlineStr"/>
      <c r="L98" s="166" t="inlineStr">
        <is>
          <t>Asthma/COPD</t>
        </is>
      </c>
      <c r="M98" s="166" t="inlineStr"/>
      <c r="N98" s="165" t="inlineStr">
        <is>
          <t>Clinic</t>
        </is>
      </c>
      <c r="O98" s="166" t="inlineStr">
        <is>
          <t>ข้อสอบ ม.รังสิต ข้อ 31</t>
        </is>
      </c>
      <c r="P98" s="165" t="inlineStr">
        <is>
          <t>แบบฝึกหัด</t>
        </is>
      </c>
      <c r="Q98" s="165" t="inlineStr">
        <is>
          <t>เล่มม่วง</t>
        </is>
      </c>
      <c r="R98" s="165" t="inlineStr"/>
    </row>
    <row r="99" ht="24" customHeight="1" s="49">
      <c r="A99" s="167" t="n">
        <v>97</v>
      </c>
      <c r="B99"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66" t="inlineStr"/>
      <c r="D99" s="166" t="inlineStr">
        <is>
          <t>ผู้ป่วยสามารถควบคุมอาการของโรคหืดได้อย่างสมบูรณ์ (Well Controlled) ต่อเนื่องกันเป็นเวลาอย่างน้อย 3 เดือน</t>
        </is>
      </c>
      <c r="E99" s="166" t="inlineStr">
        <is>
          <t>ผู้ป่วยต้องไม่อยู่ในระหว่างการตั้งครรภ์</t>
        </is>
      </c>
      <c r="F99" s="166" t="inlineStr">
        <is>
          <t>ควรบันทึกข้อมูลสมรรถภาพปอด (Baseline Lung Function) ก่อนเริ่มปรับลดยา</t>
        </is>
      </c>
      <c r="G99" s="166" t="inlineStr">
        <is>
          <t>ให้หยุดยาพ่นสเตียรอยด์ (ICS) ทันทีอย่างเด็ดขาดเพื่อประเมินว่าหายขาดจากโรคแล้วหรือไม่</t>
        </is>
      </c>
      <c r="H99"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67" t="n">
        <v>4</v>
      </c>
      <c r="J99" s="166"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66" t="inlineStr"/>
      <c r="L99" s="166" t="inlineStr">
        <is>
          <t>Asthma/COPD</t>
        </is>
      </c>
      <c r="M99" s="166" t="inlineStr"/>
      <c r="N99" s="165" t="inlineStr">
        <is>
          <t>Clinic</t>
        </is>
      </c>
      <c r="O99" s="166" t="inlineStr">
        <is>
          <t>ข้อสอบ ม.รังสิต ข้อ 32</t>
        </is>
      </c>
      <c r="P99" s="165" t="inlineStr">
        <is>
          <t>แบบฝึกหัด</t>
        </is>
      </c>
      <c r="Q99" s="165" t="inlineStr">
        <is>
          <t>เล่มม่วง</t>
        </is>
      </c>
      <c r="R99" s="165" t="inlineStr"/>
    </row>
    <row r="100" ht="24" customHeight="1" s="49">
      <c r="A100" s="167" t="n">
        <v>98</v>
      </c>
      <c r="B100" s="166" t="inlineStr">
        <is>
          <t>ยาขยายหลอดลมกลุ่ม Beta-2 Adrenergic Agonists ในข้อใดต่อไปนี้ 'จัดเป็นยาออกฤทธิ์ยาว (Long-Acting Beta-2 Agonist: LABA)' ไม่ใช่กลุ่มออกฤทธิ์สั้น (SABA)</t>
        </is>
      </c>
      <c r="C100" s="166" t="inlineStr"/>
      <c r="D100" s="166" t="inlineStr">
        <is>
          <t>Fenoterol</t>
        </is>
      </c>
      <c r="E100" s="166" t="inlineStr">
        <is>
          <t>Terbutaline</t>
        </is>
      </c>
      <c r="F100" s="166" t="inlineStr">
        <is>
          <t>Procaterol</t>
        </is>
      </c>
      <c r="G100" s="166" t="inlineStr">
        <is>
          <t>Salbutamol (Albuterol)</t>
        </is>
      </c>
      <c r="H100" s="166" t="inlineStr">
        <is>
          <t>Salmeterol</t>
        </is>
      </c>
      <c r="I100" s="167" t="n">
        <v>5</v>
      </c>
      <c r="J100" s="166"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66" t="inlineStr"/>
      <c r="L100" s="166" t="inlineStr">
        <is>
          <t>Asthma/COPD</t>
        </is>
      </c>
      <c r="M100" s="166" t="inlineStr"/>
      <c r="N100" s="165" t="inlineStr">
        <is>
          <t>Clinic</t>
        </is>
      </c>
      <c r="O100" s="166" t="inlineStr">
        <is>
          <t>ข้อสอบ ม.รังสิต ข้อ 33</t>
        </is>
      </c>
      <c r="P100" s="165" t="inlineStr">
        <is>
          <t>แบบฝึกหัด</t>
        </is>
      </c>
      <c r="Q100" s="165" t="inlineStr">
        <is>
          <t>เล่มม่วง</t>
        </is>
      </c>
      <c r="R100" s="165" t="inlineStr"/>
    </row>
    <row r="101" ht="24" customHeight="1" s="49">
      <c r="A101" s="167" t="n">
        <v>99</v>
      </c>
      <c r="B101"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66" t="inlineStr"/>
      <c r="D101" s="166" t="inlineStr">
        <is>
          <t>แนะนำให้ใช้ยา SABA เดี่ยวๆ พ่นเป็นประจำทุกวันเพื่อป้องกันอาการจับหืด</t>
        </is>
      </c>
      <c r="E101"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166" t="inlineStr">
        <is>
          <t>การใช้ยาพ่นขยายหลอดลมเป็นประจำจะทำให้เกิดการดื้อยาและต้องหยุดยาทันที</t>
        </is>
      </c>
      <c r="G101" s="166" t="inlineStr">
        <is>
          <t>ยา SABA ชนิดสูดพ่นเป็นยาที่มีประสิทธิภาพสูงสุดในการลดการอักเสบของหลอดลมระยะยาว</t>
        </is>
      </c>
      <c r="H101" s="166" t="inlineStr">
        <is>
          <t>ห้ามใช้ยาขยายหลอดลมในผู้ป่วยโรคหืดทุกกรณี</t>
        </is>
      </c>
      <c r="I101" s="167" t="n">
        <v>2</v>
      </c>
      <c r="J101"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66" t="inlineStr"/>
      <c r="L101" s="166" t="inlineStr">
        <is>
          <t>Asthma/COPD</t>
        </is>
      </c>
      <c r="M101" s="166" t="inlineStr"/>
      <c r="N101" s="165" t="inlineStr">
        <is>
          <t>Clinic</t>
        </is>
      </c>
      <c r="O101" s="166" t="inlineStr">
        <is>
          <t>ข้อสอบ ม.รังสิต ข้อ 34</t>
        </is>
      </c>
      <c r="P101" s="165" t="inlineStr">
        <is>
          <t>แบบฝึกหัด</t>
        </is>
      </c>
      <c r="Q101" s="165" t="inlineStr">
        <is>
          <t>เล่มม่วง</t>
        </is>
      </c>
      <c r="R101" s="165" t="inlineStr"/>
    </row>
    <row r="102" ht="24" customHeight="1" s="49">
      <c r="A102" s="167" t="n">
        <v>100</v>
      </c>
      <c r="B102"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66" t="inlineStr"/>
      <c r="D102" s="166" t="inlineStr">
        <is>
          <t>การกระตุ้น Beta-2 Adrenergic Receptor โดยตรง</t>
        </is>
      </c>
      <c r="E102"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166" t="inlineStr">
        <is>
          <t>การจับและกระตุ้น Muscarinic M3 Receptor</t>
        </is>
      </c>
      <c r="G102" s="166" t="inlineStr">
        <is>
          <t>การยับยั้งเอนไซม์ 5-Lipoxygenase (5-LOX Inhibitor)</t>
        </is>
      </c>
      <c r="H102" s="166" t="inlineStr">
        <is>
          <t>การออกฤทธิ์ปิดกั้นตัวรับ Leukotriene CysLT1 Receptor Antagonist</t>
        </is>
      </c>
      <c r="I102" s="167" t="n">
        <v>2</v>
      </c>
      <c r="J102"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66" t="inlineStr"/>
      <c r="L102" s="166" t="inlineStr">
        <is>
          <t>Asthma/COPD</t>
        </is>
      </c>
      <c r="M102" s="166" t="inlineStr"/>
      <c r="N102" s="165" t="inlineStr">
        <is>
          <t>Clinic</t>
        </is>
      </c>
      <c r="O102" s="166" t="inlineStr">
        <is>
          <t>ข้อสอบ ม.รังสิต ข้อ 35</t>
        </is>
      </c>
      <c r="P102" s="165" t="inlineStr">
        <is>
          <t>แบบฝึกหัด</t>
        </is>
      </c>
      <c r="Q102" s="165" t="inlineStr">
        <is>
          <t>เล่มม่วง</t>
        </is>
      </c>
      <c r="R102" s="165" t="inlineStr"/>
    </row>
    <row r="103" ht="24" customHeight="1" s="49">
      <c r="A103" s="167" t="n">
        <v>101</v>
      </c>
      <c r="B103"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3" s="166" t="inlineStr"/>
      <c r="D103" s="166" t="inlineStr">
        <is>
          <t>ยับยั้งการสร้างและการหลั่งไซโตไคน์ที่กระตุ้นการอักเสบ (Pro-inflammatory Cytokines เช่น IL-4, IL-5, IL-13, TNF-alpha)</t>
        </is>
      </c>
      <c r="E103" s="166" t="inlineStr">
        <is>
          <t>ลดจำนวนและการทำงานของเซลล์อักเสบในทางเดินหายใจ เช่น Eosinophils, Mast cells และ T-lymphocytes</t>
        </is>
      </c>
      <c r="F103" s="166" t="inlineStr">
        <is>
          <t>กระตุ้นการทำงานของเอนไซม์ 5-Lipoxygenase ให้สร้างสาร Leukotrienes เพิ่มขึ้นในหลอดลม</t>
        </is>
      </c>
      <c r="G103" s="166" t="inlineStr">
        <is>
          <t>กระตุ้นการสร้างโปรตีน Lipocortin-1 (Annexin-1) ซึ่งไปยับยั้งเอนไซม์ Phospholipase A2</t>
        </is>
      </c>
      <c r="H103" s="166" t="inlineStr">
        <is>
          <t>ลดการสร้าง Prostaglandins และสารสื่อการอักเสบจากกระบวนการ Arachidonic Acid Pathway</t>
        </is>
      </c>
      <c r="I103" s="167" t="n">
        <v>3</v>
      </c>
      <c r="J103" s="166"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66" t="inlineStr"/>
      <c r="L103" s="166" t="inlineStr">
        <is>
          <t>Asthma/COPD</t>
        </is>
      </c>
      <c r="M103" s="166" t="inlineStr"/>
      <c r="N103" s="165" t="inlineStr">
        <is>
          <t>Clinic</t>
        </is>
      </c>
      <c r="O103" s="166" t="inlineStr">
        <is>
          <t>ข้อสอบ ม.รังสิต ข้อ 36</t>
        </is>
      </c>
      <c r="P103" s="165" t="inlineStr">
        <is>
          <t>แบบฝึกหัด</t>
        </is>
      </c>
      <c r="Q103" s="165" t="inlineStr">
        <is>
          <t>เล่มม่วง</t>
        </is>
      </c>
      <c r="R103" s="165" t="inlineStr"/>
    </row>
    <row r="104" ht="24" customHeight="1" s="49">
      <c r="A104" s="167" t="n">
        <v>102</v>
      </c>
      <c r="B104"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66" t="inlineStr"/>
      <c r="D104" s="166" t="inlineStr">
        <is>
          <t>อาการไม่พึงประสงค์เฉพาะที่ที่พบบ่อย ได้แก่ การเกิดเชื้อราแคนดิดาในช่องปาก (Oral Candidiasis / Thrush)</t>
        </is>
      </c>
      <c r="E104"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166" t="inlineStr">
        <is>
          <t>อาการไม่พึงประสงค์เฉพาะที่ที่พบบ่อย ได้แก่ อาการเสียงแหบ (Dysphonia) และการระคายเคืองคอ</t>
        </is>
      </c>
      <c r="G104"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67" t="n">
        <v>1</v>
      </c>
      <c r="J104"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Background:
อาการไม่พึงประสงค์ของ Inhaled Corticosteroids (ICS):
1. ผลข้างเคียงเฉพาะที่ (Local adverse effects): เกิดจากละอองยาตกค้างในช่องปากและคอ ได้แก่ เชื้อราในช่องปาก (Oral Candidiasis), เสียงแหบ (Dysphonia), อาการไอ ระคายคอ (ป้องกันได้ด้วยการบ้วนปากกลั้วคอแล้วบ้วนทิ้ง)
2. ผลข้างเคียงทั่วร่างกายเมื่อใช้ขนาดสูงนานๆ (Systemic adverse effects): Adrenal suppression, ชะลอการเจริญเติบโตในเด็กชั่วคราว, ผิวหนังบางช้ำง่าย, ความหนาแน่นกระดูกลดลง (Osteoporosis), ต้อกระจก/ต้อหิน
3. อาการ ปากแห้ง ตาพร่า ปัสสาวะคั่ง ท้องผูก เป็นผลข้างเคียงกลุ่ม Anticholinergic effects (ของยา Antimuscarinics เช่น Ipratropium, Tiotropium) ไม่ใช่ผลข้างเคียงของ Inhaled Corticosteroids
🎯 ทำไมข้อนี้ถึงถูก:
ข้อ ข. กล่าวไม่ถูกต้อง (โจทย์ถามข้อใดผิด) เพราะ ปากแห้ง ตาพร่า ปัสสาวะคั่ง เป็นผลข้างเคียงของยากลุ่ม Anticholinergic (LAMA/SAMA) ไม่ใช่ ICS
🔍 ข้ออื่นผิดเพราะอะไร:
📖 Guideline อ้างอิง:
GINA Guidelines: Adverse Effects of Inhaled Corticosteroids
📌 จุดจำก่อนสอบ:
ICS ผลข้างเคียงเด่น = เชื้อราในปาก (Oral Thrush), เสียงแหบ (Dysphonia); ปากแห้ง ปัสสาวะคั่ง = Anticholinergic (LAMA)</t>
        </is>
      </c>
      <c r="K104" s="166" t="inlineStr"/>
      <c r="L104" s="166" t="inlineStr">
        <is>
          <t>Asthma/COPD</t>
        </is>
      </c>
      <c r="M104" s="166" t="inlineStr"/>
      <c r="N104" s="165" t="inlineStr">
        <is>
          <t>Clinic</t>
        </is>
      </c>
      <c r="O104" s="166" t="inlineStr">
        <is>
          <t>ข้อสอบ ม.รังสิต ข้อ 37</t>
        </is>
      </c>
      <c r="P104" s="165" t="inlineStr">
        <is>
          <t>แบบฝึกหัด</t>
        </is>
      </c>
      <c r="Q104" s="165" t="inlineStr">
        <is>
          <t>เล่มม่วง</t>
        </is>
      </c>
      <c r="R104" s="165" t="inlineStr"/>
    </row>
    <row r="105" ht="24" customHeight="1" s="49">
      <c r="A105" s="167" t="n">
        <v>103</v>
      </c>
      <c r="B105" s="166" t="inlineStr">
        <is>
          <t>จากโครงสร้าง salmeterol และ formoterol ซึ่งเป็นยากลุ่ม long-acting beta-2 agonist ข้อใดถูกต้อง</t>
        </is>
      </c>
      <c r="C105" s="166" t="inlineStr"/>
      <c r="D105" s="166" t="inlineStr">
        <is>
          <t>Salmeterol ออกฤทธิ์เร็วกว่า formoterol เพราะ lipophilicity สูงกว่า</t>
        </is>
      </c>
      <c r="E105" s="166" t="inlineStr">
        <is>
          <t>Salmeterol ออกฤทธิ์เร็วกว่า formoterol เพราะ lipophilicity ต่ำกว่า</t>
        </is>
      </c>
      <c r="F105" s="166" t="inlineStr">
        <is>
          <t>Formoterol ออกฤทธิ์เร็วกว่า salmeterol เพราะ lipophilicity สูงกว่า</t>
        </is>
      </c>
      <c r="G105" s="166" t="inlineStr">
        <is>
          <t>Formoterol ออกฤทธิ์เร็วกว่า salmeterol เพราะ lipophilicity ต่ำกว่า (ละลายน้ำได้ปานกลาง เข้าสู่ receptor ได้เร็วกว่า)</t>
        </is>
      </c>
      <c r="H105" s="166" t="inlineStr">
        <is>
          <t>การออกฤทธิ์เร็วหรือช้าไม่เกี่ยวข้องกับคุณสมบัติ lipophilicity ของตัวยา</t>
        </is>
      </c>
      <c r="I105" s="167" t="n">
        <v>4</v>
      </c>
      <c r="J105" s="166"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66" t="inlineStr"/>
      <c r="L105" s="166" t="inlineStr">
        <is>
          <t>Asthma/COPD</t>
        </is>
      </c>
      <c r="M105" s="166" t="inlineStr"/>
      <c r="N105" s="165" t="inlineStr">
        <is>
          <t>Clinic</t>
        </is>
      </c>
      <c r="O105" s="166" t="inlineStr">
        <is>
          <t>ข้อสอบมาตรฐาน PLE-CC</t>
        </is>
      </c>
      <c r="P105" s="165" t="inlineStr">
        <is>
          <t>แบบฝึกหัด</t>
        </is>
      </c>
      <c r="Q105" s="165" t="inlineStr">
        <is>
          <t>เล่มม่วง</t>
        </is>
      </c>
      <c r="R105" s="165" t="inlineStr"/>
    </row>
    <row r="106" ht="24" customHeight="1" s="49">
      <c r="A106" s="167" t="n">
        <v>104</v>
      </c>
      <c r="B106" s="166" t="inlineStr">
        <is>
          <t>ผลตรวจทางห้องปฏิบัติการในข้อใดบ่งชี้ว่าผู้ป่วยไม่ได้เป็นโรคปอดอุดกั้นเรื้อรัง (COPD)</t>
        </is>
      </c>
      <c r="C106" s="166" t="inlineStr"/>
      <c r="D106" s="166" t="inlineStr">
        <is>
          <t>FEV1/FVC &gt; 0.70 หลังพ่นยาขยายหลอดลม</t>
        </is>
      </c>
      <c r="E106" s="166" t="inlineStr">
        <is>
          <t>มีค่า Post-bronchodilator FEV1 = 60% ของค่ามาตรฐาน</t>
        </is>
      </c>
      <c r="F106" s="166" t="inlineStr">
        <is>
          <t>ตรวจพบ Eosinophil ในเลือดสูง</t>
        </is>
      </c>
      <c r="G106" s="166" t="inlineStr">
        <is>
          <t>มีประวัติโรคประจำตัวเป็น Allergic rhinitis ร่วมด้วย</t>
        </is>
      </c>
      <c r="H106" s="166" t="inlineStr">
        <is>
          <t>มีอาการไอเรื้อรัง หอบเหนื่อย และมีเสมหะต่อเนื่อง</t>
        </is>
      </c>
      <c r="I106" s="167" t="n">
        <v>1</v>
      </c>
      <c r="J106" s="166"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66" t="inlineStr"/>
      <c r="L106" s="166" t="inlineStr">
        <is>
          <t>Asthma/COPD</t>
        </is>
      </c>
      <c r="M106" s="166" t="inlineStr"/>
      <c r="N106" s="165" t="inlineStr">
        <is>
          <t>Clinic</t>
        </is>
      </c>
      <c r="O106" s="166" t="inlineStr">
        <is>
          <t>ข้อสอบมาตรฐาน PLE-CC</t>
        </is>
      </c>
      <c r="P106" s="165" t="inlineStr">
        <is>
          <t>แบบฝึกหัด</t>
        </is>
      </c>
      <c r="Q106" s="165" t="inlineStr">
        <is>
          <t>เล่มม่วง</t>
        </is>
      </c>
      <c r="R106" s="165" t="inlineStr"/>
    </row>
    <row r="107" ht="24" customHeight="1" s="49">
      <c r="A107" s="167" t="n">
        <v>105</v>
      </c>
      <c r="B107" s="166" t="inlineStr">
        <is>
          <t>ข้อใดไม่ใช่ผลข้างเคียงของยาพ่นสูด Inhaled Salmeterol ร่วมกับ Inhaled Fluticasone (Seretide)</t>
        </is>
      </c>
      <c r="C107" s="166" t="inlineStr"/>
      <c r="D107" s="166" t="inlineStr">
        <is>
          <t>ใจสั่น (Palpitations จากฤทธิ์กระตุ้น beta adrenergic)</t>
        </is>
      </c>
      <c r="E107" s="166" t="inlineStr">
        <is>
          <t>มือสั่น (Tremor จากการกระตุ้น beta-2 receptor ที่กล้ามเนื้อลาย)</t>
        </is>
      </c>
      <c r="F107" s="166" t="inlineStr">
        <is>
          <t>ติดเชื้อราในช่องปาก (Oral candidiasis จากสเตียรอยด์พ่นสูด)</t>
        </is>
      </c>
      <c r="G107" s="166" t="inlineStr">
        <is>
          <t>เสียงแหบ (Dysphonia จากการระคายเคืองและ myopathy ที่กล่องเสียง)</t>
        </is>
      </c>
      <c r="H107" s="166" t="inlineStr">
        <is>
          <t>ปากแห้ง คอแห้ง รุนแรงจากการกดระบบประสาทพาราซิมพาเทติก</t>
        </is>
      </c>
      <c r="I107" s="167" t="n">
        <v>5</v>
      </c>
      <c r="J107" s="166"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66" t="inlineStr"/>
      <c r="L107" s="166" t="inlineStr">
        <is>
          <t>Asthma/COPD</t>
        </is>
      </c>
      <c r="M107" s="166" t="inlineStr"/>
      <c r="N107" s="165" t="inlineStr">
        <is>
          <t>Clinic</t>
        </is>
      </c>
      <c r="O107" s="166" t="inlineStr">
        <is>
          <t>ข้อสอบมาตรฐาน PLE-CC</t>
        </is>
      </c>
      <c r="P107" s="165" t="inlineStr">
        <is>
          <t>แบบฝึกหัด</t>
        </is>
      </c>
      <c r="Q107" s="165" t="inlineStr">
        <is>
          <t>เล่มม่วง</t>
        </is>
      </c>
      <c r="R107" s="165" t="inlineStr"/>
    </row>
    <row r="108" ht="24" customHeight="1" s="49">
      <c r="A108" s="167" t="n">
        <v>106</v>
      </c>
      <c r="B108"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66" t="inlineStr"/>
      <c r="D108" s="166" t="inlineStr">
        <is>
          <t>สภาพภูมิอากาศและมลพิษทางอากาศภายนอกโรงงาน</t>
        </is>
      </c>
      <c r="E108" s="166" t="inlineStr">
        <is>
          <t>ประวัติการสูบบุหรี่ในอดีตที่เลิกไปแล้ว 10 ปี</t>
        </is>
      </c>
      <c r="F108" s="166" t="inlineStr">
        <is>
          <t>ภาวะอ้วนและดัชนีมวลกายที่สูงเกินเกณฑ์</t>
        </is>
      </c>
      <c r="G108" s="166" t="inlineStr">
        <is>
          <t>ขนาดยาควบคุมอาการ Inhaled Corticosteroid (ICS) ที่ไม่เหมาะสมและการตรวจสอบเทคนิคการพ่นยา</t>
        </is>
      </c>
      <c r="H108" s="166" t="inlineStr">
        <is>
          <t>เพศหญิงและอายุที่เข้าสู่วัยหมดประจำเดือน</t>
        </is>
      </c>
      <c r="I108" s="167" t="n">
        <v>4</v>
      </c>
      <c r="J108" s="166"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66" t="inlineStr"/>
      <c r="L108" s="166" t="inlineStr">
        <is>
          <t>Asthma/COPD</t>
        </is>
      </c>
      <c r="M108" s="166" t="inlineStr"/>
      <c r="N108" s="165" t="inlineStr">
        <is>
          <t>Clinic</t>
        </is>
      </c>
      <c r="O108" s="166" t="inlineStr">
        <is>
          <t>ข้อสอบมาตรฐาน PLE-CC</t>
        </is>
      </c>
      <c r="P108" s="165" t="inlineStr">
        <is>
          <t>แบบฝึกหัด</t>
        </is>
      </c>
      <c r="Q108" s="165" t="inlineStr">
        <is>
          <t>เล่มม่วง</t>
        </is>
      </c>
      <c r="R108" s="165" t="inlineStr"/>
    </row>
    <row r="109" ht="24" customHeight="1" s="49">
      <c r="A109" s="167" t="n">
        <v>107</v>
      </c>
      <c r="B109" s="166" t="inlineStr">
        <is>
          <t>ข้อใดอธิบายกลไกการออกฤทธิ์ระดับเซลล์ของยา Salmeterol ได้อย่างถูกต้อง</t>
        </is>
      </c>
      <c r="C109" s="166" t="inlineStr"/>
      <c r="D109" s="166" t="inlineStr">
        <is>
          <t>กระตุ้น Phospholipase C เพิ่มการหลั่ง intracellular Calcium</t>
        </is>
      </c>
      <c r="E109" s="166" t="inlineStr">
        <is>
          <t>กระตุ้น Adenylyl cyclase เพิ่มระดับ cyclic AMP (cAMP) ในเซลล์กล้ามเนื้อเรียบหลอดลม</t>
        </is>
      </c>
      <c r="F109" s="166" t="inlineStr">
        <is>
          <t>ยับยั้งเอนไซม์ Phosphodiesterase (PDE) ลดการสลายตัวของ cyclic GMP</t>
        </is>
      </c>
      <c r="G109" s="166" t="inlineStr">
        <is>
          <t>ปิดกั้นตัวรับ Muscarinic M3 receptor ยับยั้งการหดเกร็งของหลอดลม</t>
        </is>
      </c>
      <c r="H109" s="166" t="inlineStr">
        <is>
          <t>กระตุ้นการเปิด Voltage-gated Calcium channels ในเซลล์ทางเดินหายใจ</t>
        </is>
      </c>
      <c r="I109" s="167" t="n">
        <v>2</v>
      </c>
      <c r="J109" s="166"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66" t="inlineStr"/>
      <c r="L109" s="166" t="inlineStr">
        <is>
          <t>Asthma/COPD</t>
        </is>
      </c>
      <c r="M109" s="166" t="inlineStr"/>
      <c r="N109" s="165" t="inlineStr">
        <is>
          <t>Clinic</t>
        </is>
      </c>
      <c r="O109" s="166" t="inlineStr">
        <is>
          <t>ข้อสอบมาตรฐาน PLE-CC</t>
        </is>
      </c>
      <c r="P109" s="165" t="inlineStr">
        <is>
          <t>แบบฝึกหัด</t>
        </is>
      </c>
      <c r="Q109" s="165" t="inlineStr">
        <is>
          <t>เล่มม่วง</t>
        </is>
      </c>
      <c r="R109" s="165" t="inlineStr"/>
    </row>
    <row r="110" ht="24" customHeight="1" s="49">
      <c r="A110" s="165" t="n">
        <v>108</v>
      </c>
      <c r="B110" s="166"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10" s="166" t="inlineStr"/>
      <c r="D110" s="166" t="inlineStr">
        <is>
          <t>GOLD 1</t>
        </is>
      </c>
      <c r="E110" s="166" t="inlineStr">
        <is>
          <t>GOLD 2</t>
        </is>
      </c>
      <c r="F110" s="166" t="inlineStr">
        <is>
          <t>GOLD 3</t>
        </is>
      </c>
      <c r="G110" s="166" t="inlineStr">
        <is>
          <t>GOLD 4</t>
        </is>
      </c>
      <c r="H110" s="166" t="inlineStr">
        <is>
          <t>GOLD 5</t>
        </is>
      </c>
      <c r="I110" s="165" t="inlineStr">
        <is>
          <t>1</t>
        </is>
      </c>
      <c r="J110" s="166"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166" t="inlineStr"/>
      <c r="L110" s="166" t="inlineStr">
        <is>
          <t>Hypertension</t>
        </is>
      </c>
      <c r="M110" s="166" t="inlineStr"/>
      <c r="N110" s="165" t="inlineStr">
        <is>
          <t>Clinic</t>
        </is>
      </c>
      <c r="O110" s="166" t="inlineStr">
        <is>
          <t>ข้อ 61 (Pharmtutor_2024_Set1.md)</t>
        </is>
      </c>
      <c r="P110" s="165" t="inlineStr">
        <is>
          <t>ข้อสอบจำลอง</t>
        </is>
      </c>
      <c r="Q110" s="165" t="inlineStr">
        <is>
          <t>Mock Pharmtutor 2024</t>
        </is>
      </c>
      <c r="R110" s="165" t="inlineStr"/>
    </row>
    <row r="111" ht="24" customHeight="1" s="49">
      <c r="A111" s="165" t="n">
        <v>109</v>
      </c>
      <c r="B111" s="166"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11" s="166" t="inlineStr"/>
      <c r="D111" s="166" t="inlineStr">
        <is>
          <t>Mycoplasma pneumoniae</t>
        </is>
      </c>
      <c r="E111" s="166" t="inlineStr">
        <is>
          <t>Staphylococcus aureus</t>
        </is>
      </c>
      <c r="F111" s="166" t="inlineStr">
        <is>
          <t>Pseudomonas aeruginosa</t>
        </is>
      </c>
      <c r="G111" s="166" t="inlineStr">
        <is>
          <t>Klebsiella pneumoniae</t>
        </is>
      </c>
      <c r="H111" s="166" t="inlineStr">
        <is>
          <t>Acinetobacter baumannii</t>
        </is>
      </c>
      <c r="I111" s="165" t="inlineStr">
        <is>
          <t>1</t>
        </is>
      </c>
      <c r="J111" s="166"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1" s="166" t="inlineStr"/>
      <c r="L111" s="166" t="inlineStr">
        <is>
          <t>Hypertension</t>
        </is>
      </c>
      <c r="M111" s="166" t="inlineStr"/>
      <c r="N111" s="165" t="inlineStr">
        <is>
          <t>Clinic</t>
        </is>
      </c>
      <c r="O111" s="166" t="inlineStr">
        <is>
          <t>ข้อ 44 (Pharmtutor_2024_Set2.md)</t>
        </is>
      </c>
      <c r="P111" s="165" t="inlineStr">
        <is>
          <t>ข้อสอบจำลอง</t>
        </is>
      </c>
      <c r="Q111" s="165" t="inlineStr">
        <is>
          <t>Mock Pharmtutor 2024</t>
        </is>
      </c>
      <c r="R111" s="165" t="inlineStr"/>
    </row>
    <row r="112" ht="24" customHeight="1" s="49">
      <c r="A112" s="165" t="n">
        <v>110</v>
      </c>
      <c r="B112" s="166" t="inlineStr">
        <is>
          <t>โดยผู้ป่วยดังกล่าวมีการวัดสมรรถปอดได้ค่า FEV1 เท่ากับ 68 mMRc = 3 ผู้ป่วยรายนี้จัดมีการทำงานของปอดอยู่ระดับใดตาม GOLD guildline</t>
        </is>
      </c>
      <c r="C112" s="166" t="inlineStr"/>
      <c r="D112" s="166" t="inlineStr">
        <is>
          <t>Gold 1</t>
        </is>
      </c>
      <c r="E112" s="166" t="inlineStr">
        <is>
          <t>Gold 2</t>
        </is>
      </c>
      <c r="F112" s="166" t="inlineStr">
        <is>
          <t>Gold 3</t>
        </is>
      </c>
      <c r="G112" s="166" t="inlineStr">
        <is>
          <t>Gold 4</t>
        </is>
      </c>
      <c r="H112" s="166" t="inlineStr">
        <is>
          <t>Gold 5</t>
        </is>
      </c>
      <c r="I112" s="165" t="inlineStr">
        <is>
          <t>1</t>
        </is>
      </c>
      <c r="J112" s="166"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2" s="166" t="inlineStr"/>
      <c r="L112" s="166" t="inlineStr">
        <is>
          <t>Hypertension</t>
        </is>
      </c>
      <c r="M112" s="166" t="inlineStr"/>
      <c r="N112" s="165" t="inlineStr">
        <is>
          <t>Clinic</t>
        </is>
      </c>
      <c r="O112" s="166" t="inlineStr">
        <is>
          <t>ข้อ 59 (Pharmtutor_2024_Set2.md)</t>
        </is>
      </c>
      <c r="P112" s="165" t="inlineStr">
        <is>
          <t>ข้อสอบจำลอง</t>
        </is>
      </c>
      <c r="Q112" s="165" t="inlineStr">
        <is>
          <t>Mock Pharmtutor 2024</t>
        </is>
      </c>
      <c r="R112" s="165" t="inlineStr"/>
    </row>
    <row r="113" ht="24" customHeight="1" s="49">
      <c r="A113" s="165" t="n">
        <v>111</v>
      </c>
      <c r="B113" s="166"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3" s="166" t="inlineStr"/>
      <c r="D113" s="166" t="inlineStr">
        <is>
          <t>3 g Myristyl alcohol 33.3 g</t>
        </is>
      </c>
      <c r="E113" s="166" t="inlineStr">
        <is>
          <t>Warfarin 3 mg OD (target INR 2.0-3.0)</t>
        </is>
      </c>
      <c r="F113" s="166" t="inlineStr">
        <is>
          <t>Furosemide 40 mg OD</t>
        </is>
      </c>
      <c r="G113" s="166" t="inlineStr">
        <is>
          <t>Amlodipine 5 mg OD</t>
        </is>
      </c>
      <c r="H113" s="166" t="inlineStr">
        <is>
          <t>Losartan 50 mg OD</t>
        </is>
      </c>
      <c r="I113" s="165" t="inlineStr">
        <is>
          <t>1</t>
        </is>
      </c>
      <c r="J113" s="166"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3" s="166" t="inlineStr"/>
      <c r="L113" s="166" t="inlineStr">
        <is>
          <t>Hypertension</t>
        </is>
      </c>
      <c r="M113" s="166" t="inlineStr"/>
      <c r="N113" s="165" t="inlineStr">
        <is>
          <t>Clinic</t>
        </is>
      </c>
      <c r="O113" s="166" t="inlineStr">
        <is>
          <t>ข้อ 5 (PLE_CC1_Key_Rx20_UBU.md)</t>
        </is>
      </c>
      <c r="P113" s="165" t="inlineStr">
        <is>
          <t>ข้อสอบจำลอง</t>
        </is>
      </c>
      <c r="Q113" s="165" t="inlineStr">
        <is>
          <t>Mock Rx20 UBU</t>
        </is>
      </c>
      <c r="R113" s="165" t="inlineStr"/>
    </row>
    <row r="114" ht="24" customHeight="1" s="49">
      <c r="A114" s="165" t="n">
        <v>112</v>
      </c>
      <c r="B114"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14" s="166" t="inlineStr"/>
      <c r="D114" s="166" t="inlineStr">
        <is>
          <t>Ipratropium inhaler</t>
        </is>
      </c>
      <c r="E114" s="166" t="inlineStr">
        <is>
          <t>Budesonide inhaler</t>
        </is>
      </c>
      <c r="F114" s="166" t="inlineStr">
        <is>
          <t>Theophylline tablet</t>
        </is>
      </c>
      <c r="G114" s="166" t="inlineStr">
        <is>
          <t>Salmeterol inhaler</t>
        </is>
      </c>
      <c r="H114" s="166" t="inlineStr">
        <is>
          <t>Tiotropium inhaler</t>
        </is>
      </c>
      <c r="I114" s="165" t="inlineStr">
        <is>
          <t>2</t>
        </is>
      </c>
      <c r="J114" s="166" t="inlineStr">
        <is>
          <t xml:space="preserve">✅ คำตอบที่ถูกต้อง: ข้อ ข. Budesonide inhaler
🎯 ทำไมข้อนี้ถึงถูก:
🔍 ข้ออื่นผิดเพราะอะไร:
</t>
        </is>
      </c>
      <c r="K114" s="166" t="inlineStr"/>
      <c r="L114" s="166" t="inlineStr">
        <is>
          <t>Asthma</t>
        </is>
      </c>
      <c r="M114" s="166" t="inlineStr"/>
      <c r="N114" s="165" t="inlineStr">
        <is>
          <t>Clinic</t>
        </is>
      </c>
      <c r="O114" s="166" t="inlineStr">
        <is>
          <t>[SOURCE: Pharma Plus เล่มม่วง 2 - ข้อสอบย้อนหลังปี 2558 วันที่ 1 ข้อ 28]</t>
        </is>
      </c>
      <c r="P114" s="165" t="inlineStr">
        <is>
          <t>ข้อสอบเก่า</t>
        </is>
      </c>
      <c r="Q114" s="165" t="inlineStr">
        <is>
          <t>2558</t>
        </is>
      </c>
      <c r="R114" s="165" t="inlineStr"/>
    </row>
    <row r="115" ht="24" customHeight="1" s="49">
      <c r="A115" s="165" t="n">
        <v>113</v>
      </c>
      <c r="B115"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15" s="166" t="inlineStr"/>
      <c r="D115" s="166" t="inlineStr">
        <is>
          <t>Salmeterol</t>
        </is>
      </c>
      <c r="E115" s="166" t="inlineStr">
        <is>
          <t>Formoterol</t>
        </is>
      </c>
      <c r="F115" s="166" t="inlineStr">
        <is>
          <t>Prednisolone</t>
        </is>
      </c>
      <c r="G115" s="166" t="inlineStr">
        <is>
          <t>Bambuterol</t>
        </is>
      </c>
      <c r="H115" s="166" t="inlineStr">
        <is>
          <t>Theophylline</t>
        </is>
      </c>
      <c r="I115" s="165" t="inlineStr">
        <is>
          <t>3</t>
        </is>
      </c>
      <c r="J115" s="166" t="inlineStr">
        <is>
          <t xml:space="preserve">✅ คำตอบที่ถูกต้อง: ข้อ ค. Prednisolone
🎯 ทำไมข้อนี้ถึงถูก:
🔍 ข้ออื่นผิดเพราะอะไร:
</t>
        </is>
      </c>
      <c r="K115" s="166" t="inlineStr"/>
      <c r="L115" s="166" t="inlineStr">
        <is>
          <t>Asthma</t>
        </is>
      </c>
      <c r="M115" s="166" t="inlineStr"/>
      <c r="N115" s="165" t="inlineStr">
        <is>
          <t>Clinic</t>
        </is>
      </c>
      <c r="O115" s="166" t="inlineStr">
        <is>
          <t>[SOURCE: Pharma Plus เล่มม่วง 2 - ข้อสอบย้อนหลังปี 2558 วันที่ 1 ข้อ 29]</t>
        </is>
      </c>
      <c r="P115" s="165" t="inlineStr">
        <is>
          <t>ข้อสอบเก่า</t>
        </is>
      </c>
      <c r="Q115" s="165" t="inlineStr">
        <is>
          <t>2558</t>
        </is>
      </c>
      <c r="R115" s="165" t="inlineStr"/>
    </row>
    <row r="116" ht="24" customHeight="1" s="49">
      <c r="A116" s="165" t="n">
        <v>114</v>
      </c>
      <c r="B116" s="166" t="inlineStr">
        <is>
          <t>Theophylline เกิด drug interaction กับยาใด</t>
        </is>
      </c>
      <c r="C116" s="166" t="inlineStr"/>
      <c r="D116" s="166" t="inlineStr">
        <is>
          <t>Azithromycin</t>
        </is>
      </c>
      <c r="E116" s="166" t="inlineStr">
        <is>
          <t>Ciprofloxacin</t>
        </is>
      </c>
      <c r="F116" s="166" t="inlineStr">
        <is>
          <t>Penicillin</t>
        </is>
      </c>
      <c r="G116" s="166" t="inlineStr">
        <is>
          <t>Fluconazole</t>
        </is>
      </c>
      <c r="H116" s="166" t="inlineStr">
        <is>
          <t>Tetracycline</t>
        </is>
      </c>
      <c r="I116" s="165" t="inlineStr">
        <is>
          <t>2</t>
        </is>
      </c>
      <c r="J116" s="166" t="inlineStr">
        <is>
          <t xml:space="preserve">✅ คำตอบที่ถูกต้อง: ข้อ ข. Ciprofloxacin
🎯 ทำไมข้อนี้ถึงถูก:
🔍 ข้ออื่นผิดเพราะอะไร:
</t>
        </is>
      </c>
      <c r="K116" s="166" t="inlineStr"/>
      <c r="L116" s="166" t="inlineStr">
        <is>
          <t>Asthma &amp; COPD</t>
        </is>
      </c>
      <c r="M116" s="166" t="inlineStr"/>
      <c r="N116" s="165" t="inlineStr">
        <is>
          <t>Clinic</t>
        </is>
      </c>
      <c r="O116" s="166" t="inlineStr">
        <is>
          <t>[SOURCE: Pharma Plus เล่มม่วง 2 - ข้อสอบย้อนหลังปี 2558 วันที่ 1 ข้อ 31]</t>
        </is>
      </c>
      <c r="P116" s="165" t="inlineStr">
        <is>
          <t>ข้อสอบเก่า</t>
        </is>
      </c>
      <c r="Q116" s="165" t="inlineStr">
        <is>
          <t>2558</t>
        </is>
      </c>
      <c r="R116" s="165" t="inlineStr"/>
    </row>
    <row r="117" ht="24" customHeight="1" s="49">
      <c r="A117" s="165" t="n">
        <v>115</v>
      </c>
      <c r="B117" s="166" t="inlineStr">
        <is>
          <t>[กรณีศึกษา 4]
ผู้ป่วยชายโรคหืด
คำถาม: ผู้ป่วยไม่ควรใช้ยาในข้อใดต่อไปนี้</t>
        </is>
      </c>
      <c r="C117" s="166" t="inlineStr"/>
      <c r="D117" s="166" t="inlineStr">
        <is>
          <t>Aspirin</t>
        </is>
      </c>
      <c r="E117" s="166" t="inlineStr">
        <is>
          <t>Diclofenac</t>
        </is>
      </c>
      <c r="F117" s="166" t="inlineStr">
        <is>
          <t>Naproxen</t>
        </is>
      </c>
      <c r="G117" s="166" t="inlineStr">
        <is>
          <t>Ibuprofen</t>
        </is>
      </c>
      <c r="H117" s="166" t="inlineStr">
        <is>
          <t>Piroxicam</t>
        </is>
      </c>
      <c r="I117" s="165" t="inlineStr">
        <is>
          <t>1</t>
        </is>
      </c>
      <c r="J117" s="166" t="inlineStr">
        <is>
          <t xml:space="preserve">✅ คำตอบที่ถูกต้อง: ข้อ ก. Aspirin
🎯 ทำไมข้อนี้ถึงถูก:
🔍 ข้ออื่นผิดเพราะอะไร:
</t>
        </is>
      </c>
      <c r="K117" s="166" t="inlineStr"/>
      <c r="L117" s="166" t="inlineStr">
        <is>
          <t>Asthma</t>
        </is>
      </c>
      <c r="M117" s="166" t="inlineStr"/>
      <c r="N117" s="165" t="inlineStr">
        <is>
          <t>Clinic</t>
        </is>
      </c>
      <c r="O117" s="166" t="inlineStr">
        <is>
          <t>[SOURCE: Pharma Plus เล่มม่วง 2 - ข้อสอบย้อนหลังปี 2558 วันที่ 1 ข้อ 32]</t>
        </is>
      </c>
      <c r="P117" s="165" t="inlineStr">
        <is>
          <t>ข้อสอบเก่า</t>
        </is>
      </c>
      <c r="Q117" s="165" t="inlineStr">
        <is>
          <t>2558</t>
        </is>
      </c>
      <c r="R117" s="165" t="inlineStr"/>
    </row>
    <row r="118" ht="24" customHeight="1" s="49">
      <c r="A118" s="165" t="n">
        <v>116</v>
      </c>
      <c r="B118"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8" s="166" t="inlineStr"/>
      <c r="D118" s="166" t="inlineStr">
        <is>
          <t>Formoterol</t>
        </is>
      </c>
      <c r="E118" s="166" t="inlineStr">
        <is>
          <t>Salbutamol</t>
        </is>
      </c>
      <c r="F118" s="166" t="inlineStr">
        <is>
          <t>Tiotropium</t>
        </is>
      </c>
      <c r="G118" s="166" t="inlineStr">
        <is>
          <t>Salmeterol</t>
        </is>
      </c>
      <c r="H118" s="166" t="inlineStr">
        <is>
          <t>Prednisolone</t>
        </is>
      </c>
      <c r="I118" s="165" t="inlineStr">
        <is>
          <t>2</t>
        </is>
      </c>
      <c r="J118" s="166" t="inlineStr">
        <is>
          <t xml:space="preserve">✅ คำตอบที่ถูกต้อง: ข้อ ข. Salbutamol
🎯 ทำไมข้อนี้ถึงถูก:
🔍 ข้ออื่นผิดเพราะอะไร:
</t>
        </is>
      </c>
      <c r="K118" s="166" t="inlineStr"/>
      <c r="L118" s="166" t="inlineStr">
        <is>
          <t>Chronic Obstructive Pulmonary Disease (COPD)</t>
        </is>
      </c>
      <c r="M118" s="166" t="inlineStr"/>
      <c r="N118" s="165" t="inlineStr">
        <is>
          <t>Clinic</t>
        </is>
      </c>
      <c r="O118" s="166" t="inlineStr">
        <is>
          <t>[SOURCE: Pharma Plus เล่มม่วง 2 - ข้อสอบย้อนหลังปี 2558 วันที่ 2 ข้อ 39]</t>
        </is>
      </c>
      <c r="P118" s="165" t="inlineStr">
        <is>
          <t>ข้อสอบเก่า</t>
        </is>
      </c>
      <c r="Q118" s="165" t="inlineStr">
        <is>
          <t>2558</t>
        </is>
      </c>
      <c r="R118" s="165" t="inlineStr"/>
    </row>
    <row r="119" ht="24" customHeight="1" s="49">
      <c r="A119" s="165" t="n">
        <v>117</v>
      </c>
      <c r="B119"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9" s="166" t="inlineStr"/>
      <c r="D119" s="166" t="inlineStr">
        <is>
          <t>กินติดต่อกันจนครบ 5 วัน</t>
        </is>
      </c>
      <c r="E119" s="166" t="inlineStr">
        <is>
          <t>กินต่อเนื่อง 28 วัน แล้วลดขนาดลง</t>
        </is>
      </c>
      <c r="F119" s="166" t="inlineStr">
        <is>
          <t>กินต่อเนื่อง 30 วัน แล้วลดขนาดลง</t>
        </is>
      </c>
      <c r="G119" s="166" t="inlineStr">
        <is>
          <t>ลดขนาดยาลงทีละ 1 สัปดาห์</t>
        </is>
      </c>
      <c r="H119" s="166" t="inlineStr">
        <is>
          <t>กินต่อเนื่อง 28 วัน แล้วหยุดยา</t>
        </is>
      </c>
      <c r="I119" s="165" t="inlineStr">
        <is>
          <t>1</t>
        </is>
      </c>
      <c r="J119" s="166" t="inlineStr">
        <is>
          <t xml:space="preserve">✅ คำตอบที่ถูกต้อง: ข้อ ก. กินติดต่อกันจนครบ 5 วัน
🎯 ทำไมข้อนี้ถึงถูก:
🔍 ข้ออื่นผิดเพราะอะไร:
</t>
        </is>
      </c>
      <c r="K119" s="166" t="inlineStr"/>
      <c r="L119" s="166" t="inlineStr">
        <is>
          <t>Chronic Obstructive Pulmonary Disease (COPD)</t>
        </is>
      </c>
      <c r="M119" s="166" t="inlineStr"/>
      <c r="N119" s="165" t="inlineStr">
        <is>
          <t>Clinic</t>
        </is>
      </c>
      <c r="O119" s="166" t="inlineStr">
        <is>
          <t>[SOURCE: Pharma Plus เล่มม่วง 2 - ข้อสอบย้อนหลังปี 2558 วันที่ 2 ข้อ 40]</t>
        </is>
      </c>
      <c r="P119" s="165" t="inlineStr">
        <is>
          <t>ข้อสอบเก่า</t>
        </is>
      </c>
      <c r="Q119" s="165" t="inlineStr">
        <is>
          <t>2558</t>
        </is>
      </c>
      <c r="R119" s="165" t="inlineStr"/>
    </row>
    <row r="120" ht="24" customHeight="1" s="49">
      <c r="A120" s="165" t="n">
        <v>118</v>
      </c>
      <c r="B120"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20" s="166" t="inlineStr"/>
      <c r="D120" s="166" t="inlineStr">
        <is>
          <t>กิน theophylline ต่อเนื่องทุกวัน</t>
        </is>
      </c>
      <c r="E120" s="166" t="inlineStr">
        <is>
          <t>พ่น fluticasone/salmeterol ต่อเนื่องทุกวัน</t>
        </is>
      </c>
      <c r="F120" s="166" t="inlineStr">
        <is>
          <t>เพิ่ม tiotropium</t>
        </is>
      </c>
      <c r="G120" s="166" t="inlineStr">
        <is>
          <t>ฉีด influenza ทุก 5 ปี</t>
        </is>
      </c>
      <c r="H120" s="166" t="inlineStr">
        <is>
          <t>เพิ่ม indacaterol</t>
        </is>
      </c>
      <c r="I120" s="165" t="inlineStr">
        <is>
          <t>2</t>
        </is>
      </c>
      <c r="J120" s="166" t="inlineStr">
        <is>
          <t xml:space="preserve">✅ คำตอบที่ถูกต้อง: ข้อ ข. พ่น fluticasone/salmeterol ต่อเนื่องทุกวัน
🎯 ทำไมข้อนี้ถึงถูก:
🔍 ข้ออื่นผิดเพราะอะไร:
</t>
        </is>
      </c>
      <c r="K120" s="166" t="inlineStr"/>
      <c r="L120" s="166" t="inlineStr">
        <is>
          <t>Chronic Obstructive Pulmonary Disease (COPD)</t>
        </is>
      </c>
      <c r="M120" s="166" t="inlineStr"/>
      <c r="N120" s="165" t="inlineStr">
        <is>
          <t>Clinic</t>
        </is>
      </c>
      <c r="O120" s="166" t="inlineStr">
        <is>
          <t>[SOURCE: Pharma Plus เล่มม่วง 2 - ข้อสอบย้อนหลังปี 2558 วันที่ 2 ข้อ 41]</t>
        </is>
      </c>
      <c r="P120" s="165" t="inlineStr">
        <is>
          <t>ข้อสอบเก่า</t>
        </is>
      </c>
      <c r="Q120" s="165" t="inlineStr">
        <is>
          <t>2558</t>
        </is>
      </c>
      <c r="R120" s="165" t="inlineStr"/>
    </row>
    <row r="121" ht="24" customHeight="1" s="49">
      <c r="A121" s="165" t="n">
        <v>119</v>
      </c>
      <c r="B121"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21" s="166" t="inlineStr"/>
      <c r="D121" s="166" t="inlineStr">
        <is>
          <t>บุหรี่เป็นสาเหตุหลัก</t>
        </is>
      </c>
      <c r="E121" s="166" t="inlineStr">
        <is>
          <t>หลอดลมไวต่อการแพ้</t>
        </is>
      </c>
      <c r="F121" s="166" t="inlineStr">
        <is>
          <t>FEV1 = 40% จัดอยู่ในระดับ severe</t>
        </is>
      </c>
      <c r="G121" s="166" t="inlineStr">
        <is>
          <t>ผู้ป่วยรายนี้สูบบุหรี่ 40 pack-years</t>
        </is>
      </c>
      <c r="H121" s="166" t="inlineStr">
        <is>
          <t>ถูกทุกข้อ</t>
        </is>
      </c>
      <c r="I121" s="165" t="inlineStr">
        <is>
          <t>3</t>
        </is>
      </c>
      <c r="J121" s="166" t="inlineStr">
        <is>
          <t xml:space="preserve">✅ คำตอบที่ถูกต้อง: ข้อ ค. FEV1 = 40% จัดอยู่ในระดับ severe
🎯 ทำไมข้อนี้ถึงถูก:
🔍 ข้ออื่นผิดเพราะอะไร:
</t>
        </is>
      </c>
      <c r="K121" s="166" t="inlineStr"/>
      <c r="L121" s="166" t="inlineStr">
        <is>
          <t>Chronic Obstructive Pulmonary Disease (COPD)</t>
        </is>
      </c>
      <c r="M121" s="166" t="inlineStr"/>
      <c r="N121" s="165" t="inlineStr">
        <is>
          <t>Clinic</t>
        </is>
      </c>
      <c r="O121" s="166" t="inlineStr">
        <is>
          <t>[SOURCE: Pharma Plus เล่มม่วง 2 - ข้อสอบย้อนหลังปี 2558 วันที่ 2 ข้อ 42]</t>
        </is>
      </c>
      <c r="P121" s="165" t="inlineStr">
        <is>
          <t>ข้อสอบเก่า</t>
        </is>
      </c>
      <c r="Q121" s="165" t="inlineStr">
        <is>
          <t>2558</t>
        </is>
      </c>
      <c r="R121" s="165" t="inlineStr"/>
    </row>
    <row r="122" ht="24" customHeight="1" s="49">
      <c r="A122" s="165" t="n">
        <v>120</v>
      </c>
      <c r="B122"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22" s="166" t="inlineStr"/>
      <c r="D122" s="166" t="inlineStr">
        <is>
          <t>Polymyxin B eye drop</t>
        </is>
      </c>
      <c r="E122" s="166" t="inlineStr">
        <is>
          <t>Antazoline HCl + tetrahydrozoline HCl eye drop</t>
        </is>
      </c>
      <c r="F122" s="166" t="inlineStr">
        <is>
          <t>Pseudoephedrine tablet</t>
        </is>
      </c>
      <c r="G122" s="166" t="inlineStr">
        <is>
          <t>Chloramphenicol ointment</t>
        </is>
      </c>
      <c r="H122" s="166" t="inlineStr">
        <is>
          <t>Timolol eye drop</t>
        </is>
      </c>
      <c r="I122" s="165" t="inlineStr">
        <is>
          <t>2</t>
        </is>
      </c>
      <c r="J122" s="16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22" s="166" t="inlineStr"/>
      <c r="L122" s="166" t="inlineStr">
        <is>
          <t>Allergic Rhinitis and Conjunctivitis</t>
        </is>
      </c>
      <c r="M122" s="166" t="inlineStr"/>
      <c r="N122" s="165" t="inlineStr">
        <is>
          <t>Clinic</t>
        </is>
      </c>
      <c r="O122" s="166" t="inlineStr">
        <is>
          <t>[SOURCE: Pharma Plus เล่มม่วง 2 - ข้อสอบย้อนหลัง PLE-CC1 ปี 2564 วันที่ 1 ข้อ 58]</t>
        </is>
      </c>
      <c r="P122" s="165" t="inlineStr">
        <is>
          <t>ข้อสอบเก่า</t>
        </is>
      </c>
      <c r="Q122" s="165" t="inlineStr">
        <is>
          <t>2564</t>
        </is>
      </c>
      <c r="R122" s="165" t="inlineStr"/>
    </row>
    <row r="123" ht="24" customHeight="1" s="49">
      <c r="A123" s="165" t="n">
        <v>121</v>
      </c>
      <c r="B123"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23" s="166" t="inlineStr"/>
      <c r="D123" s="166" t="inlineStr">
        <is>
          <t>Cetirizine tablet</t>
        </is>
      </c>
      <c r="E123" s="166" t="inlineStr">
        <is>
          <t>Triamcinolone acetonide nasal spray</t>
        </is>
      </c>
      <c r="F123" s="166" t="inlineStr">
        <is>
          <t>Pseudoephedrine tablet</t>
        </is>
      </c>
      <c r="G123" s="166" t="inlineStr">
        <is>
          <t>Montelukast</t>
        </is>
      </c>
      <c r="H123" s="166" t="inlineStr">
        <is>
          <t>Oxymetazoline nasal spray</t>
        </is>
      </c>
      <c r="I123" s="165" t="inlineStr">
        <is>
          <t>2</t>
        </is>
      </c>
      <c r="J123" s="16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23" s="166" t="inlineStr"/>
      <c r="L123" s="166" t="inlineStr">
        <is>
          <t>Allergic Rhinitis</t>
        </is>
      </c>
      <c r="M123" s="166" t="inlineStr"/>
      <c r="N123" s="165" t="inlineStr">
        <is>
          <t>Clinic</t>
        </is>
      </c>
      <c r="O123" s="166" t="inlineStr">
        <is>
          <t>[SOURCE: Pharma Plus เล่มม่วง 2 - ข้อสอบย้อนหลัง PLE-CC1 ปี 2564 วันที่ 1 ข้อ 59]</t>
        </is>
      </c>
      <c r="P123" s="165" t="inlineStr">
        <is>
          <t>ข้อสอบเก่า</t>
        </is>
      </c>
      <c r="Q123" s="165" t="inlineStr">
        <is>
          <t>2564</t>
        </is>
      </c>
      <c r="R123" s="165" t="inlineStr"/>
    </row>
    <row r="124" ht="24" customHeight="1" s="49">
      <c r="A124" s="165" t="n">
        <v>122</v>
      </c>
      <c r="B124"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24" s="166" t="inlineStr"/>
      <c r="D124" s="166" t="inlineStr">
        <is>
          <t>คัดจมูกมาก หายใจไม่ออก</t>
        </is>
      </c>
      <c r="E124" s="166" t="inlineStr">
        <is>
          <t>GI bleeding</t>
        </is>
      </c>
      <c r="F124" s="166" t="inlineStr">
        <is>
          <t>insomnia</t>
        </is>
      </c>
      <c r="G124" s="166" t="inlineStr">
        <is>
          <t>เลือด กำเดาไหล</t>
        </is>
      </c>
      <c r="H124" s="166" t="inlineStr">
        <is>
          <t>ฝ้าขาว</t>
        </is>
      </c>
      <c r="I124" s="165" t="inlineStr">
        <is>
          <t>1</t>
        </is>
      </c>
      <c r="J124" s="16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24" s="166" t="inlineStr"/>
      <c r="L124" s="166" t="inlineStr">
        <is>
          <t>Allergic Rhinitis</t>
        </is>
      </c>
      <c r="M124" s="166" t="inlineStr"/>
      <c r="N124" s="165" t="inlineStr">
        <is>
          <t>Clinic</t>
        </is>
      </c>
      <c r="O124" s="166" t="inlineStr">
        <is>
          <t>[SOURCE: Pharma Plus เล่มม่วง 2 - ข้อสอบย้อนหลัง PLE-CC1 ปี 2564 วันที่ 1 ข้อ 60]</t>
        </is>
      </c>
      <c r="P124" s="165" t="inlineStr">
        <is>
          <t>ข้อสอบเก่า</t>
        </is>
      </c>
      <c r="Q124" s="165" t="inlineStr">
        <is>
          <t>2564</t>
        </is>
      </c>
      <c r="R124" s="165" t="inlineStr"/>
    </row>
    <row r="125" ht="24" customHeight="1" s="49">
      <c r="A125" s="165" t="n">
        <v>123</v>
      </c>
      <c r="B125"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25" s="166" t="inlineStr"/>
      <c r="D125" s="166" t="inlineStr">
        <is>
          <t>Cetirizine tablet</t>
        </is>
      </c>
      <c r="E125" s="166" t="inlineStr">
        <is>
          <t>Triamcinolone acetonide nasal spray</t>
        </is>
      </c>
      <c r="F125" s="166" t="inlineStr">
        <is>
          <t>Pseudoephedrine nasal drop</t>
        </is>
      </c>
      <c r="G125" s="166" t="inlineStr">
        <is>
          <t>Naphazoline nasal spray</t>
        </is>
      </c>
      <c r="H125" s="166" t="inlineStr">
        <is>
          <t>Xylometazoline nasal drop</t>
        </is>
      </c>
      <c r="I125" s="165" t="inlineStr">
        <is>
          <t>2</t>
        </is>
      </c>
      <c r="J125" s="16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25" s="166" t="inlineStr"/>
      <c r="L125" s="166" t="inlineStr">
        <is>
          <t>Allergic Rhinitis</t>
        </is>
      </c>
      <c r="M125" s="166" t="inlineStr"/>
      <c r="N125" s="165" t="inlineStr">
        <is>
          <t>Clinic</t>
        </is>
      </c>
      <c r="O125" s="166" t="inlineStr">
        <is>
          <t>[SOURCE: Pharma Plus เล่มม่วง 2 - ข้อสอบย้อนหลัง PLE-CC1 ปี 2564 วันที่ 1 ข้อ 61]</t>
        </is>
      </c>
      <c r="P125" s="165" t="inlineStr">
        <is>
          <t>ข้อสอบเก่า</t>
        </is>
      </c>
      <c r="Q125" s="165" t="inlineStr">
        <is>
          <t>2564</t>
        </is>
      </c>
      <c r="R125" s="165" t="inlineStr"/>
    </row>
    <row r="126" ht="24" customHeight="1" s="49">
      <c r="A126" s="165" t="n">
        <v>124</v>
      </c>
      <c r="B126"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ข้อใดไม่ใช่ pathology ของ allergic rhinitis</t>
        </is>
      </c>
      <c r="C126" s="166" t="inlineStr"/>
      <c r="D126" s="166" t="inlineStr">
        <is>
          <t>มีกลไกผ่าน IgE</t>
        </is>
      </c>
      <c r="E126" s="166" t="inlineStr">
        <is>
          <t>อาการระยะ early คือ จาม น้ำมูกไหล</t>
        </is>
      </c>
      <c r="F126" s="166" t="inlineStr">
        <is>
          <t>อาการระยะ late คือ คัดจมูกที่เกิด 6 ชม. ตามมา</t>
        </is>
      </c>
      <c r="G126" s="166" t="inlineStr">
        <is>
          <t>4 อาการหลักของ AR คือ คันเคืองตา น้ำตาไหล หายใจลำบาก น้ำมูกเขียว</t>
        </is>
      </c>
      <c r="H126" s="166" t="inlineStr">
        <is>
          <t>Early stage คือ allergen จับกับ IgE บน mast cell ทำให้ mast cell แตกและปล่อยสาร histamine ออกมา</t>
        </is>
      </c>
      <c r="I126" s="165" t="inlineStr">
        <is>
          <t>4</t>
        </is>
      </c>
      <c r="J126"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6" s="166" t="inlineStr">
        <is>
          <t>Allergic Rhinitis</t>
        </is>
      </c>
      <c r="L126" s="166" t="inlineStr">
        <is>
          <t>Pathophysiology and hallmark symptoms of allergic rhinitis</t>
        </is>
      </c>
      <c r="M126" s="166" t="inlineStr"/>
      <c r="N126" s="165" t="inlineStr">
        <is>
          <t>ปานกลาง</t>
        </is>
      </c>
      <c r="O126" s="166" t="inlineStr">
        <is>
          <t>ข้อสอบเก่า</t>
        </is>
      </c>
      <c r="P126" s="165" t="inlineStr">
        <is>
          <t>ข้อสอบเก่า</t>
        </is>
      </c>
      <c r="Q126" s="165" t="inlineStr">
        <is>
          <t>2565</t>
        </is>
      </c>
      <c r="R126" s="165" t="inlineStr"/>
    </row>
    <row r="127" ht="24" customHeight="1" s="49">
      <c r="A127" s="165" t="n">
        <v>125</v>
      </c>
      <c r="B127"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ข้อใดคือความรุนแรงของโรคตาม ARIA guideline</t>
        </is>
      </c>
      <c r="C127" s="166" t="inlineStr"/>
      <c r="D127" s="166" t="inlineStr">
        <is>
          <t>Mild</t>
        </is>
      </c>
      <c r="E127" s="166" t="inlineStr">
        <is>
          <t>Normal</t>
        </is>
      </c>
      <c r="F127" s="166" t="inlineStr">
        <is>
          <t>Moderate to severe</t>
        </is>
      </c>
      <c r="G127" s="166" t="inlineStr">
        <is>
          <t>Intermittent symptom</t>
        </is>
      </c>
      <c r="H127" s="166" t="inlineStr">
        <is>
          <t>ไม่สามารถระบุให้แน่ชัดได้</t>
        </is>
      </c>
      <c r="I127" s="165" t="inlineStr">
        <is>
          <t>3</t>
        </is>
      </c>
      <c r="J127"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7" s="166" t="inlineStr">
        <is>
          <t>Allergic Rhinitis</t>
        </is>
      </c>
      <c r="L127" s="166" t="inlineStr">
        <is>
          <t>ARIA classification of allergic rhinitis severity</t>
        </is>
      </c>
      <c r="M127" s="166" t="inlineStr"/>
      <c r="N127" s="165" t="inlineStr">
        <is>
          <t>ยาก</t>
        </is>
      </c>
      <c r="O127" s="166" t="inlineStr">
        <is>
          <t>ข้อสอบเก่า</t>
        </is>
      </c>
      <c r="P127" s="165" t="inlineStr">
        <is>
          <t>ข้อสอบเก่า</t>
        </is>
      </c>
      <c r="Q127" s="165" t="inlineStr">
        <is>
          <t>2565</t>
        </is>
      </c>
      <c r="R127" s="165" t="inlineStr"/>
    </row>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R16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inlineStr"/>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n">
        <v>1</v>
      </c>
      <c r="J3"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66" t="inlineStr"/>
      <c r="L3" s="166" t="inlineStr">
        <is>
          <t>Oral contraceptive</t>
        </is>
      </c>
      <c r="M3" s="166" t="inlineStr"/>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2</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inlineStr"/>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n">
        <v>4</v>
      </c>
      <c r="J4" s="166"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66" t="inlineStr"/>
      <c r="L4" s="166" t="inlineStr">
        <is>
          <t>Oral contraceptive</t>
        </is>
      </c>
      <c r="M4" s="166" t="inlineStr"/>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3</v>
      </c>
      <c r="B5" s="166" t="inlineStr">
        <is>
          <t>ใช้ยาคุมที่มี ethinyl estradiol ไม่มีปัญหาในการเกิดปฏิกิริยาระหว่างยากรณีใดบ้าง</t>
        </is>
      </c>
      <c r="C5" s="166" t="inlineStr"/>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n">
        <v>5</v>
      </c>
      <c r="J5" s="166"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66" t="inlineStr"/>
      <c r="L5" s="166" t="inlineStr">
        <is>
          <t>Oral contraceptive</t>
        </is>
      </c>
      <c r="M5" s="166" t="inlineStr"/>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ข้อใดไม่ถูกต้องเกี่ยวกับ ethinyl estradiol + levonorgestrel</t>
        </is>
      </c>
      <c r="C6" s="166" t="inlineStr"/>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n">
        <v>3</v>
      </c>
      <c r="J6" s="166"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66" t="inlineStr"/>
      <c r="L6" s="166" t="inlineStr">
        <is>
          <t>Oral contraceptive</t>
        </is>
      </c>
      <c r="M6" s="166" t="inlineStr"/>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5</v>
      </c>
      <c r="B7" s="166" t="inlineStr">
        <is>
          <t>ข้อใดผิดเกี่ยวกับยาคุมกำเนิด 2 ชนิดนี้
- Lynestrenol
- Norethindrone
ข้อใดผิดเกี่ยวกับยาคุมกำเนิด 2 ชนิดนี้</t>
        </is>
      </c>
      <c r="C7" s="166" t="inlineStr"/>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n">
        <v>1</v>
      </c>
      <c r="J7" s="166"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66" t="inlineStr"/>
      <c r="L7" s="166" t="inlineStr">
        <is>
          <t>Oral contraceptive</t>
        </is>
      </c>
      <c r="M7" s="166" t="inlineStr"/>
      <c r="N7" s="165" t="inlineStr">
        <is>
          <t>Clinic</t>
        </is>
      </c>
      <c r="O7" s="166" t="inlineStr">
        <is>
          <t>ข้อ 5 Pharma Plus เล่มม่วง (เฉลยข้อ ก)</t>
        </is>
      </c>
      <c r="P7" s="165" t="inlineStr">
        <is>
          <t>แบบฝึกหัด</t>
        </is>
      </c>
      <c r="Q7" s="165" t="inlineStr">
        <is>
          <t>เล่มม่วง</t>
        </is>
      </c>
      <c r="R7" s="165" t="inlineStr"/>
    </row>
    <row r="8" ht="24" customHeight="1" s="49">
      <c r="A8" s="167" t="n">
        <v>6</v>
      </c>
      <c r="B8" s="166" t="inlineStr">
        <is>
          <t>Rx. Levonorgestrel 0.75 mg/tab จำนวน 2 กล่อง
คำแนะนำของการใช้ยาคุมกำเนิดฉุกเฉินข้อใดถูกต้อง</t>
        </is>
      </c>
      <c r="C8" s="166" t="inlineStr"/>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n">
        <v>1</v>
      </c>
      <c r="J8" s="166"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66" t="inlineStr"/>
      <c r="L8" s="166" t="inlineStr">
        <is>
          <t>Oral contraceptive</t>
        </is>
      </c>
      <c r="M8" s="166" t="inlineStr"/>
      <c r="N8" s="165" t="inlineStr">
        <is>
          <t>Clinic</t>
        </is>
      </c>
      <c r="O8" s="166" t="inlineStr">
        <is>
          <t>ข้อ 6 Pharma Plus เล่มม่วง (เฉลยข้อ ก ค)</t>
        </is>
      </c>
      <c r="P8" s="165" t="inlineStr">
        <is>
          <t>แบบฝึกหัด</t>
        </is>
      </c>
      <c r="Q8" s="165" t="inlineStr">
        <is>
          <t>เล่มม่วง</t>
        </is>
      </c>
      <c r="R8" s="165" t="inlineStr"/>
    </row>
    <row r="9" ht="24" customHeight="1" s="49">
      <c r="A9" s="167" t="n">
        <v>7</v>
      </c>
      <c r="B9" s="166" t="inlineStr">
        <is>
          <t>ฮอร์โมนคุมกำเนิดไม่ใช่ในการรักษาอะไร</t>
        </is>
      </c>
      <c r="C9" s="166" t="inlineStr"/>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n">
        <v>3</v>
      </c>
      <c r="J9" s="166"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66" t="inlineStr"/>
      <c r="L9" s="166" t="inlineStr">
        <is>
          <t>Oral contraceptive</t>
        </is>
      </c>
      <c r="M9" s="166" t="inlineStr"/>
      <c r="N9" s="165" t="inlineStr">
        <is>
          <t>Clinic</t>
        </is>
      </c>
      <c r="O9" s="166" t="inlineStr">
        <is>
          <t>ข้อ 7 Pharma Plus เล่มม่วง (เฉลยข้อ ค)</t>
        </is>
      </c>
      <c r="P9" s="165" t="inlineStr">
        <is>
          <t>แบบฝึกหัด</t>
        </is>
      </c>
      <c r="Q9" s="165" t="inlineStr">
        <is>
          <t>เล่มม่วง</t>
        </is>
      </c>
      <c r="R9" s="165" t="inlineStr"/>
    </row>
    <row r="10" ht="24" customHeight="1" s="49">
      <c r="A10" s="167" t="n">
        <v>8</v>
      </c>
      <c r="B10" s="166" t="inlineStr">
        <is>
          <t>ทุกข้อเป็นประโยชน์ของ progestogen ยกเว้นข้อใด</t>
        </is>
      </c>
      <c r="C10" s="166" t="inlineStr"/>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n">
        <v>2</v>
      </c>
      <c r="J10" s="166"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66" t="inlineStr"/>
      <c r="L10" s="166" t="inlineStr">
        <is>
          <t>Oral contraceptive</t>
        </is>
      </c>
      <c r="M10" s="166" t="inlineStr"/>
      <c r="N10" s="165" t="inlineStr">
        <is>
          <t>Clinic</t>
        </is>
      </c>
      <c r="O10" s="166" t="inlineStr">
        <is>
          <t>ข้อ 8 Pharma Plus เล่มม่วง (เฉลยข้อ ข ค)</t>
        </is>
      </c>
      <c r="P10" s="165" t="inlineStr">
        <is>
          <t>แบบฝึกหัด</t>
        </is>
      </c>
      <c r="Q10" s="165" t="inlineStr">
        <is>
          <t>เล่มม่วง</t>
        </is>
      </c>
      <c r="R10" s="165" t="inlineStr"/>
    </row>
    <row r="11" ht="24" customHeight="1" s="49">
      <c r="A11" s="167" t="n">
        <v>9</v>
      </c>
      <c r="B11" s="166" t="inlineStr">
        <is>
          <t>ผู้ป่วยภาวะต่อไปนี้สามารถใช้ยาคุมกำเนิดชนิดฮอร์โมนรวมได้</t>
        </is>
      </c>
      <c r="C11" s="166" t="inlineStr"/>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n">
        <v>5</v>
      </c>
      <c r="J11" s="166"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66" t="inlineStr"/>
      <c r="L11" s="166" t="inlineStr">
        <is>
          <t>Oral contraceptive</t>
        </is>
      </c>
      <c r="M11" s="166" t="inlineStr"/>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10</v>
      </c>
      <c r="B12" s="166" t="inlineStr">
        <is>
          <t>ถ้าผู้ป่วยใช้ conjugate estrogen + medroxyprogesterone acetate การให้คู่กันเพื่อเหตุผลใด</t>
        </is>
      </c>
      <c r="C12" s="166" t="inlineStr"/>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n">
        <v>5</v>
      </c>
      <c r="J12" s="166"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Hormonal replacement</t>
        </is>
      </c>
      <c r="M12" s="166" t="inlineStr"/>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11</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inlineStr"/>
      <c r="D13" s="166" t="inlineStr">
        <is>
          <t>Intramuscular injection</t>
        </is>
      </c>
      <c r="E13" s="166" t="inlineStr">
        <is>
          <t>Oral tablet</t>
        </is>
      </c>
      <c r="F13" s="166" t="inlineStr">
        <is>
          <t>Transdermal patch</t>
        </is>
      </c>
      <c r="G13" s="166" t="inlineStr">
        <is>
          <t>Vagina cream</t>
        </is>
      </c>
      <c r="H13" s="166" t="inlineStr">
        <is>
          <t>ได้ทุกรูปแบบ</t>
        </is>
      </c>
      <c r="I13" s="167" t="n">
        <v>4</v>
      </c>
      <c r="J13" s="166"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66" t="inlineStr"/>
      <c r="L13" s="166" t="inlineStr">
        <is>
          <t>Oral contraceptive</t>
        </is>
      </c>
      <c r="M13" s="166" t="inlineStr"/>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12</v>
      </c>
      <c r="B14" s="166" t="inlineStr">
        <is>
          <t>Progestogen ใดที่มีฤทธิ์ anti-androgen</t>
        </is>
      </c>
      <c r="C14" s="166" t="inlineStr"/>
      <c r="D14" s="166" t="inlineStr">
        <is>
          <t>Norethisterone acetate</t>
        </is>
      </c>
      <c r="E14" s="166" t="inlineStr">
        <is>
          <t>Norethisterone enanthate</t>
        </is>
      </c>
      <c r="F14" s="166" t="inlineStr">
        <is>
          <t>Cyproterone acetate</t>
        </is>
      </c>
      <c r="G14" s="166" t="inlineStr">
        <is>
          <t>Levonorgestrel</t>
        </is>
      </c>
      <c r="H14" s="166" t="inlineStr">
        <is>
          <t>Mestranol</t>
        </is>
      </c>
      <c r="I14" s="167" t="n">
        <v>3</v>
      </c>
      <c r="J14" s="166"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Oral contraceptive</t>
        </is>
      </c>
      <c r="M14" s="166" t="inlineStr"/>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13</v>
      </c>
      <c r="B15" s="166" t="inlineStr">
        <is>
          <t>การใช้ hormone replacement therapy หรือ estrogen replacement therapy ควรระวังในผู้ป่วยประเภทใด</t>
        </is>
      </c>
      <c r="C15" s="166" t="inlineStr"/>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n">
        <v>5</v>
      </c>
      <c r="J15" s="166"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Hormonal replacement</t>
        </is>
      </c>
      <c r="M15" s="166" t="inlineStr"/>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14</v>
      </c>
      <c r="B16" s="166" t="inlineStr">
        <is>
          <t>Anti-estrogen ใดที่กระตุ้นการตกไข่ในผู้หญิงที่มีบุตรยาก</t>
        </is>
      </c>
      <c r="C16" s="166" t="inlineStr"/>
      <c r="D16" s="166" t="inlineStr">
        <is>
          <t>Oxandrolone</t>
        </is>
      </c>
      <c r="E16" s="166" t="inlineStr">
        <is>
          <t>Clomiphene citrate</t>
        </is>
      </c>
      <c r="F16" s="166" t="inlineStr">
        <is>
          <t>Tibolones</t>
        </is>
      </c>
      <c r="G16" s="166" t="inlineStr">
        <is>
          <t>Tamoxifen</t>
        </is>
      </c>
      <c r="H16" s="166" t="inlineStr">
        <is>
          <t>Progesterone</t>
        </is>
      </c>
      <c r="I16" s="167" t="n">
        <v>2</v>
      </c>
      <c r="J16" s="166"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Hormonal replacement</t>
        </is>
      </c>
      <c r="M16" s="166" t="inlineStr"/>
      <c r="N16" s="165" t="inlineStr">
        <is>
          <t>Clinic</t>
        </is>
      </c>
      <c r="O16" s="166" t="inlineStr">
        <is>
          <t>ข้อ 14 Pharma Plus เล่มม่วง (เฉลยข้อ ข)</t>
        </is>
      </c>
      <c r="P16" s="165" t="inlineStr">
        <is>
          <t>แบบฝึกหัด</t>
        </is>
      </c>
      <c r="Q16" s="165" t="inlineStr">
        <is>
          <t>เล่มม่วง</t>
        </is>
      </c>
      <c r="R16" s="165" t="inlineStr"/>
    </row>
    <row r="17" ht="24" customHeight="1" s="49">
      <c r="A17" s="167" t="n">
        <v>15</v>
      </c>
      <c r="B17" s="166" t="inlineStr">
        <is>
          <t>ยาเม็ดคุมกำเนิดใช้ในการบำบัดรักษาภาวะต่าง ๆ ยกเว้น</t>
        </is>
      </c>
      <c r="C17" s="166" t="inlineStr"/>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n">
        <v>5</v>
      </c>
      <c r="J17" s="166"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66" t="inlineStr"/>
      <c r="L17" s="166" t="inlineStr">
        <is>
          <t>Oral contraceptive</t>
        </is>
      </c>
      <c r="M17" s="166" t="inlineStr"/>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ยาที่มีผลกระตุ้นการหลั่ง prolactin ยกเว้น</t>
        </is>
      </c>
      <c r="C18" s="166" t="inlineStr"/>
      <c r="D18" s="166" t="inlineStr">
        <is>
          <t>Reserpine</t>
        </is>
      </c>
      <c r="E18" s="166" t="inlineStr">
        <is>
          <t>Domperidone</t>
        </is>
      </c>
      <c r="F18" s="166" t="inlineStr">
        <is>
          <t>Phenothiazine</t>
        </is>
      </c>
      <c r="G18" s="166" t="inlineStr">
        <is>
          <t>Levodopa</t>
        </is>
      </c>
      <c r="H18" s="166" t="inlineStr">
        <is>
          <t>Butyrophenone</t>
        </is>
      </c>
      <c r="I18" s="167" t="n">
        <v>4</v>
      </c>
      <c r="J18" s="166"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66" t="inlineStr"/>
      <c r="L18" s="166" t="inlineStr">
        <is>
          <t>Oral contraceptive</t>
        </is>
      </c>
      <c r="M18" s="166" t="inlineStr"/>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17</v>
      </c>
      <c r="B19" s="166" t="inlineStr">
        <is>
          <t>อาการข้างเคียงข้อใดเกิดจากการมี estrogen มากเกินไป</t>
        </is>
      </c>
      <c r="C19" s="166" t="inlineStr"/>
      <c r="D19" s="166" t="inlineStr">
        <is>
          <t>เป็นฝ้า</t>
        </is>
      </c>
      <c r="E19" s="166" t="inlineStr">
        <is>
          <t>เป็นสิว</t>
        </is>
      </c>
      <c r="F19" s="166" t="inlineStr">
        <is>
          <t>Noncyclic weight gain</t>
        </is>
      </c>
      <c r="G19" s="166" t="inlineStr">
        <is>
          <t>Hypomenorrhea</t>
        </is>
      </c>
      <c r="H19" s="166" t="inlineStr">
        <is>
          <t>เต้านมเล็กลง</t>
        </is>
      </c>
      <c r="I19" s="167" t="n">
        <v>3</v>
      </c>
      <c r="J19" s="166"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Hormonal replacement</t>
        </is>
      </c>
      <c r="M19" s="166" t="inlineStr"/>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18</v>
      </c>
      <c r="B20" s="166" t="inlineStr">
        <is>
          <t>ข้อใดไม่ใช่ clinical use ของ progesterone</t>
        </is>
      </c>
      <c r="C20" s="166" t="inlineStr"/>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n">
        <v>5</v>
      </c>
      <c r="J20" s="166"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Hormonal replacement</t>
        </is>
      </c>
      <c r="M20" s="166" t="inlineStr"/>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วิธีคุมกำเนิดชนิดใดมีประสิทธิภาพในการคุมกำเนิดได้ดีที่สุด</t>
        </is>
      </c>
      <c r="C21" s="166" t="inlineStr"/>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n">
        <v>3</v>
      </c>
      <c r="J21" s="166"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66" t="inlineStr"/>
      <c r="L21" s="166" t="inlineStr">
        <is>
          <t>Oral contraceptive</t>
        </is>
      </c>
      <c r="M21" s="166" t="inlineStr"/>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20</v>
      </c>
      <c r="B22" s="166" t="inlineStr">
        <is>
          <t>Levonorgestrel สามารถใช้ในการคุมกำเนิดในผู้ป่วยกลุ่มใด</t>
        </is>
      </c>
      <c r="C22" s="166" t="inlineStr"/>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n">
        <v>2</v>
      </c>
      <c r="J22" s="166"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66" t="inlineStr"/>
      <c r="L22" s="166" t="inlineStr">
        <is>
          <t>Oral contraceptive</t>
        </is>
      </c>
      <c r="M22" s="166" t="inlineStr"/>
      <c r="N22" s="165" t="inlineStr">
        <is>
          <t>Clinic</t>
        </is>
      </c>
      <c r="O22" s="166" t="inlineStr">
        <is>
          <t>ข้อ 20 Pharma Plus เล่มม่วง (เฉลยข้อ ข ค ง จ)</t>
        </is>
      </c>
      <c r="P22" s="165" t="inlineStr">
        <is>
          <t>แบบฝึกหัด</t>
        </is>
      </c>
      <c r="Q22" s="165" t="inlineStr">
        <is>
          <t>เล่มม่วง</t>
        </is>
      </c>
      <c r="R22" s="165" t="inlineStr"/>
    </row>
    <row r="23" ht="24" customHeight="1" s="49">
      <c r="A23" s="167" t="n">
        <v>21</v>
      </c>
      <c r="B23" s="166" t="inlineStr">
        <is>
          <t>ข้อใดต่อไปนี้ผิดเกี่ยวกับ levonorgestrel</t>
        </is>
      </c>
      <c r="C23" s="166" t="inlineStr"/>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n">
        <v>3</v>
      </c>
      <c r="J23" s="166"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66" t="inlineStr"/>
      <c r="L23" s="166" t="inlineStr">
        <is>
          <t>Oral contraceptive</t>
        </is>
      </c>
      <c r="M23" s="166" t="inlineStr"/>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22</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inlineStr"/>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n">
        <v>2</v>
      </c>
      <c r="J24" s="166"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66" t="inlineStr"/>
      <c r="L24" s="166" t="inlineStr">
        <is>
          <t>Oral contraceptive</t>
        </is>
      </c>
      <c r="M24" s="166" t="inlineStr"/>
      <c r="N24" s="165" t="inlineStr">
        <is>
          <t>Clinic</t>
        </is>
      </c>
      <c r="O24" s="166" t="inlineStr">
        <is>
          <t>ข้อ 22 Pharma Plus เล่มม่วง (เฉลยข้อ ข ค)</t>
        </is>
      </c>
      <c r="P24" s="165" t="inlineStr">
        <is>
          <t>แบบฝึกหัด</t>
        </is>
      </c>
      <c r="Q24" s="165" t="inlineStr">
        <is>
          <t>เล่มม่วง</t>
        </is>
      </c>
      <c r="R24" s="165" t="inlineStr"/>
    </row>
    <row r="25" ht="24" customHeight="1" s="49">
      <c r="A25" s="167" t="n">
        <v>23</v>
      </c>
      <c r="B25" s="166" t="inlineStr">
        <is>
          <t>เภสัชกรแนะนำให้ผู้ป่วยรับประทานยาคุมชนิด combines pill ควรเลือกยาคุมในข้อใด ในกรณีที่เริ่มใช้เป็นครั้งแรก</t>
        </is>
      </c>
      <c r="C25" s="166" t="inlineStr"/>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n">
        <v>1</v>
      </c>
      <c r="J25" s="166"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66" t="inlineStr"/>
      <c r="L25" s="166" t="inlineStr">
        <is>
          <t>Oral contraceptive</t>
        </is>
      </c>
      <c r="M25" s="166" t="inlineStr"/>
      <c r="N25" s="165" t="inlineStr">
        <is>
          <t>Clinic</t>
        </is>
      </c>
      <c r="O25" s="166" t="inlineStr">
        <is>
          <t>ข้อ 23 Pharma Plus เล่มม่วง (เฉลยข้อ )</t>
        </is>
      </c>
      <c r="P25" s="165" t="inlineStr">
        <is>
          <t>แบบฝึกหัด</t>
        </is>
      </c>
      <c r="Q25" s="165" t="inlineStr">
        <is>
          <t>เล่มม่วง</t>
        </is>
      </c>
      <c r="R25" s="165" t="inlineStr"/>
    </row>
    <row r="26" ht="24" customHeight="1" s="49">
      <c r="A26" s="167" t="n">
        <v>24</v>
      </c>
      <c r="B26" s="166" t="inlineStr">
        <is>
          <t>คำแนะนำในการใช้ยาคุมกำเนิดข้อใดผิด</t>
        </is>
      </c>
      <c r="C26" s="166" t="inlineStr"/>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n">
        <v>3</v>
      </c>
      <c r="J26" s="166"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66" t="inlineStr"/>
      <c r="L26" s="166" t="inlineStr">
        <is>
          <t>Oral contraceptive</t>
        </is>
      </c>
      <c r="M26" s="166" t="inlineStr"/>
      <c r="N26" s="165" t="inlineStr">
        <is>
          <t>Clinic</t>
        </is>
      </c>
      <c r="O26" s="166" t="inlineStr">
        <is>
          <t>ข้อ 24 Pharma Plus เล่มม่วง (เฉลยข้อ ค)</t>
        </is>
      </c>
      <c r="P26" s="165" t="inlineStr">
        <is>
          <t>แบบฝึกหัด</t>
        </is>
      </c>
      <c r="Q26" s="165" t="inlineStr">
        <is>
          <t>เล่มม่วง</t>
        </is>
      </c>
      <c r="R26" s="165" t="inlineStr"/>
    </row>
    <row r="27" ht="24" customHeight="1" s="49">
      <c r="A27" s="167" t="n">
        <v>25</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inlineStr"/>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n">
        <v>3</v>
      </c>
      <c r="J27" s="166"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66" t="inlineStr"/>
      <c r="L27" s="166" t="inlineStr">
        <is>
          <t>Oral contraceptive</t>
        </is>
      </c>
      <c r="M27" s="166" t="inlineStr"/>
      <c r="N27" s="165" t="inlineStr">
        <is>
          <t>Clinic</t>
        </is>
      </c>
      <c r="O27" s="166" t="inlineStr">
        <is>
          <t>ข้อ 25 Pharma Plus เล่มม่วง (เฉลยข้อ ค)</t>
        </is>
      </c>
      <c r="P27" s="165" t="inlineStr">
        <is>
          <t>แบบฝึกหัด</t>
        </is>
      </c>
      <c r="Q27" s="165" t="inlineStr">
        <is>
          <t>เล่มม่วง</t>
        </is>
      </c>
      <c r="R27" s="165" t="inlineStr"/>
    </row>
    <row r="28" ht="24" customHeight="1" s="49">
      <c r="A28" s="167" t="n">
        <v>26</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inlineStr"/>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n">
        <v>1</v>
      </c>
      <c r="J28" s="166"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Oral contraceptive</t>
        </is>
      </c>
      <c r="M28" s="166" t="inlineStr"/>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สำหรับผู้ป่วยที่ตัดมดลูก ควรใช้ฮอร์โมนทดแทนแบบใด</t>
        </is>
      </c>
      <c r="C29" s="166" t="inlineStr"/>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n">
        <v>4</v>
      </c>
      <c r="J29" s="166"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66" t="inlineStr"/>
      <c r="L29" s="166" t="inlineStr">
        <is>
          <t>Oral contraceptive</t>
        </is>
      </c>
      <c r="M29" s="166" t="inlineStr"/>
      <c r="N29" s="165" t="inlineStr">
        <is>
          <t>Clinic</t>
        </is>
      </c>
      <c r="O29" s="166" t="inlineStr">
        <is>
          <t>ข้อ 27 Pharma Plus เล่มม่วง (เฉลยข้อ ง)</t>
        </is>
      </c>
      <c r="P29" s="165" t="inlineStr">
        <is>
          <t>แบบฝึกหัด</t>
        </is>
      </c>
      <c r="Q29" s="165" t="inlineStr">
        <is>
          <t>เล่มม่วง</t>
        </is>
      </c>
      <c r="R29" s="165" t="inlineStr"/>
    </row>
    <row r="30" ht="24" customHeight="1" s="49">
      <c r="A30" s="167" t="n">
        <v>28</v>
      </c>
      <c r="B30" s="166" t="inlineStr">
        <is>
          <t>ข้อใดเป็นอาการไม่พึงประสงค์ที่ร้ายแรงของยาที่เลือกใช้ในข้อ 27</t>
        </is>
      </c>
      <c r="C30" s="166" t="inlineStr"/>
      <c r="D30" s="166" t="inlineStr">
        <is>
          <t>Hyperlipidemia</t>
        </is>
      </c>
      <c r="E30" s="166" t="inlineStr">
        <is>
          <t>Osteoporosis</t>
        </is>
      </c>
      <c r="F30" s="166" t="inlineStr">
        <is>
          <t>Hyperbilirubinemia</t>
        </is>
      </c>
      <c r="G30" s="166" t="inlineStr">
        <is>
          <t>Congestive heart failure</t>
        </is>
      </c>
      <c r="H30" s="166" t="inlineStr">
        <is>
          <t>Thromboembolism</t>
        </is>
      </c>
      <c r="I30" s="167" t="n">
        <v>5</v>
      </c>
      <c r="J30" s="166"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66" t="inlineStr"/>
      <c r="L30" s="166" t="inlineStr">
        <is>
          <t>Oral contraceptive</t>
        </is>
      </c>
      <c r="M30" s="166" t="inlineStr"/>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inlineStr"/>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n">
        <v>1</v>
      </c>
      <c r="J31" s="166"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66" t="inlineStr"/>
      <c r="L31" s="166" t="inlineStr">
        <is>
          <t>Dysmenorrhea</t>
        </is>
      </c>
      <c r="M31" s="166" t="inlineStr"/>
      <c r="N31" s="165" t="inlineStr">
        <is>
          <t>Clinic</t>
        </is>
      </c>
      <c r="O31" s="166" t="inlineStr">
        <is>
          <t>ข้อ 29 Pharma Plus เล่มม่วง (เฉลยข้อ ก จ)</t>
        </is>
      </c>
      <c r="P31" s="165" t="inlineStr">
        <is>
          <t>แบบฝึกหัด</t>
        </is>
      </c>
      <c r="Q31" s="165" t="inlineStr">
        <is>
          <t>เล่มม่วง</t>
        </is>
      </c>
      <c r="R31" s="165" t="inlineStr"/>
    </row>
    <row r="32" ht="24" customHeight="1" s="49">
      <c r="A32" s="167" t="n">
        <v>30</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inlineStr"/>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n">
        <v>5</v>
      </c>
      <c r="J32" s="166"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66" t="inlineStr"/>
      <c r="L32" s="166" t="inlineStr">
        <is>
          <t>Dysmenorrhea</t>
        </is>
      </c>
      <c r="M32" s="166" t="inlineStr"/>
      <c r="N32" s="165" t="inlineStr">
        <is>
          <t>Clinic</t>
        </is>
      </c>
      <c r="O32" s="166" t="inlineStr">
        <is>
          <t>ข้อ 30 Pharma Plus เล่มม่วง (เฉลยข้อ จ)</t>
        </is>
      </c>
      <c r="P32" s="165" t="inlineStr">
        <is>
          <t>แบบฝึกหัด</t>
        </is>
      </c>
      <c r="Q32" s="165" t="inlineStr">
        <is>
          <t>เล่มม่วง</t>
        </is>
      </c>
      <c r="R32" s="165" t="inlineStr"/>
    </row>
    <row r="33" ht="24" customHeight="1" s="49">
      <c r="A33" s="167" t="n">
        <v>31</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inlineStr"/>
      <c r="D33" s="166" t="inlineStr">
        <is>
          <t>Serotonin</t>
        </is>
      </c>
      <c r="E33" s="166" t="inlineStr">
        <is>
          <t>Prostaglandin</t>
        </is>
      </c>
      <c r="F33" s="166" t="inlineStr">
        <is>
          <t>Cyclo-oxygenase</t>
        </is>
      </c>
      <c r="G33" s="166" t="inlineStr">
        <is>
          <t>Leukotriene</t>
        </is>
      </c>
      <c r="H33" s="166" t="inlineStr">
        <is>
          <t>Thromboxane</t>
        </is>
      </c>
      <c r="I33" s="167" t="n">
        <v>2</v>
      </c>
      <c r="J33" s="166"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66" t="inlineStr"/>
      <c r="L33" s="166" t="inlineStr">
        <is>
          <t>Dysmenorrhea</t>
        </is>
      </c>
      <c r="M33" s="166" t="inlineStr"/>
      <c r="N33" s="165" t="inlineStr">
        <is>
          <t>Clinic</t>
        </is>
      </c>
      <c r="O33" s="166" t="inlineStr">
        <is>
          <t>ข้อ 31 Pharma Plus เล่มม่วง (เฉลยข้อ ข)</t>
        </is>
      </c>
      <c r="P33" s="165" t="inlineStr">
        <is>
          <t>แบบฝึกหัด</t>
        </is>
      </c>
      <c r="Q33" s="165" t="inlineStr">
        <is>
          <t>เล่มม่วง</t>
        </is>
      </c>
      <c r="R33" s="165" t="inlineStr"/>
    </row>
    <row r="34" ht="24" customHeight="1" s="49">
      <c r="A34" s="167" t="n">
        <v>32</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inlineStr"/>
      <c r="D34" s="166" t="inlineStr">
        <is>
          <t>Mefenamic acid</t>
        </is>
      </c>
      <c r="E34" s="166" t="inlineStr">
        <is>
          <t>Hyoscine-n-butyl bromide</t>
        </is>
      </c>
      <c r="F34" s="166" t="inlineStr">
        <is>
          <t>Estradiol+ levonorgertrel</t>
        </is>
      </c>
      <c r="G34" s="166" t="inlineStr">
        <is>
          <t>Orphenadrine</t>
        </is>
      </c>
      <c r="H34" s="166" t="inlineStr">
        <is>
          <t>Tolperisone</t>
        </is>
      </c>
      <c r="I34" s="167" t="n">
        <v>2</v>
      </c>
      <c r="J34" s="166"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66" t="inlineStr"/>
      <c r="L34" s="166" t="inlineStr">
        <is>
          <t>Dysmenorrhea</t>
        </is>
      </c>
      <c r="M34" s="166" t="inlineStr"/>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33</v>
      </c>
      <c r="B35" s="166" t="inlineStr">
        <is>
          <t>ยาใดที่ไม่สามารถใช้รักษาอาการปวดประจำเดือน</t>
        </is>
      </c>
      <c r="C35" s="166" t="inlineStr"/>
      <c r="D35" s="166" t="inlineStr">
        <is>
          <t>Aspirin</t>
        </is>
      </c>
      <c r="E35" s="166" t="inlineStr">
        <is>
          <t>Colchicine</t>
        </is>
      </c>
      <c r="F35" s="166" t="inlineStr">
        <is>
          <t>Naproxen</t>
        </is>
      </c>
      <c r="G35" s="166" t="inlineStr">
        <is>
          <t>Celecoxib</t>
        </is>
      </c>
      <c r="H35" s="166" t="inlineStr">
        <is>
          <t>Mefenamic acid</t>
        </is>
      </c>
      <c r="I35" s="167" t="n">
        <v>2</v>
      </c>
      <c r="J35" s="166"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66" t="inlineStr"/>
      <c r="L35" s="166" t="inlineStr">
        <is>
          <t>Dysmenorrhea</t>
        </is>
      </c>
      <c r="M35" s="166" t="inlineStr"/>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34</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inlineStr"/>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n">
        <v>2</v>
      </c>
      <c r="J36" s="166"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66" t="inlineStr"/>
      <c r="L36" s="166" t="inlineStr">
        <is>
          <t>Oral contraceptive</t>
        </is>
      </c>
      <c r="M36" s="166" t="inlineStr"/>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35</v>
      </c>
      <c r="B37" s="166" t="inlineStr">
        <is>
          <t>Progestogen only pill คืออะไร</t>
        </is>
      </c>
      <c r="C37" s="166" t="inlineStr"/>
      <c r="D37" s="166" t="inlineStr">
        <is>
          <t>Lynestrenol</t>
        </is>
      </c>
      <c r="E37" s="166" t="inlineStr">
        <is>
          <t>Drospirenone</t>
        </is>
      </c>
      <c r="F37" s="166" t="inlineStr">
        <is>
          <t>Norethisterone</t>
        </is>
      </c>
      <c r="G37" s="166" t="inlineStr">
        <is>
          <t>Levonorgestrel</t>
        </is>
      </c>
      <c r="H37" s="166" t="inlineStr">
        <is>
          <t>Gestodene</t>
        </is>
      </c>
      <c r="I37" s="167" t="n">
        <v>1</v>
      </c>
      <c r="J37"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66" t="inlineStr"/>
      <c r="L37" s="166" t="inlineStr">
        <is>
          <t>Oral contraceptive</t>
        </is>
      </c>
      <c r="M37" s="166" t="inlineStr"/>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36</v>
      </c>
      <c r="B38" s="166" t="inlineStr">
        <is>
          <t>ข้อใดคืออาการไม่พึงประสงค์ของ progesterone</t>
        </is>
      </c>
      <c r="C38" s="166" t="inlineStr"/>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n">
        <v>1</v>
      </c>
      <c r="J38" s="166"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Hormonal replacement</t>
        </is>
      </c>
      <c r="M38" s="166" t="inlineStr"/>
      <c r="N38" s="165" t="inlineStr">
        <is>
          <t>Clinic</t>
        </is>
      </c>
      <c r="O38" s="166" t="inlineStr">
        <is>
          <t>ข้อ 36 Pharma Plus เล่มม่วง (เฉลยข้อ ก)</t>
        </is>
      </c>
      <c r="P38" s="165" t="inlineStr">
        <is>
          <t>แบบฝึกหัด</t>
        </is>
      </c>
      <c r="Q38" s="165" t="inlineStr">
        <is>
          <t>เล่มม่วง</t>
        </is>
      </c>
      <c r="R38" s="165" t="inlineStr"/>
    </row>
    <row r="39" ht="24" customHeight="1" s="49">
      <c r="A39" s="167" t="n">
        <v>37</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inlineStr"/>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n">
        <v>3</v>
      </c>
      <c r="J39" s="166"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66" t="inlineStr"/>
      <c r="L39" s="166" t="inlineStr">
        <is>
          <t>Oral contraceptive</t>
        </is>
      </c>
      <c r="M39" s="166" t="inlineStr"/>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38</v>
      </c>
      <c r="B40" s="166" t="inlineStr">
        <is>
          <t>เกี่ยวกับ ข้อใดต่อไปนี้ไม่ถูกต้อง ข้อใดต่อไปนี้กล่าวถูกต้องตามหลักวิชาชีพเภสัชกรรม</t>
        </is>
      </c>
      <c r="C40" s="166" t="inlineStr"/>
      <c r="D40" s="166" t="inlineStr">
        <is>
          <t>Conjugated estrogen คือ esters ของเอสโตเจนธรรมชาติหลายๆชนิดรวมกัน</t>
        </is>
      </c>
      <c r="E40" s="166"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66" t="inlineStr">
        <is>
          <t>Estrogen มีกลไกการออกฤทธิ์โดยจับกับ estrogen receptor ภายในเซลล์ มีผลต่อการแสดงออกของยีน</t>
        </is>
      </c>
      <c r="G40" s="166" t="inlineStr">
        <is>
          <t>Progesterone มีกลไกการออกฤทธิ์คล้ายกับ estrogen โดยจับที่ตัวรับและยีนเดียวกัน</t>
        </is>
      </c>
      <c r="H40" s="166" t="inlineStr">
        <is>
          <t>ไม่มีคำตอบ</t>
        </is>
      </c>
      <c r="I40" s="167" t="n">
        <v>4</v>
      </c>
      <c r="J40" s="166"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66" t="inlineStr"/>
      <c r="L40" s="166" t="inlineStr">
        <is>
          <t>Oral contraceptive</t>
        </is>
      </c>
      <c r="M40" s="166" t="inlineStr"/>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66" t="inlineStr"/>
      <c r="D41" s="166" t="inlineStr">
        <is>
          <t>แนะนำให้หยุดยาทันทีแล้วไปพบแพทย์์</t>
        </is>
      </c>
      <c r="E41" s="166" t="inlineStr">
        <is>
          <t>อธิบายว่าอาการคลื่นไส้ อาเจียนจะเป็นอยู่ระยะหนึ่งหลังจากนั้นจะดีขึ้น ถ้าไม่ดีขึ้นให้ไปพบแพทย์์</t>
        </is>
      </c>
      <c r="F41" s="166" t="inlineStr">
        <is>
          <t>ลดขนาดของ conjugated estrogen เป็นขนาดเม็ดละ 0.03 มิลลิกรัม</t>
        </is>
      </c>
      <c r="G41" s="166" t="inlineStr">
        <is>
          <t>ลดขนาดของ MPA เป็นขนาดเม็ดละ 2.5 มิลลิกรัม</t>
        </is>
      </c>
      <c r="H41" s="166" t="inlineStr">
        <is>
          <t>ถูกทุกข้อ</t>
        </is>
      </c>
      <c r="I41" s="167" t="n">
        <v>2</v>
      </c>
      <c r="J41" s="166"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66" t="inlineStr"/>
      <c r="L41" s="166" t="inlineStr">
        <is>
          <t>Oral contraceptive</t>
        </is>
      </c>
      <c r="M41" s="166" t="inlineStr"/>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40</v>
      </c>
      <c r="B42" s="166" t="inlineStr">
        <is>
          <t>ถ้านางลีเป็นเบาหวาน รูปแบบของ estrogen แบบใดจะมีผลกระทบต่อภาวะของโรคเบาหวานน้อยที่สุด
ข้อใดถูกต้อง</t>
        </is>
      </c>
      <c r="C42" s="166" t="inlineStr"/>
      <c r="D42" s="166" t="inlineStr">
        <is>
          <t>ยาเม็ด</t>
        </is>
      </c>
      <c r="E42" s="166" t="inlineStr">
        <is>
          <t>ยาฉีด</t>
        </is>
      </c>
      <c r="F42" s="166" t="inlineStr">
        <is>
          <t>แผ่นแปะผิวหนัง</t>
        </is>
      </c>
      <c r="G42" s="166" t="inlineStr">
        <is>
          <t>ครีมสอดช่องคลอด</t>
        </is>
      </c>
      <c r="H42" s="166" t="inlineStr">
        <is>
          <t>แบบฝัง</t>
        </is>
      </c>
      <c r="I42" s="167" t="n">
        <v>4</v>
      </c>
      <c r="J42" s="166"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66" t="inlineStr"/>
      <c r="L42" s="166" t="inlineStr">
        <is>
          <t>Hormonal replacement</t>
        </is>
      </c>
      <c r="M42" s="166" t="inlineStr"/>
      <c r="N42" s="165" t="inlineStr">
        <is>
          <t>Clinic</t>
        </is>
      </c>
      <c r="O42" s="166" t="inlineStr">
        <is>
          <t>ข้อ 40 Pharma Plus เล่มม่วง (เฉลยข้อ ง)</t>
        </is>
      </c>
      <c r="P42" s="165" t="inlineStr">
        <is>
          <t>แบบฝึกหัด</t>
        </is>
      </c>
      <c r="Q42" s="165" t="inlineStr">
        <is>
          <t>เล่มม่วง</t>
        </is>
      </c>
      <c r="R42" s="165" t="inlineStr"/>
    </row>
    <row r="43" ht="24" customHeight="1" s="49">
      <c r="A43" s="167" t="n">
        <v>41</v>
      </c>
      <c r="B43" s="166" t="inlineStr">
        <is>
          <t>นางลีไม่อยากให้มีประจำเดือน วิธีการบริหารยาแบบใดที่จะทำให้ไม่มีประจำเดือนมาทุกเดือน
ข้อใดถูกต้อง</t>
        </is>
      </c>
      <c r="C43" s="166" t="inlineStr"/>
      <c r="D43" s="166" t="inlineStr">
        <is>
          <t>รับประทานยาทั้งสองชนิดทุกวัน ไม่ต้องหยุดยา 7 วัน</t>
        </is>
      </c>
      <c r="E43" s="166" t="inlineStr">
        <is>
          <t>เว้นช่วงไม่ต้องรับประทาน MPA 2-3 เดือนแล้วกลับมารับประทานเหมือนเดิม 1 เดือน แล้วเว้นช่วงต่อไปเรื่อย ๆ</t>
        </is>
      </c>
      <c r="F43" s="166" t="inlineStr">
        <is>
          <t>ไม่ต้องทาน MPA เพราะเป็นสาเหตุให้มีเลือดประจำเดือนเมื่อหยุดยา</t>
        </is>
      </c>
      <c r="G43"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66" t="inlineStr">
        <is>
          <t>บอกนางลี ไม่ว่าจะใช้วิธีใดก็ต้องมีเลือดประจำเดือนมาทุกเดือน ไม่มีวิธีแก้ ไข</t>
        </is>
      </c>
      <c r="I43" s="167" t="n">
        <v>1</v>
      </c>
      <c r="J43" s="166"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66" t="inlineStr"/>
      <c r="L43" s="166" t="inlineStr">
        <is>
          <t>Oral contraceptive</t>
        </is>
      </c>
      <c r="M43" s="166" t="inlineStr"/>
      <c r="N43" s="165" t="inlineStr">
        <is>
          <t>Clinic</t>
        </is>
      </c>
      <c r="O43" s="166" t="inlineStr">
        <is>
          <t>ข้อ 41 Pharma Plus เล่มม่วง (เฉลยข้อ ก)</t>
        </is>
      </c>
      <c r="P43" s="165" t="inlineStr">
        <is>
          <t>แบบฝึกหัด</t>
        </is>
      </c>
      <c r="Q43" s="165" t="inlineStr">
        <is>
          <t>เล่มม่วง</t>
        </is>
      </c>
      <c r="R43" s="165" t="inlineStr"/>
    </row>
    <row r="44" ht="24" customHeight="1" s="49">
      <c r="A44" s="167" t="n">
        <v>42</v>
      </c>
      <c r="B44" s="166" t="inlineStr">
        <is>
          <t>นางลีขอให้เภสัชกรช่วยจัดยาเม็ดแคลเซียมให้ ข้อมูลใดไม่ถูกต้องเกี่ยวกับ แคลเซียม
ข้อใดถูกต้อง</t>
        </is>
      </c>
      <c r="C44" s="166" t="inlineStr"/>
      <c r="D44" s="166" t="inlineStr">
        <is>
          <t>ขนาดแคลเซียมสำหรับสตรีหมดประจำเดือนคือ 1000-1500 มิลลิกรัม/วัน</t>
        </is>
      </c>
      <c r="E44" s="166" t="inlineStr">
        <is>
          <t>ควรรับประทานแคลเซียมหลังอาหารเพราะช่วยให้ดูดซึมดีขึ้น</t>
        </is>
      </c>
      <c r="F44" s="166" t="inlineStr">
        <is>
          <t>พิจารณาชนิดเกลือของแคลเซียม เพราะเกลือต่าง ๆ ชนิดกัน จะให้ปริมาณแคลเซียมต่างกัน</t>
        </is>
      </c>
      <c r="G44" s="166" t="inlineStr">
        <is>
          <t>ควรให้วิตามินดี ร่วมด้วยเสมอเพื่อช่วยให้กระดูกซึมดีขึ้น</t>
        </is>
      </c>
      <c r="H44" s="166" t="inlineStr">
        <is>
          <t>ปกติเราจะได้รับแคลเซียมบางส่วนจากอาหาร ควรรับประทานอาหารให้ครบ และออกกำลังกายสม่ำเสมอ</t>
        </is>
      </c>
      <c r="I44" s="167" t="n">
        <v>4</v>
      </c>
      <c r="J44" s="166"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66" t="inlineStr"/>
      <c r="L44" s="166" t="inlineStr">
        <is>
          <t>Oral contraceptive</t>
        </is>
      </c>
      <c r="M44" s="166" t="inlineStr"/>
      <c r="N44" s="165" t="inlineStr">
        <is>
          <t>Clinic</t>
        </is>
      </c>
      <c r="O44" s="166" t="inlineStr">
        <is>
          <t>ข้อ 42 Pharma Plus เล่มม่วง (เฉลยข้อ ง)</t>
        </is>
      </c>
      <c r="P44" s="165" t="inlineStr">
        <is>
          <t>แบบฝึกหัด</t>
        </is>
      </c>
      <c r="Q44" s="165" t="inlineStr">
        <is>
          <t>เล่มม่วง</t>
        </is>
      </c>
      <c r="R44" s="165" t="inlineStr"/>
    </row>
    <row r="45" ht="24" customHeight="1" s="49">
      <c r="A45" s="167" t="n">
        <v>43</v>
      </c>
      <c r="B45"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66" t="inlineStr"/>
      <c r="D45" s="166" t="inlineStr">
        <is>
          <t>Cardiovascular disease</t>
        </is>
      </c>
      <c r="E45" s="166" t="inlineStr">
        <is>
          <t>Osteoporosis</t>
        </is>
      </c>
      <c r="F45" s="166" t="inlineStr">
        <is>
          <t>Psychosexual symptom</t>
        </is>
      </c>
      <c r="G45" s="166" t="inlineStr">
        <is>
          <t>Urogenital symptom</t>
        </is>
      </c>
      <c r="H45" s="166" t="inlineStr">
        <is>
          <t>Vasomotor symptom</t>
        </is>
      </c>
      <c r="I45" s="167" t="n">
        <v>5</v>
      </c>
      <c r="J45" s="166"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Hormonal replacement</t>
        </is>
      </c>
      <c r="M45" s="166" t="inlineStr"/>
      <c r="N45" s="165" t="inlineStr">
        <is>
          <t>Clinic</t>
        </is>
      </c>
      <c r="O45" s="166" t="inlineStr">
        <is>
          <t>ข้อ 43 Pharma Plus เล่มม่วง (เฉลยข้อ จ)</t>
        </is>
      </c>
      <c r="P45" s="165" t="inlineStr">
        <is>
          <t>แบบฝึกหัด</t>
        </is>
      </c>
      <c r="Q45" s="165" t="inlineStr">
        <is>
          <t>เล่มม่วง</t>
        </is>
      </c>
      <c r="R45" s="165" t="inlineStr"/>
    </row>
    <row r="46" ht="24" customHeight="1" s="49">
      <c r="A46" s="167" t="n">
        <v>44</v>
      </c>
      <c r="B46"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66" t="inlineStr"/>
      <c r="D46" s="166" t="inlineStr">
        <is>
          <t>Androgen</t>
        </is>
      </c>
      <c r="E46" s="166" t="inlineStr">
        <is>
          <t>Estrogen</t>
        </is>
      </c>
      <c r="F46" s="166" t="inlineStr">
        <is>
          <t>Follicle stimulating hormone (FSH)</t>
        </is>
      </c>
      <c r="G46" s="166" t="inlineStr">
        <is>
          <t>Luteinizing hormone (LH)</t>
        </is>
      </c>
      <c r="H46" s="166" t="inlineStr">
        <is>
          <t>Progesterone</t>
        </is>
      </c>
      <c r="I46" s="167" t="n">
        <v>1</v>
      </c>
      <c r="J46" s="166"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66" t="inlineStr"/>
      <c r="L46" s="166" t="inlineStr">
        <is>
          <t>Oral contraceptive</t>
        </is>
      </c>
      <c r="M46" s="166" t="inlineStr"/>
      <c r="N46" s="165" t="inlineStr">
        <is>
          <t>Clinic</t>
        </is>
      </c>
      <c r="O46" s="166" t="inlineStr">
        <is>
          <t>ข้อ 44 Pharma Plus เล่มม่วง (เฉลยข้อ ก)</t>
        </is>
      </c>
      <c r="P46" s="165" t="inlineStr">
        <is>
          <t>แบบฝึกหัด</t>
        </is>
      </c>
      <c r="Q46" s="165" t="inlineStr">
        <is>
          <t>เล่มม่วง</t>
        </is>
      </c>
      <c r="R46" s="165" t="inlineStr"/>
    </row>
    <row r="47" ht="24" customHeight="1" s="49">
      <c r="A47" s="167" t="n">
        <v>45</v>
      </c>
      <c r="B47" s="166" t="inlineStr">
        <is>
          <t>เกี่ยวกับ ข้อใดต่อไปนี้ ถูกต้อง ข้อใดต่อไปนี้กล่าวถูกต้องตามหลักวิชาชีพเภสัชกรรม</t>
        </is>
      </c>
      <c r="C47" s="166" t="inlineStr"/>
      <c r="D47" s="166" t="inlineStr">
        <is>
          <t>การใช้ MPA ร่วมด้วยเพื่อป้องกันมะเร็งเยื่อบุโพรงมดลูก</t>
        </is>
      </c>
      <c r="E47" s="166" t="inlineStr">
        <is>
          <t>การใช้ MPA ร่วมด้วยเพื่อรักษาอาการร้อนวูบวาบ</t>
        </is>
      </c>
      <c r="F47" s="166" t="inlineStr">
        <is>
          <t>การใช้ MPA ร่วมด้วยเพื่อป้องกันมะเร็งเต้านม</t>
        </is>
      </c>
      <c r="G47" s="166" t="inlineStr">
        <is>
          <t>นิยมใช้ estrogen ร่วมกับ MPA กับหญิงที่ตัดมดลูกแล้ว</t>
        </is>
      </c>
      <c r="H47" s="166" t="inlineStr">
        <is>
          <t>ในหญิงที่มีมดลูกนิยมให้เอสโตรเจนเพียงอย่างเดียว</t>
        </is>
      </c>
      <c r="I47" s="167" t="n">
        <v>1</v>
      </c>
      <c r="J47" s="166"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66" t="inlineStr"/>
      <c r="L47" s="166" t="inlineStr">
        <is>
          <t>Oral contraceptive</t>
        </is>
      </c>
      <c r="M47" s="166" t="inlineStr"/>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ข้อใดผิดเกี่ยวกับการใช้ tibolone เป็นฮอร์โมนทดแทน</t>
        </is>
      </c>
      <c r="C48" s="166" t="inlineStr"/>
      <c r="D48" s="166" t="inlineStr">
        <is>
          <t>ช่วยเพิ่มมวลกระดูกและความรู้สึกทางเพศ</t>
        </is>
      </c>
      <c r="E48" s="166" t="inlineStr">
        <is>
          <t>ห้ามใช้ยาในผู้ป่วยที่เป็นเนื้องอกหรือครอบครัวมีประวัติเป็นมะเร็งเต้านมและเยื่อบุโพรงมดลูก</t>
        </is>
      </c>
      <c r="F48" s="166" t="inlineStr">
        <is>
          <t>ใช้ร่วมกับ progesterone เสมอเพื่อป้องกันมะเร็งเยื่อบุโพรงมดลูก</t>
        </is>
      </c>
      <c r="G48" s="166" t="inlineStr">
        <is>
          <t>อาจทำให้เกิดอาการคลื่นไส้ อาเจียน ปวดศีรษะ ผื่นคัน หรือบวม</t>
        </is>
      </c>
      <c r="H48" s="166" t="inlineStr">
        <is>
          <t>สามารถป้องกันโรคเกี่ยวกับหลอดเลือดและหัวใจได้</t>
        </is>
      </c>
      <c r="I48" s="167" t="n">
        <v>3</v>
      </c>
      <c r="J48" s="166"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66" t="inlineStr"/>
      <c r="L48" s="166" t="inlineStr">
        <is>
          <t>Oral contraceptive</t>
        </is>
      </c>
      <c r="M48" s="166" t="inlineStr"/>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47</v>
      </c>
      <c r="B49" s="166" t="inlineStr">
        <is>
          <t>สถานการณ์ที่ 6 (ต่อเนื่อง)
ควรแนะนำอาหารประเภทใดให้ผู้ป่วยรายนี้</t>
        </is>
      </c>
      <c r="C49" s="166" t="inlineStr"/>
      <c r="D49" s="166" t="inlineStr">
        <is>
          <t>นม, เต้าหู้, ปลาไส้ตัน</t>
        </is>
      </c>
      <c r="E49" s="166" t="inlineStr">
        <is>
          <t>น้ำมันตับปลา, มะม่วงสุก, กุ้งแห้ง</t>
        </is>
      </c>
      <c r="F49" s="166" t="inlineStr">
        <is>
          <t>มะละกอกุก, หน่อไม้, ไข่</t>
        </is>
      </c>
      <c r="G49" s="166" t="inlineStr">
        <is>
          <t>ปูอัด, เนื้อไม่ติดมัน, สลัด</t>
        </is>
      </c>
      <c r="H49" s="166" t="inlineStr">
        <is>
          <t>น้ำมะพร้าว, มะเขือเทศ, ปลาทู</t>
        </is>
      </c>
      <c r="I49" s="167" t="n">
        <v>1</v>
      </c>
      <c r="J49" s="166"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66" t="inlineStr"/>
      <c r="L49" s="166" t="inlineStr">
        <is>
          <t>Oral contraceptive</t>
        </is>
      </c>
      <c r="M49" s="166" t="inlineStr"/>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48</v>
      </c>
      <c r="B50" s="166" t="inlineStr">
        <is>
          <t>หญิงอายุ 32 ปี น ้าหนัก 60 กก. เพิ่งคลอดบุตรได้ 4 สัปดาห์ ต้องการคุมกำเนิด ควรให้ยาคุมกำเนิดชนิดใด</t>
        </is>
      </c>
      <c r="C50" s="166" t="inlineStr"/>
      <c r="D50" s="166" t="inlineStr">
        <is>
          <t>Norethisterone 5 mg</t>
        </is>
      </c>
      <c r="E50" s="166" t="inlineStr">
        <is>
          <t>Levonorgestrel 1.5 mg</t>
        </is>
      </c>
      <c r="F50" s="166" t="inlineStr">
        <is>
          <t>Dienogest 2 mg</t>
        </is>
      </c>
      <c r="G50" s="166" t="inlineStr">
        <is>
          <t>Desogestrel 75 mcg</t>
        </is>
      </c>
      <c r="H50" s="166" t="inlineStr">
        <is>
          <t>Ethinylestradiol 30 mcg + Drospirenone 3 mg</t>
        </is>
      </c>
      <c r="I50" s="167" t="n">
        <v>2</v>
      </c>
      <c r="J50" s="166"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66" t="inlineStr"/>
      <c r="L50" s="166" t="inlineStr">
        <is>
          <t>Oral contraceptive</t>
        </is>
      </c>
      <c r="M50" s="166" t="inlineStr"/>
      <c r="N50" s="165" t="inlineStr">
        <is>
          <t>Contraception</t>
        </is>
      </c>
      <c r="O50" s="166" t="inlineStr">
        <is>
          <t>Mock PLE-CC 1 ข้อ 84</t>
        </is>
      </c>
      <c r="P50" s="165" t="inlineStr">
        <is>
          <t>แบบฝึกหัด</t>
        </is>
      </c>
      <c r="Q50" s="165" t="inlineStr">
        <is>
          <t>เล่มม่วง</t>
        </is>
      </c>
      <c r="R50" s="165" t="inlineStr"/>
    </row>
    <row r="51" ht="24" customHeight="1" s="49">
      <c r="A51" s="167" t="n">
        <v>49</v>
      </c>
      <c r="B51" s="166" t="inlineStr">
        <is>
          <t>ข้อใดไม่ใช่อาการข้างเคียงรุนแรงของยาคุมกำเนิดชนิดฮอร์โมนรวม</t>
        </is>
      </c>
      <c r="C51" s="166" t="inlineStr"/>
      <c r="D51" s="166" t="inlineStr">
        <is>
          <t>ปวดหัวรุนแรง</t>
        </is>
      </c>
      <c r="E51" s="166" t="inlineStr">
        <is>
          <t>ปวดท้องรุนแรง</t>
        </is>
      </c>
      <c r="F51" s="166" t="inlineStr">
        <is>
          <t>การมองเห็นผิดปกติ</t>
        </is>
      </c>
      <c r="G51" s="166" t="inlineStr">
        <is>
          <t>คัดตึงเต้านม</t>
        </is>
      </c>
      <c r="H51" s="166" t="inlineStr">
        <is>
          <t>หายใจล าบาก</t>
        </is>
      </c>
      <c r="I51" s="167" t="n">
        <v>2</v>
      </c>
      <c r="J51" s="166"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66" t="inlineStr"/>
      <c r="L51" s="166" t="inlineStr">
        <is>
          <t>Oral contraceptive</t>
        </is>
      </c>
      <c r="M51" s="166" t="inlineStr"/>
      <c r="N51" s="165" t="inlineStr">
        <is>
          <t>Contraception</t>
        </is>
      </c>
      <c r="O51" s="166" t="inlineStr">
        <is>
          <t>Mock PLE-CC 1 ข้อ 85</t>
        </is>
      </c>
      <c r="P51" s="165" t="inlineStr">
        <is>
          <t>แบบฝึกหัด</t>
        </is>
      </c>
      <c r="Q51" s="165" t="inlineStr">
        <is>
          <t>เล่มม่วง</t>
        </is>
      </c>
      <c r="R51" s="165" t="inlineStr"/>
    </row>
    <row r="52" ht="24" customHeight="1" s="49">
      <c r="A52" s="167" t="n">
        <v>50</v>
      </c>
      <c r="B52" s="166" t="inlineStr">
        <is>
          <t>ข้อใดเป็นข้อแนะนำการใช้ ยาคุมแบบแผ่นแปะที่ถูกต้อง</t>
        </is>
      </c>
      <c r="C52" s="166" t="inlineStr"/>
      <c r="D52" s="166" t="inlineStr">
        <is>
          <t>เปลี่ยนใหม่ทุก 3 วัน</t>
        </is>
      </c>
      <c r="E52" s="166" t="inlineStr">
        <is>
          <t>แปะซ้อน 2 แผ่น กันลืม</t>
        </is>
      </c>
      <c r="F52" s="166" t="inlineStr">
        <is>
          <t>สามารถแปะครึ่งแผ่นได้ หากน ้าหนักตัวน้อย</t>
        </is>
      </c>
      <c r="G52" s="166" t="inlineStr">
        <is>
          <t>Ethinylestradiol 30 mcg + Levonorgestrel 150 mcg</t>
        </is>
      </c>
      <c r="H52" s="166" t="inlineStr">
        <is>
          <t>แปะแผ่นสัปดาห์ละ 1 แผ่น นาน 3 สัปดาห์ แล้วเว้น 1 สัปดาห์</t>
        </is>
      </c>
      <c r="I52" s="167" t="n">
        <v>4</v>
      </c>
      <c r="J52" s="166"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66" t="inlineStr"/>
      <c r="L52" s="166" t="inlineStr">
        <is>
          <t>Oral contraceptive</t>
        </is>
      </c>
      <c r="M52" s="166" t="inlineStr"/>
      <c r="N52" s="165" t="inlineStr">
        <is>
          <t>Contraception</t>
        </is>
      </c>
      <c r="O52" s="166" t="inlineStr">
        <is>
          <t>Mock PLE-CC 1 ข้อ 86</t>
        </is>
      </c>
      <c r="P52" s="165" t="inlineStr">
        <is>
          <t>แบบฝึกหัด</t>
        </is>
      </c>
      <c r="Q52" s="165" t="inlineStr">
        <is>
          <t>เล่มม่วง</t>
        </is>
      </c>
      <c r="R52" s="165" t="inlineStr"/>
    </row>
    <row r="53" ht="24" customHeight="1" s="49">
      <c r="A53" s="167" t="n">
        <v>51</v>
      </c>
      <c r="B53" s="166" t="inlineStr">
        <is>
          <t>ข้อใดอธิบายกลไกหลักของยาคุมชนิดฮอร์โมนรวม</t>
        </is>
      </c>
      <c r="C53" s="166" t="inlineStr"/>
      <c r="D53" s="166" t="inlineStr">
        <is>
          <t>Prevention of endometrial proliferation and maturation</t>
        </is>
      </c>
      <c r="E53" s="166" t="inlineStr">
        <is>
          <t>Feedback inhibitions to suppress LH surge</t>
        </is>
      </c>
      <c r="F53" s="166" t="inlineStr">
        <is>
          <t>Sensitize hypothalamus to the positive feedback of estrogen</t>
        </is>
      </c>
      <c r="G53" s="166" t="inlineStr">
        <is>
          <t>Delay ovulation</t>
        </is>
      </c>
      <c r="H53" s="166" t="inlineStr">
        <is>
          <t>Reduce chance of conception</t>
        </is>
      </c>
      <c r="I53" s="167" t="n">
        <v>1</v>
      </c>
      <c r="J53" s="166"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66" t="inlineStr"/>
      <c r="L53" s="166" t="inlineStr">
        <is>
          <t>Oral contraceptive</t>
        </is>
      </c>
      <c r="M53" s="166" t="inlineStr"/>
      <c r="N53" s="165" t="inlineStr">
        <is>
          <t>Contraception</t>
        </is>
      </c>
      <c r="O53" s="166" t="inlineStr">
        <is>
          <t>Mock PLE-CC 1 ข้อ 87</t>
        </is>
      </c>
      <c r="P53" s="165" t="inlineStr">
        <is>
          <t>แบบฝึกหัด</t>
        </is>
      </c>
      <c r="Q53" s="165" t="inlineStr">
        <is>
          <t>เล่มม่วง</t>
        </is>
      </c>
      <c r="R53" s="165" t="inlineStr"/>
    </row>
    <row r="54" ht="24" customHeight="1" s="49">
      <c r="A54" s="167" t="n">
        <v>52</v>
      </c>
      <c r="B54" s="166" t="inlineStr">
        <is>
          <t>ข้อใดไม่จัดเป็นเกณฑ์ COA แผ่นแปะยาคุม</t>
        </is>
      </c>
      <c r="C54" s="166" t="inlineStr"/>
      <c r="D54" s="166" t="inlineStr">
        <is>
          <t>Identification</t>
        </is>
      </c>
      <c r="E54" s="166" t="inlineStr">
        <is>
          <t>Assay</t>
        </is>
      </c>
      <c r="F54" s="166" t="inlineStr">
        <is>
          <t>In vitro drug release</t>
        </is>
      </c>
      <c r="G54" s="166" t="inlineStr">
        <is>
          <t>Adhesion</t>
        </is>
      </c>
      <c r="H54" s="166" t="inlineStr">
        <is>
          <t>Uniformity of dosage unit</t>
        </is>
      </c>
      <c r="I54" s="167" t="n">
        <v>1</v>
      </c>
      <c r="J54" s="166"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66" t="inlineStr"/>
      <c r="L54" s="166" t="inlineStr">
        <is>
          <t>Oral contraceptive</t>
        </is>
      </c>
      <c r="M54" s="166" t="inlineStr"/>
      <c r="N54" s="165" t="inlineStr">
        <is>
          <t>Contraception</t>
        </is>
      </c>
      <c r="O54" s="166" t="inlineStr">
        <is>
          <t>Mock PLE-CC 1 ข้อ 93</t>
        </is>
      </c>
      <c r="P54" s="165" t="inlineStr">
        <is>
          <t>แบบฝึกหัด</t>
        </is>
      </c>
      <c r="Q54" s="165" t="inlineStr">
        <is>
          <t>เล่มม่วง</t>
        </is>
      </c>
      <c r="R54" s="165" t="inlineStr"/>
    </row>
    <row r="55" ht="24" customHeight="1" s="49">
      <c r="A55" s="167" t="n">
        <v>53</v>
      </c>
      <c r="B55"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66" t="inlineStr"/>
      <c r="D55" s="166" t="inlineStr">
        <is>
          <t>Perceive susceptibility</t>
        </is>
      </c>
      <c r="E55" s="166" t="inlineStr">
        <is>
          <t>Perceive severity</t>
        </is>
      </c>
      <c r="F55" s="166" t="inlineStr">
        <is>
          <t>Perceive benefits</t>
        </is>
      </c>
      <c r="G55" s="166" t="inlineStr">
        <is>
          <t>Perceive barriers</t>
        </is>
      </c>
      <c r="H55" s="166" t="inlineStr">
        <is>
          <t>Self efficacy</t>
        </is>
      </c>
      <c r="I55" s="167" t="n">
        <v>1</v>
      </c>
      <c r="J55" s="166"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66" t="inlineStr"/>
      <c r="L55" s="166" t="inlineStr">
        <is>
          <t>Oral contraceptive</t>
        </is>
      </c>
      <c r="M55" s="166" t="inlineStr"/>
      <c r="N55" s="165" t="inlineStr">
        <is>
          <t>Contraception</t>
        </is>
      </c>
      <c r="O55" s="166" t="inlineStr">
        <is>
          <t>Mock PLE-CC 1 ข้อ 94</t>
        </is>
      </c>
      <c r="P55" s="165" t="inlineStr">
        <is>
          <t>แบบฝึกหัด</t>
        </is>
      </c>
      <c r="Q55" s="165" t="inlineStr">
        <is>
          <t>เล่มม่วง</t>
        </is>
      </c>
      <c r="R55" s="165" t="inlineStr"/>
    </row>
    <row r="56" ht="24" customHeight="1" s="49">
      <c r="A56" s="167" t="n">
        <v>54</v>
      </c>
      <c r="B56" s="166" t="inlineStr">
        <is>
          <t>ยาต้านชักตัวไหนส่งผลต่อยาคุมน้อยสุด. ตัวเลือก</t>
        </is>
      </c>
      <c r="C56" s="166" t="inlineStr"/>
      <c r="D56" s="166" t="inlineStr">
        <is>
          <t>Contraception</t>
        </is>
      </c>
      <c r="E56" s="166" t="inlineStr">
        <is>
          <t>Tolterodine 2 mg BID</t>
        </is>
      </c>
      <c r="F56" s="166" t="inlineStr">
        <is>
          <t>Dydrogesterone 10 mg BID</t>
        </is>
      </c>
      <c r="G56" s="166" t="inlineStr">
        <is>
          <t>Ethinylestradiol 30 mcg + Levonorgestrel 150 mcg</t>
        </is>
      </c>
      <c r="H56" s="166" t="inlineStr">
        <is>
          <t>Ethinylestradiol 30 mcg + Drospirenone 3 mg</t>
        </is>
      </c>
      <c r="I56" s="167" t="n">
        <v>1</v>
      </c>
      <c r="J56"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66" t="inlineStr"/>
      <c r="L56" s="166" t="inlineStr">
        <is>
          <t>Oral contraceptive</t>
        </is>
      </c>
      <c r="M56" s="166" t="inlineStr"/>
      <c r="N56" s="165" t="inlineStr">
        <is>
          <t>Contraception</t>
        </is>
      </c>
      <c r="O56" s="166" t="inlineStr">
        <is>
          <t>PLE-CC1 ปี 2566 Day 1 ข้อ 14</t>
        </is>
      </c>
      <c r="P56" s="165" t="inlineStr">
        <is>
          <t>ข้อสอบเก่า</t>
        </is>
      </c>
      <c r="Q56" s="165" t="inlineStr">
        <is>
          <t>2566</t>
        </is>
      </c>
      <c r="R56" s="165" t="inlineStr"/>
    </row>
    <row r="57" ht="24" customHeight="1" s="49">
      <c r="A57" s="167" t="n">
        <v>55</v>
      </c>
      <c r="B57" s="166" t="inlineStr">
        <is>
          <t>ยาคุมเพิ่งคลอดลูกได้2 week กำลังให้นมบุตร ตัวเลือก</t>
        </is>
      </c>
      <c r="C57" s="166" t="inlineStr"/>
      <c r="D57" s="166" t="inlineStr">
        <is>
          <t>Contraception</t>
        </is>
      </c>
      <c r="E57" s="166" t="inlineStr">
        <is>
          <t>Ethinylestradiol 30 mcg + Drospirenone 3 mg</t>
        </is>
      </c>
      <c r="F57" s="166" t="inlineStr">
        <is>
          <t>Ethinylestradiol 35 mcg + Cyproterone acetate 2 mg</t>
        </is>
      </c>
      <c r="G57" s="166" t="inlineStr">
        <is>
          <t>Desogestrel 75 mcg OD (Progestin-only)</t>
        </is>
      </c>
      <c r="H57" s="166" t="inlineStr">
        <is>
          <t>Levonorgestrel 1.5 mg stat (Emergency)</t>
        </is>
      </c>
      <c r="I57" s="167" t="n">
        <v>1</v>
      </c>
      <c r="J57"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66" t="inlineStr"/>
      <c r="L57" s="166" t="inlineStr">
        <is>
          <t>Oral contraceptive</t>
        </is>
      </c>
      <c r="M57" s="166" t="inlineStr"/>
      <c r="N57" s="165" t="inlineStr">
        <is>
          <t>Contraception</t>
        </is>
      </c>
      <c r="O57" s="166" t="inlineStr">
        <is>
          <t>PLE-CC1 ปี 2566 Day 1 ข้อ 26</t>
        </is>
      </c>
      <c r="P57" s="165" t="inlineStr">
        <is>
          <t>ข้อสอบเก่า</t>
        </is>
      </c>
      <c r="Q57" s="165" t="inlineStr">
        <is>
          <t>2566</t>
        </is>
      </c>
      <c r="R57" s="165" t="inlineStr"/>
    </row>
    <row r="58" ht="24" customHeight="1" s="49">
      <c r="A58" s="167" t="n">
        <v>56</v>
      </c>
      <c r="B58" s="166" t="inlineStr">
        <is>
          <t>เกี่ยวกับ EE + Drosperinone ข้อใดต่อไปนี้กล่าวถูกต้องตามหลักวิชาชีพเภสัชกรรม</t>
        </is>
      </c>
      <c r="C58" s="166" t="inlineStr"/>
      <c r="D58" s="166" t="inlineStr">
        <is>
          <t>Contraception</t>
        </is>
      </c>
      <c r="E58" s="166" t="inlineStr">
        <is>
          <t>Levonorgestrel 1.5 mg stat (Emergency)</t>
        </is>
      </c>
      <c r="F58" s="166" t="inlineStr">
        <is>
          <t>Mefenamic acid 500 mg TID</t>
        </is>
      </c>
      <c r="G58" s="166" t="inlineStr">
        <is>
          <t>Tamsulosin 0.4 mg HS</t>
        </is>
      </c>
      <c r="H58" s="166" t="inlineStr">
        <is>
          <t>Finasteride 5 mg OD</t>
        </is>
      </c>
      <c r="I58" s="167" t="n">
        <v>1</v>
      </c>
      <c r="J58"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66" t="inlineStr"/>
      <c r="L58" s="166" t="inlineStr">
        <is>
          <t>Oral contraceptive</t>
        </is>
      </c>
      <c r="M58" s="166" t="inlineStr"/>
      <c r="N58" s="165" t="inlineStr">
        <is>
          <t>Contraception</t>
        </is>
      </c>
      <c r="O58" s="166" t="inlineStr">
        <is>
          <t>PLE-CC1 ปี 2566 Day 1 ข้อ 2</t>
        </is>
      </c>
      <c r="P58" s="165" t="inlineStr">
        <is>
          <t>ข้อสอบเก่า</t>
        </is>
      </c>
      <c r="Q58" s="165" t="inlineStr">
        <is>
          <t>2566</t>
        </is>
      </c>
      <c r="R58" s="165" t="inlineStr"/>
    </row>
    <row r="59" ht="24" customHeight="1" s="49">
      <c r="A59" s="167" t="n">
        <v>57</v>
      </c>
      <c r="B59" s="166" t="inlineStr">
        <is>
          <t>ผลของยาคุมชนิดฮอร์โมนรวมในระยะยาว ตัวเลือก</t>
        </is>
      </c>
      <c r="C59" s="166" t="inlineStr"/>
      <c r="D59" s="166" t="inlineStr">
        <is>
          <t>Contraception</t>
        </is>
      </c>
      <c r="E59" s="166" t="inlineStr">
        <is>
          <t>Finasteride 5 mg OD</t>
        </is>
      </c>
      <c r="F59" s="166" t="inlineStr">
        <is>
          <t>Oxybutynin 5 mg BID</t>
        </is>
      </c>
      <c r="G59" s="166" t="inlineStr">
        <is>
          <t>Tolterodine 2 mg BID</t>
        </is>
      </c>
      <c r="H59" s="166" t="inlineStr">
        <is>
          <t>Dydrogesterone 10 mg BID</t>
        </is>
      </c>
      <c r="I59" s="167" t="n">
        <v>1</v>
      </c>
      <c r="J59"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66" t="inlineStr"/>
      <c r="L59" s="166" t="inlineStr">
        <is>
          <t>Oral contraceptive</t>
        </is>
      </c>
      <c r="M59" s="166" t="inlineStr"/>
      <c r="N59" s="165" t="inlineStr">
        <is>
          <t>Contraception</t>
        </is>
      </c>
      <c r="O59" s="166" t="inlineStr">
        <is>
          <t>PLE-CC1 ปี 2566 Day 1 ข้อ 27</t>
        </is>
      </c>
      <c r="P59" s="165" t="inlineStr">
        <is>
          <t>ข้อสอบเก่า</t>
        </is>
      </c>
      <c r="Q59" s="165" t="inlineStr">
        <is>
          <t>2566</t>
        </is>
      </c>
      <c r="R59" s="165" t="inlineStr"/>
    </row>
    <row r="60" ht="24" customHeight="1" s="49">
      <c r="A60" s="167" t="n">
        <v>58</v>
      </c>
      <c r="B60" s="166" t="inlineStr">
        <is>
          <t>Combined oral contraceptive pills 1x1 ทุกวัน</t>
        </is>
      </c>
      <c r="C60" s="166" t="inlineStr"/>
      <c r="D60" s="166" t="inlineStr">
        <is>
          <t>Contraception</t>
        </is>
      </c>
      <c r="E60" s="166" t="inlineStr">
        <is>
          <t>Dydrogesterone 10 mg BID</t>
        </is>
      </c>
      <c r="F60" s="166" t="inlineStr">
        <is>
          <t>Ethinylestradiol 30 mcg + Levonorgestrel 150 mcg</t>
        </is>
      </c>
      <c r="G60" s="166" t="inlineStr">
        <is>
          <t>Ethinylestradiol 30 mcg + Drospirenone 3 mg</t>
        </is>
      </c>
      <c r="H60" s="166" t="inlineStr">
        <is>
          <t>Ethinylestradiol 35 mcg + Cyproterone acetate 2 mg</t>
        </is>
      </c>
      <c r="I60" s="167" t="n">
        <v>1</v>
      </c>
      <c r="J60"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66" t="inlineStr"/>
      <c r="L60" s="166" t="inlineStr">
        <is>
          <t>Oral contraceptive</t>
        </is>
      </c>
      <c r="M60" s="166" t="inlineStr"/>
      <c r="N60" s="165" t="inlineStr">
        <is>
          <t>Contraception</t>
        </is>
      </c>
      <c r="O60" s="166" t="inlineStr">
        <is>
          <t>PLE-CC1 ปี 2566 Day 2 ข้อ 3</t>
        </is>
      </c>
      <c r="P60" s="165" t="inlineStr">
        <is>
          <t>ข้อสอบเก่า</t>
        </is>
      </c>
      <c r="Q60" s="165" t="inlineStr">
        <is>
          <t>2566</t>
        </is>
      </c>
      <c r="R60" s="165" t="inlineStr"/>
    </row>
    <row r="61" ht="24" customHeight="1" s="49">
      <c r="A61" s="167" t="n">
        <v>59</v>
      </c>
      <c r="B61"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1" s="166" t="inlineStr"/>
      <c r="D61" s="166" t="inlineStr">
        <is>
          <t>Contraception</t>
        </is>
      </c>
      <c r="E61" s="166" t="inlineStr">
        <is>
          <t>43 Pseudoplastic C 0.47</t>
        </is>
      </c>
      <c r="F61" s="166" t="inlineStr">
        <is>
          <t>ตำรับ B มีแนวโน้มคษตัวดีกว่าตำรับ C</t>
        </is>
      </c>
      <c r="G61" s="166" t="inlineStr">
        <is>
          <t>เพิ่มความคงตัวของตำรับ C ได้โดยการเพิ่มปริมาณ wetting agent</t>
        </is>
      </c>
      <c r="H61" s="166" t="inlineStr">
        <is>
          <t>Tolterodine 2 mg BID</t>
        </is>
      </c>
      <c r="I61" s="167" t="n">
        <v>1</v>
      </c>
      <c r="J61"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66" t="inlineStr"/>
      <c r="L61" s="166" t="inlineStr">
        <is>
          <t>Oral contraceptive</t>
        </is>
      </c>
      <c r="M61" s="166" t="inlineStr"/>
      <c r="N61" s="165" t="inlineStr">
        <is>
          <t>Contraception</t>
        </is>
      </c>
      <c r="O61" s="166" t="inlineStr">
        <is>
          <t>PLE_CC1_2563_Q ข้อ 27</t>
        </is>
      </c>
      <c r="P61" s="165" t="inlineStr">
        <is>
          <t>ข้อสอบเก่า</t>
        </is>
      </c>
      <c r="Q61" s="165" t="inlineStr">
        <is>
          <t>2563</t>
        </is>
      </c>
      <c r="R61" s="165" t="inlineStr"/>
    </row>
    <row r="62" ht="24" customHeight="1" s="49">
      <c r="A62" s="167" t="n">
        <v>60</v>
      </c>
      <c r="B62" s="166" t="inlineStr">
        <is>
          <t>คำแนะนำใดที่เหมาะสม หากผู้ป่วยวางแผนจะตั้งครรภ์ &amp; aeveIndiana inactancia X Type B ADR Malenuresen</t>
        </is>
      </c>
      <c r="C62" s="166" t="inlineStr"/>
      <c r="D62" s="166" t="inlineStr">
        <is>
          <t>ให้ vitamin K จนกว่าจะคลอด</t>
        </is>
      </c>
      <c r="E62" s="166" t="inlineStr">
        <is>
          <t>ให้ folic acid เสริมตั้งแต่วันนี้เป็นต้นไป</t>
        </is>
      </c>
      <c r="F62" s="166" t="inlineStr">
        <is>
          <t>รักษาอาการชักจนหายก่อนวางแผนตั้งครรภ์</t>
        </is>
      </c>
      <c r="G62" s="166" t="inlineStr">
        <is>
          <t>หยุดยารักษาอาการชักก่อนการตั้งครรภ์</t>
        </is>
      </c>
      <c r="H62" s="166" t="inlineStr">
        <is>
          <t>เปลี่ยนยารักษาอาการชักเป็น valproic acid สำหรับหญิงตั้งครรภ์</t>
        </is>
      </c>
      <c r="I62" s="167" t="n">
        <v>1</v>
      </c>
      <c r="J62" s="166"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66" t="inlineStr"/>
      <c r="L62" s="166" t="inlineStr">
        <is>
          <t>Oral contraceptive</t>
        </is>
      </c>
      <c r="M62" s="166" t="inlineStr"/>
      <c r="N62" s="165" t="inlineStr">
        <is>
          <t>Clinic</t>
        </is>
      </c>
      <c r="O62" s="166" t="inlineStr">
        <is>
          <t>ข้อ 99 (PLE_CC1_2562_Key.md)</t>
        </is>
      </c>
      <c r="P62" s="165" t="inlineStr">
        <is>
          <t>ข้อสอบเก่า</t>
        </is>
      </c>
      <c r="Q62" s="165" t="inlineStr">
        <is>
          <t>2562</t>
        </is>
      </c>
      <c r="R62" s="165" t="inlineStr"/>
    </row>
    <row r="63" ht="24" customHeight="1" s="49">
      <c r="A63" s="167" t="n">
        <v>61</v>
      </c>
      <c r="B63" s="166" t="inlineStr">
        <is>
          <t>หากหญิงคนนี้กินยาฮอร์โมนรวมไปได้หลายวันแล้ว มีเลือดออกกระปิดกระปอยควรแนะนำอย่างไร</t>
        </is>
      </c>
      <c r="C63" s="166" t="inlineStr"/>
      <c r="D63" s="166" t="inlineStr">
        <is>
          <t>กินไปเหมือนเดิมแล้วอาการจะหายไปหลังใช้ยาต่อเนื่อง 2-3 เดือน</t>
        </is>
      </c>
      <c r="E63" s="166" t="inlineStr">
        <is>
          <t>เพิ่มปริมาณ estrogen</t>
        </is>
      </c>
      <c r="F63" s="166" t="inlineStr">
        <is>
          <t>ลดปริมาณ estrogen</t>
        </is>
      </c>
      <c r="G63" s="166" t="inlineStr">
        <is>
          <t>เพิ่มปริมาณ progesterone</t>
        </is>
      </c>
      <c r="H63" s="166" t="inlineStr">
        <is>
          <t>ลดปริมาณ progesterone</t>
        </is>
      </c>
      <c r="I63" s="167" t="n">
        <v>1</v>
      </c>
      <c r="J63" s="166"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66" t="inlineStr"/>
      <c r="L63" s="166" t="inlineStr">
        <is>
          <t>Oral contraceptive</t>
        </is>
      </c>
      <c r="M63" s="166" t="inlineStr"/>
      <c r="N63" s="165" t="inlineStr">
        <is>
          <t>Clinic</t>
        </is>
      </c>
      <c r="O63" s="166" t="inlineStr">
        <is>
          <t>ข้อ 48 (PLE_CC1_2562_Key.md)</t>
        </is>
      </c>
      <c r="P63" s="165" t="inlineStr">
        <is>
          <t>ข้อสอบเก่า</t>
        </is>
      </c>
      <c r="Q63" s="165" t="inlineStr">
        <is>
          <t>2562</t>
        </is>
      </c>
      <c r="R63" s="165" t="inlineStr"/>
    </row>
    <row r="64" ht="24" customHeight="1" s="49">
      <c r="A64" s="167" t="n">
        <v>62</v>
      </c>
      <c r="B64" s="166" t="inlineStr">
        <is>
          <t>ข้อใดคือข้อห(ามใช(ยาคุมกำเนิดแบบฮอรโมนรวมตาม WHO category 4</t>
        </is>
      </c>
      <c r="C64" s="166" t="inlineStr"/>
      <c r="D64" s="166" t="inlineStr">
        <is>
          <t>สูบบุหรี่ 10 มวน/วัน</t>
        </is>
      </c>
      <c r="E64" s="166" t="inlineStr">
        <is>
          <t>เป5นโรคเส(นเลือดขอด</t>
        </is>
      </c>
      <c r="F64" s="166" t="inlineStr">
        <is>
          <t>เป5นไมเกรนแบบมีออร.า</t>
        </is>
      </c>
      <c r="G64" s="166" t="inlineStr">
        <is>
          <t>ดัชนีมวลกาย 28 kg/m2 I</t>
        </is>
      </c>
      <c r="H64" s="166" t="inlineStr">
        <is>
          <t>ระดับไขมันในเลือดผิดปกติ</t>
        </is>
      </c>
      <c r="I64" s="167" t="n">
        <v>1</v>
      </c>
      <c r="J64" s="166"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4" s="166" t="inlineStr"/>
      <c r="L64" s="166" t="inlineStr">
        <is>
          <t>Oral contraceptive</t>
        </is>
      </c>
      <c r="M64" s="166" t="inlineStr"/>
      <c r="N64" s="165" t="inlineStr">
        <is>
          <t>Clinic</t>
        </is>
      </c>
      <c r="O64" s="166" t="inlineStr">
        <is>
          <t>ข้อ 55 (PLE_CC1_2561_Key.md)</t>
        </is>
      </c>
      <c r="P64" s="165" t="inlineStr">
        <is>
          <t>ข้อสอบเก่า</t>
        </is>
      </c>
      <c r="Q64" s="165" t="inlineStr">
        <is>
          <t>2561</t>
        </is>
      </c>
      <c r="R64" s="165" t="inlineStr"/>
    </row>
    <row r="65" ht="24" customHeight="1" s="49">
      <c r="A65" s="167" t="n">
        <v>63</v>
      </c>
      <c r="B65" s="166" t="inlineStr">
        <is>
          <t>ข้อใดถูกต้องเกี่ยวกับยาคุมสูตรผสมชนิดแผ.นแปะ</t>
        </is>
      </c>
      <c r="C65" s="166" t="inlineStr"/>
      <c r="D65" s="166" t="inlineStr">
        <is>
          <t>ใช(กับผู(หญิงให(นมบุตรได(</t>
        </is>
      </c>
      <c r="E65" s="166" t="inlineStr">
        <is>
          <t>มีประสิทธิภาพดีกว.ายารับประทาน</t>
        </is>
      </c>
      <c r="F65" s="166" t="inlineStr">
        <is>
          <t>ใช(กับผู(หญิงที่เป5นไมเกรนแบบมีออร.าได(</t>
        </is>
      </c>
      <c r="G65" s="166" t="inlineStr">
        <is>
          <t>ไม.มีอันตรกิริยากับยาที่เหนี่ยวนำเอนไซม</t>
        </is>
      </c>
      <c r="H65" s="166" t="inlineStr">
        <is>
          <t>ความร.วมมือในการใช(ยาดีกว.ายารับประทาน progestin</t>
        </is>
      </c>
      <c r="I65" s="167" t="n">
        <v>1</v>
      </c>
      <c r="J65" s="166"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66" t="inlineStr"/>
      <c r="L65" s="166" t="inlineStr">
        <is>
          <t>Oral contraceptive</t>
        </is>
      </c>
      <c r="M65" s="166" t="inlineStr"/>
      <c r="N65" s="165" t="inlineStr">
        <is>
          <t>Clinic</t>
        </is>
      </c>
      <c r="O65" s="166" t="inlineStr">
        <is>
          <t>ข้อ 56 (PLE_CC1_2561_Key.md)</t>
        </is>
      </c>
      <c r="P65" s="165" t="inlineStr">
        <is>
          <t>ข้อสอบเก่า</t>
        </is>
      </c>
      <c r="Q65" s="165" t="inlineStr">
        <is>
          <t>2561</t>
        </is>
      </c>
      <c r="R65" s="165" t="inlineStr"/>
    </row>
    <row r="66" ht="24" customHeight="1" s="49">
      <c r="A66" s="167" t="n">
        <v>64</v>
      </c>
      <c r="B66" s="166" t="inlineStr">
        <is>
          <t>หากต(องการเปลี่ยนระบบกระจายยาจาก three day dose เป5น one day dose จะต(องใช(ระบบใดประกันคุณภาพ mm</t>
        </is>
      </c>
      <c r="C66" s="166" t="inlineStr"/>
      <c r="D66" s="166" t="inlineStr">
        <is>
          <t>GMP</t>
        </is>
      </c>
      <c r="E66" s="166" t="inlineStr">
        <is>
          <t>PIC/s</t>
        </is>
      </c>
      <c r="F66" s="166" t="inlineStr">
        <is>
          <t>PDCA</t>
        </is>
      </c>
      <c r="G66" s="166" t="inlineStr">
        <is>
          <t>HACCP</t>
        </is>
      </c>
      <c r="H66" s="166" t="inlineStr">
        <is>
          <t>GMP QA plando then at</t>
        </is>
      </c>
      <c r="I66" s="167" t="n">
        <v>1</v>
      </c>
      <c r="J66" s="166"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66" t="inlineStr"/>
      <c r="L66" s="166" t="inlineStr">
        <is>
          <t>Oral contraceptive</t>
        </is>
      </c>
      <c r="M66" s="166" t="inlineStr"/>
      <c r="N66" s="165" t="inlineStr">
        <is>
          <t>Clinic</t>
        </is>
      </c>
      <c r="O66" s="166" t="inlineStr">
        <is>
          <t>ข้อ 86 (PLE_CC1_2561_Key.md)</t>
        </is>
      </c>
      <c r="P66" s="165" t="inlineStr">
        <is>
          <t>ข้อสอบเก่า</t>
        </is>
      </c>
      <c r="Q66" s="165" t="inlineStr">
        <is>
          <t>2561</t>
        </is>
      </c>
      <c r="R66" s="165" t="inlineStr"/>
    </row>
    <row r="67" ht="24" customHeight="1" s="49">
      <c r="A67" s="167" t="n">
        <v>65</v>
      </c>
      <c r="B67" s="166" t="inlineStr">
        <is>
          <t>ยา Progestins ที่นิยมใช้ใน Progesterone only pills (POPs)</t>
        </is>
      </c>
      <c r="C67" s="166" t="inlineStr"/>
      <c r="D67" s="166" t="inlineStr">
        <is>
          <t>Desogestrel</t>
        </is>
      </c>
      <c r="E67" s="166" t="inlineStr">
        <is>
          <t>Norgestrel</t>
        </is>
      </c>
      <c r="F67" s="166" t="inlineStr">
        <is>
          <t>Gestodene</t>
        </is>
      </c>
      <c r="G67" s="166" t="inlineStr">
        <is>
          <t>Norgestimate</t>
        </is>
      </c>
      <c r="H67" s="166" t="inlineStr">
        <is>
          <t>Levonorgestrel</t>
        </is>
      </c>
      <c r="I67" s="167" t="n">
        <v>1</v>
      </c>
      <c r="J67"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Hormonal replacement</t>
        </is>
      </c>
      <c r="M67" s="166" t="inlineStr"/>
      <c r="N67" s="165" t="inlineStr">
        <is>
          <t>Clinic</t>
        </is>
      </c>
      <c r="O67" s="166" t="inlineStr">
        <is>
          <t>ข้อ 3 (PLE_CC1_2560 22 April Set 1.md)</t>
        </is>
      </c>
      <c r="P67" s="165" t="inlineStr">
        <is>
          <t>ข้อสอบเก่า</t>
        </is>
      </c>
      <c r="Q67" s="165" t="inlineStr">
        <is>
          <t>2560</t>
        </is>
      </c>
      <c r="R67" s="165" t="inlineStr"/>
    </row>
    <row r="68" ht="24" customHeight="1" s="49">
      <c r="A68" s="167" t="n">
        <v>66</v>
      </c>
      <c r="B68" s="166" t="inlineStr">
        <is>
          <t>ยาคุมก้าเนิดในข้อใด เหมาะสมที่สุด (โจทย์มีแค่นี แหละ)</t>
        </is>
      </c>
      <c r="C68" s="166" t="inlineStr"/>
      <c r="D68" s="166" t="inlineStr">
        <is>
          <t>Levonorgestrel</t>
        </is>
      </c>
      <c r="E68" s="166" t="inlineStr">
        <is>
          <t>Lynestrenol</t>
        </is>
      </c>
      <c r="F68" s="166" t="inlineStr">
        <is>
          <t>Ethinyl estradiol + Desogestrel</t>
        </is>
      </c>
      <c r="G68" s="166" t="inlineStr">
        <is>
          <t>Ethinyl estradiol + Levonorgestrel</t>
        </is>
      </c>
      <c r="H68" s="166" t="inlineStr">
        <is>
          <t>Ethinyl estradiol + Gestodene รวมโดย Phongsathorn Phlaisaithong Rx 9 UP 19 | P a g e</t>
        </is>
      </c>
      <c r="I68" s="167" t="n">
        <v>1</v>
      </c>
      <c r="J68" s="166"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66" t="inlineStr"/>
      <c r="L68" s="166" t="inlineStr">
        <is>
          <t>Oral contraceptive</t>
        </is>
      </c>
      <c r="M68" s="166" t="inlineStr"/>
      <c r="N68" s="165" t="inlineStr">
        <is>
          <t>Clinic</t>
        </is>
      </c>
      <c r="O68" s="166" t="inlineStr">
        <is>
          <t>ข้อ 4 (PLE_CC1_2560 22 April Set 1.md)</t>
        </is>
      </c>
      <c r="P68" s="165" t="inlineStr">
        <is>
          <t>ข้อสอบเก่า</t>
        </is>
      </c>
      <c r="Q68" s="165" t="inlineStr">
        <is>
          <t>2560</t>
        </is>
      </c>
      <c r="R68" s="165" t="inlineStr"/>
    </row>
    <row r="69" ht="24" customHeight="1" s="49">
      <c r="A69" s="167" t="n">
        <v>67</v>
      </c>
      <c r="B69"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9" s="166" t="inlineStr"/>
      <c r="D69" s="166" t="inlineStr">
        <is>
          <t>รับประทานยาคุมต่อไปตามปกติ</t>
        </is>
      </c>
      <c r="E69" s="166" t="inlineStr">
        <is>
          <t>รับประทานยาทันที 1 เม็ด และทานยาต่อไปตามปกติ</t>
        </is>
      </c>
      <c r="F69" s="166" t="inlineStr">
        <is>
          <t>รับประทานยาทันที 1 เม็ด และทานยาต่อไปตามปกติพร้อมทั งคุมก้าเนิดวิธีอื่นร่วมด้วย 7 วัน</t>
        </is>
      </c>
      <c r="G69" s="166" t="inlineStr">
        <is>
          <t>หยุดรับประทานยาทันที รอประจ้าเดือนมาและเริ่มรับประทานยาแผงใหม่</t>
        </is>
      </c>
      <c r="H69"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9" s="167" t="n">
        <v>1</v>
      </c>
      <c r="J69" s="166"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66" t="inlineStr"/>
      <c r="L69" s="166" t="inlineStr">
        <is>
          <t>Oral contraceptive</t>
        </is>
      </c>
      <c r="M69" s="166" t="inlineStr"/>
      <c r="N69" s="165" t="inlineStr">
        <is>
          <t>Clinic</t>
        </is>
      </c>
      <c r="O69" s="166" t="inlineStr">
        <is>
          <t>ข้อ 42 (PLE_CC1_2559.md)</t>
        </is>
      </c>
      <c r="P69" s="165" t="inlineStr">
        <is>
          <t>ข้อสอบเก่า</t>
        </is>
      </c>
      <c r="Q69" s="165" t="inlineStr">
        <is>
          <t>2559</t>
        </is>
      </c>
      <c r="R69" s="165" t="inlineStr"/>
    </row>
    <row r="70" ht="24" customHeight="1" s="49">
      <c r="A70" s="167" t="n">
        <v>68</v>
      </c>
      <c r="B70" s="166" t="inlineStr">
        <is>
          <t>ภาวะใดต่อไปนี้สามารถใช้ฮอร์โมนในการรักษาหรือทดแทนในกลุ่มที่ขาดฮอร์โมนได้</t>
        </is>
      </c>
      <c r="C70" s="166" t="inlineStr"/>
      <c r="D70" s="166" t="inlineStr">
        <is>
          <t>มะเร็งเต้านม</t>
        </is>
      </c>
      <c r="E70" s="166" t="inlineStr">
        <is>
          <t>เบาหวานร่วมกับภาวะไขมันในเลือดสูง</t>
        </is>
      </c>
      <c r="F70" s="166" t="inlineStr">
        <is>
          <t>ภาวะลิ่มเลือดอุดตันหลอดเลือดดำ หรือภาวะหลอดเลือดดำอักเสบ</t>
        </is>
      </c>
      <c r="G70" s="166" t="inlineStr">
        <is>
          <t>ภาวะตับอักเสบเฉียบพลัน</t>
        </is>
      </c>
      <c r="H70" s="166" t="inlineStr">
        <is>
          <t>เลือดออกผิดปกติทางชองคลอดโดยไม่ทราบสาเหตุ</t>
        </is>
      </c>
      <c r="I70" s="167" t="n">
        <v>1</v>
      </c>
      <c r="J70" s="166"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66" t="inlineStr"/>
      <c r="L70" s="166" t="inlineStr">
        <is>
          <t>Oral contraceptive</t>
        </is>
      </c>
      <c r="M70" s="166" t="inlineStr"/>
      <c r="N70" s="165" t="inlineStr">
        <is>
          <t>Clinic</t>
        </is>
      </c>
      <c r="O70" s="166" t="inlineStr">
        <is>
          <t>ข้อ 69 (Pharmtutor_2024_Set1.md)</t>
        </is>
      </c>
      <c r="P70" s="165" t="inlineStr">
        <is>
          <t>ข้อสอบจำลอง</t>
        </is>
      </c>
      <c r="Q70" s="165" t="inlineStr">
        <is>
          <t>Mock Pharmtutor 2024</t>
        </is>
      </c>
      <c r="R70" s="165" t="inlineStr"/>
    </row>
    <row r="71" ht="24" customHeight="1" s="49">
      <c r="A71" s="167" t="n">
        <v>69</v>
      </c>
      <c r="B71" s="166"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71" s="166" t="inlineStr"/>
      <c r="D71" s="166" t="inlineStr">
        <is>
          <t>มีเพศสัมพันธ์แบบไม่สวมถุงยางอนามัย</t>
        </is>
      </c>
      <c r="E71" s="166" t="inlineStr">
        <is>
          <t>การสวนล้างช่องคลอด</t>
        </is>
      </c>
      <c r="F71" s="166" t="inlineStr">
        <is>
          <t>การรับประทานยาชนิดฮอร์โมนรวม</t>
        </is>
      </c>
      <c r="G71" s="166" t="inlineStr">
        <is>
          <t>การรับประทานอาหารหมักดอง</t>
        </is>
      </c>
      <c r="H71" s="166" t="inlineStr">
        <is>
          <t>ถูกทุกข้อ</t>
        </is>
      </c>
      <c r="I71" s="167" t="n">
        <v>1</v>
      </c>
      <c r="J71" s="166"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66" t="inlineStr"/>
      <c r="L71" s="166" t="inlineStr">
        <is>
          <t>Oral contraceptive</t>
        </is>
      </c>
      <c r="M71" s="166" t="inlineStr"/>
      <c r="N71" s="165" t="inlineStr">
        <is>
          <t>Clinic</t>
        </is>
      </c>
      <c r="O71" s="166" t="inlineStr">
        <is>
          <t>ข้อ 42 (Pharmtutor_2024_Set2.md)</t>
        </is>
      </c>
      <c r="P71" s="165" t="inlineStr">
        <is>
          <t>ข้อสอบจำลอง</t>
        </is>
      </c>
      <c r="Q71" s="165" t="inlineStr">
        <is>
          <t>Mock Pharmtutor 2024</t>
        </is>
      </c>
      <c r="R71" s="165" t="inlineStr"/>
    </row>
    <row r="72" ht="24" customHeight="1" s="49">
      <c r="A72" s="167" t="n">
        <v>70</v>
      </c>
      <c r="B72" s="166"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72" s="166" t="inlineStr"/>
      <c r="D72" s="166" t="inlineStr">
        <is>
          <t>การใช้ Progestin เดี่ยวให้ผลดีกว่าการใช้สูตรผสม</t>
        </is>
      </c>
      <c r="E72" s="166" t="inlineStr">
        <is>
          <t>การใช้สูตรผสม Estrogen สามารถขับออกทางน้ำนมอาจส่งผลข้างเคียงให้ทารกได้</t>
        </is>
      </c>
      <c r="F72" s="166" t="inlineStr">
        <is>
          <t>Estrogen ทำให้ปริมาณของน้ำนมลดลง</t>
        </is>
      </c>
      <c r="G72" s="166"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72" s="166" t="inlineStr">
        <is>
          <t>ไม่มีข้อใดถูก</t>
        </is>
      </c>
      <c r="I72" s="167" t="n">
        <v>1</v>
      </c>
      <c r="J72" s="166"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2" s="166" t="inlineStr"/>
      <c r="L72" s="166" t="inlineStr">
        <is>
          <t>Oral contraceptive</t>
        </is>
      </c>
      <c r="M72" s="166" t="inlineStr"/>
      <c r="N72" s="165" t="inlineStr">
        <is>
          <t>Clinic</t>
        </is>
      </c>
      <c r="O72" s="166" t="inlineStr">
        <is>
          <t>ข้อ 66 (Pharmtutor_2024_Set2.md)</t>
        </is>
      </c>
      <c r="P72" s="165" t="inlineStr">
        <is>
          <t>ข้อสอบจำลอง</t>
        </is>
      </c>
      <c r="Q72" s="165" t="inlineStr">
        <is>
          <t>Mock Pharmtutor 2024</t>
        </is>
      </c>
      <c r="R72" s="165" t="inlineStr"/>
    </row>
    <row r="73" ht="24" customHeight="1" s="49">
      <c r="A73" s="167" t="n">
        <v>71</v>
      </c>
      <c r="B73" s="166"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73" s="166" t="inlineStr"/>
      <c r="D73" s="166" t="inlineStr">
        <is>
          <t>Cyproterone</t>
        </is>
      </c>
      <c r="E73" s="166" t="inlineStr">
        <is>
          <t>Drospirenone</t>
        </is>
      </c>
      <c r="F73" s="166" t="inlineStr">
        <is>
          <t>Desogestrel</t>
        </is>
      </c>
      <c r="G73" s="166" t="inlineStr">
        <is>
          <t>ข้อ a และ b ถูก</t>
        </is>
      </c>
      <c r="H73" s="166" t="inlineStr">
        <is>
          <t>ข้อ a b และ c ถูก</t>
        </is>
      </c>
      <c r="I73" s="167" t="n">
        <v>1</v>
      </c>
      <c r="J73" s="166"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3" s="166" t="inlineStr"/>
      <c r="L73" s="166" t="inlineStr">
        <is>
          <t>Oral contraceptive</t>
        </is>
      </c>
      <c r="M73" s="166" t="inlineStr"/>
      <c r="N73" s="165" t="inlineStr">
        <is>
          <t>Clinic</t>
        </is>
      </c>
      <c r="O73" s="166" t="inlineStr">
        <is>
          <t>ข้อ 67 (Pharmtutor_2024_Set2.md)</t>
        </is>
      </c>
      <c r="P73" s="165" t="inlineStr">
        <is>
          <t>ข้อสอบจำลอง</t>
        </is>
      </c>
      <c r="Q73" s="165" t="inlineStr">
        <is>
          <t>Mock Pharmtutor 2024</t>
        </is>
      </c>
      <c r="R73" s="165" t="inlineStr"/>
    </row>
    <row r="74" ht="24" customHeight="1" s="49">
      <c r="A74" s="167" t="n">
        <v>72</v>
      </c>
      <c r="B74"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74" s="166" t="inlineStr"/>
      <c r="D74" s="166" t="inlineStr">
        <is>
          <t>Finasteride 5 mg OD</t>
        </is>
      </c>
      <c r="E74" s="166" t="inlineStr">
        <is>
          <t>Oxybutynin 5 mg BID</t>
        </is>
      </c>
      <c r="F74" s="166" t="inlineStr">
        <is>
          <t>Tolterodine 2 mg BID</t>
        </is>
      </c>
      <c r="G74" s="166" t="inlineStr">
        <is>
          <t>Dydrogesterone 10 mg BID</t>
        </is>
      </c>
      <c r="H74" s="166" t="inlineStr">
        <is>
          <t>Ethinylestradiol 30 mcg + Levonorgestrel 150 mcg</t>
        </is>
      </c>
      <c r="I74" s="167" t="n">
        <v>1</v>
      </c>
      <c r="J74"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66" t="inlineStr"/>
      <c r="L74" s="166" t="inlineStr">
        <is>
          <t>Oral contraceptive</t>
        </is>
      </c>
      <c r="M74" s="166" t="inlineStr"/>
      <c r="N74" s="165" t="inlineStr">
        <is>
          <t>Clinic</t>
        </is>
      </c>
      <c r="O74" s="166" t="inlineStr">
        <is>
          <t>ข้อ 38 (PLE_CC1_2557.md)</t>
        </is>
      </c>
      <c r="P74" s="165" t="inlineStr">
        <is>
          <t>ข้อสอบเก่า</t>
        </is>
      </c>
      <c r="Q74" s="165" t="inlineStr">
        <is>
          <t>2557</t>
        </is>
      </c>
      <c r="R74" s="165" t="inlineStr"/>
    </row>
    <row r="75" ht="24" customHeight="1" s="49">
      <c r="A75" s="167" t="n">
        <v>73</v>
      </c>
      <c r="B75"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75" s="166" t="inlineStr"/>
      <c r="D75" s="166" t="inlineStr">
        <is>
          <t>Dydrogesterone 10 mg BID</t>
        </is>
      </c>
      <c r="E75" s="166" t="inlineStr">
        <is>
          <t>Ethinylestradiol 30 mcg + Levonorgestrel 150 mcg</t>
        </is>
      </c>
      <c r="F75" s="166" t="inlineStr">
        <is>
          <t>Ethinylestradiol 30 mcg + Drospirenone 3 mg</t>
        </is>
      </c>
      <c r="G75" s="166" t="inlineStr">
        <is>
          <t>Ethinylestradiol 35 mcg + Cyproterone acetate 2 mg</t>
        </is>
      </c>
      <c r="H75" s="166" t="inlineStr">
        <is>
          <t>Desogestrel 75 mcg OD (Progestin-only)</t>
        </is>
      </c>
      <c r="I75" s="167" t="n">
        <v>1</v>
      </c>
      <c r="J75"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Hormonal replacement</t>
        </is>
      </c>
      <c r="M75" s="166" t="inlineStr"/>
      <c r="N75" s="165" t="inlineStr">
        <is>
          <t>Clinic</t>
        </is>
      </c>
      <c r="O75" s="166" t="inlineStr">
        <is>
          <t>ข้อ 40 (PLE_CC1_2557.md)</t>
        </is>
      </c>
      <c r="P75" s="165" t="inlineStr">
        <is>
          <t>ข้อสอบเก่า</t>
        </is>
      </c>
      <c r="Q75" s="165" t="inlineStr">
        <is>
          <t>2557</t>
        </is>
      </c>
      <c r="R75" s="165" t="inlineStr"/>
    </row>
    <row r="76" ht="24" customHeight="1" s="49">
      <c r="A76" s="167" t="n">
        <v>74</v>
      </c>
      <c r="B76" s="166" t="inlineStr">
        <is>
          <t>ควรจ่ายยาคุมกำเนิดแบบไหนให้แก่ผู้หญิงรายนี้</t>
        </is>
      </c>
      <c r="C76" s="166" t="inlineStr"/>
      <c r="D76" s="166" t="inlineStr">
        <is>
          <t>Conjugated estrogen</t>
        </is>
      </c>
      <c r="E76" s="166" t="inlineStr">
        <is>
          <t>Lynestrenol</t>
        </is>
      </c>
      <c r="F76" s="166" t="inlineStr">
        <is>
          <t>Ethenyl estradiol + Desogestrel</t>
        </is>
      </c>
      <c r="G76" s="166" t="inlineStr">
        <is>
          <t>Ethenyl estradiol + Norethisterone</t>
        </is>
      </c>
      <c r="H76" s="166" t="inlineStr">
        <is>
          <t>Ethenyl estradiol + Cyproterone acetate</t>
        </is>
      </c>
      <c r="I76" s="167" t="n">
        <v>1</v>
      </c>
      <c r="J76" s="166"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66" t="inlineStr"/>
      <c r="L76" s="166" t="inlineStr">
        <is>
          <t>Oral contraceptive</t>
        </is>
      </c>
      <c r="M76" s="166" t="inlineStr"/>
      <c r="N76" s="165" t="inlineStr">
        <is>
          <t>Clinic</t>
        </is>
      </c>
      <c r="O76" s="166" t="inlineStr">
        <is>
          <t>ข้อ 71 (PLE_CC1_2555 Day 1.md)</t>
        </is>
      </c>
      <c r="P76" s="165" t="inlineStr">
        <is>
          <t>ข้อสอบเก่า</t>
        </is>
      </c>
      <c r="Q76" s="165" t="inlineStr">
        <is>
          <t>2555</t>
        </is>
      </c>
      <c r="R76" s="165" t="inlineStr"/>
    </row>
    <row r="77" ht="24" customHeight="1" s="49">
      <c r="A77" s="167" t="n">
        <v>75</v>
      </c>
      <c r="B77" s="166" t="inlineStr">
        <is>
          <t>ข้อใดคือเหตุผลในการเลือกยาคุมกำเนิดข้างต้น</t>
        </is>
      </c>
      <c r="C77" s="166" t="inlineStr"/>
      <c r="D77" s="166" t="inlineStr">
        <is>
          <t>เพราะมีฮอร์โมนบางชนิดสามารถยับยั้งการหลั่งฮอร์โมน prolactin</t>
        </is>
      </c>
      <c r="E77" s="166" t="inlineStr">
        <is>
          <t>เพราะผนังมดลูกยังไม่แข็งแรงพอ</t>
        </is>
      </c>
      <c r="F77" s="166" t="inlineStr">
        <is>
          <t>เพื่อป้องกันผนังมดลูกหนาตัวขึ้น</t>
        </is>
      </c>
      <c r="G77" s="166" t="inlineStr">
        <is>
          <t>.........</t>
        </is>
      </c>
      <c r="H77" s="166" t="inlineStr">
        <is>
          <t>...........</t>
        </is>
      </c>
      <c r="I77" s="167" t="n">
        <v>1</v>
      </c>
      <c r="J77" s="166"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66" t="inlineStr"/>
      <c r="L77" s="166" t="inlineStr">
        <is>
          <t>Oral contraceptive</t>
        </is>
      </c>
      <c r="M77" s="166" t="inlineStr"/>
      <c r="N77" s="165" t="inlineStr">
        <is>
          <t>Clinic</t>
        </is>
      </c>
      <c r="O77" s="166" t="inlineStr">
        <is>
          <t>ข้อ 72 (PLE_CC1_2555 Day 1.md)</t>
        </is>
      </c>
      <c r="P77" s="165" t="inlineStr">
        <is>
          <t>ข้อสอบเก่า</t>
        </is>
      </c>
      <c r="Q77" s="165" t="inlineStr">
        <is>
          <t>2555</t>
        </is>
      </c>
      <c r="R77" s="165" t="inlineStr"/>
    </row>
    <row r="78" ht="24" customHeight="1" s="49">
      <c r="A78" s="167" t="n">
        <v>76</v>
      </c>
      <c r="B78" s="166" t="inlineStr">
        <is>
          <t>หากผู้ป่วยไม่ต้องการมีประจำเดือนอีกแล้ว และไม่มีข้อห้ามใช้ Estrogen จะต้องได้ยาคุมกำเนิดแบบใด</t>
        </is>
      </c>
      <c r="C78" s="166" t="inlineStr"/>
      <c r="D78" s="166" t="inlineStr">
        <is>
          <t>Estrogen เดี่ยวๆ 28 เม็ด</t>
        </is>
      </c>
      <c r="E78" s="166" t="inlineStr">
        <is>
          <t>Progestrin เดี่ยวๆ 28 เม็ด</t>
        </is>
      </c>
      <c r="F78" s="166" t="inlineStr">
        <is>
          <t>Estrogen + progestrin อย่างละ 28 เม็ด</t>
        </is>
      </c>
      <c r="G78" s="166" t="inlineStr">
        <is>
          <t>Estrogen 21 เม็ด + progestrin 7 เม็ด</t>
        </is>
      </c>
      <c r="H78" s="166" t="inlineStr">
        <is>
          <t>Estrogen 16 เม็ด + progestrin 12 เม็ด คณะเภสัชศาสตร์</t>
        </is>
      </c>
      <c r="I78" s="167" t="n">
        <v>1</v>
      </c>
      <c r="J78" s="166"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78" s="166" t="inlineStr"/>
      <c r="L78" s="166" t="inlineStr">
        <is>
          <t>Oral contraceptive</t>
        </is>
      </c>
      <c r="M78" s="166" t="inlineStr"/>
      <c r="N78" s="165" t="inlineStr">
        <is>
          <t>Clinic</t>
        </is>
      </c>
      <c r="O78" s="166" t="inlineStr">
        <is>
          <t>ข้อ 73 (PLE_CC1_2555 Day 1.md)</t>
        </is>
      </c>
      <c r="P78" s="165" t="inlineStr">
        <is>
          <t>ข้อสอบเก่า</t>
        </is>
      </c>
      <c r="Q78" s="165" t="inlineStr">
        <is>
          <t>2555</t>
        </is>
      </c>
      <c r="R78" s="165" t="inlineStr"/>
    </row>
    <row r="79" ht="24" customHeight="1" s="49">
      <c r="A79" s="167" t="n">
        <v>77</v>
      </c>
      <c r="B79" s="166" t="inlineStr">
        <is>
          <t>หากผู้ป่วยเป็น cystitis แล้วเกิดตั้งครรภ์ ควรเปลี่ยนยา ciprofloxacin เป็นยาในข้อใดสำหรับผู้ป่วยรายนี้</t>
        </is>
      </c>
      <c r="C79" s="166" t="inlineStr"/>
      <c r="D79" s="166" t="inlineStr">
        <is>
          <t>Cotrimoxazole</t>
        </is>
      </c>
      <c r="E79" s="166" t="inlineStr">
        <is>
          <t>Cefalexin</t>
        </is>
      </c>
      <c r="F79" s="166" t="inlineStr">
        <is>
          <t>Cloxacillin</t>
        </is>
      </c>
      <c r="G79" s="166" t="inlineStr">
        <is>
          <t>Doxycycline</t>
        </is>
      </c>
      <c r="H79" s="166" t="inlineStr">
        <is>
          <t>......</t>
        </is>
      </c>
      <c r="I79" s="167" t="n">
        <v>1</v>
      </c>
      <c r="J79" s="166"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9" s="166" t="inlineStr"/>
      <c r="L79" s="166" t="inlineStr">
        <is>
          <t>Oral contraceptive</t>
        </is>
      </c>
      <c r="M79" s="166" t="inlineStr"/>
      <c r="N79" s="165" t="inlineStr">
        <is>
          <t>Clinic</t>
        </is>
      </c>
      <c r="O79" s="166" t="inlineStr">
        <is>
          <t>ข้อ 91 (PLE_CC1_2555 Day 1.md)</t>
        </is>
      </c>
      <c r="P79" s="165" t="inlineStr">
        <is>
          <t>ข้อสอบเก่า</t>
        </is>
      </c>
      <c r="Q79" s="165" t="inlineStr">
        <is>
          <t>2555</t>
        </is>
      </c>
      <c r="R79" s="165" t="inlineStr"/>
    </row>
    <row r="80" ht="24" customHeight="1" s="49">
      <c r="A80" s="167" t="n">
        <v>78</v>
      </c>
      <c r="B80" s="166" t="inlineStr">
        <is>
          <t>ควรรับประทานยาคุมเพื่อป้องกันการตั้งครรภ์ทารกวิรูป</t>
        </is>
      </c>
      <c r="C80" s="166" t="inlineStr"/>
      <c r="D80" s="166" t="inlineStr">
        <is>
          <t>Desogestrel 75 mcg OD (Progestin-only)</t>
        </is>
      </c>
      <c r="E80" s="166" t="inlineStr">
        <is>
          <t>Levonorgestrel 1.5 mg stat (Emergency)</t>
        </is>
      </c>
      <c r="F80" s="166" t="inlineStr">
        <is>
          <t>Mefenamic acid 500 mg TID</t>
        </is>
      </c>
      <c r="G80" s="166" t="inlineStr">
        <is>
          <t>Tamsulosin 0.4 mg HS</t>
        </is>
      </c>
      <c r="H80" s="166" t="inlineStr">
        <is>
          <t>Finasteride 5 mg OD</t>
        </is>
      </c>
      <c r="I80" s="167" t="n">
        <v>1</v>
      </c>
      <c r="J80"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66" t="inlineStr"/>
      <c r="L80" s="166" t="inlineStr">
        <is>
          <t>Oral contraceptive</t>
        </is>
      </c>
      <c r="M80" s="166" t="inlineStr"/>
      <c r="N80" s="165" t="inlineStr">
        <is>
          <t>Clinic</t>
        </is>
      </c>
      <c r="O80" s="166" t="inlineStr">
        <is>
          <t>ข้อ 1 (PLE_CC1_2555 Day 2.md)</t>
        </is>
      </c>
      <c r="P80" s="165" t="inlineStr">
        <is>
          <t>ข้อสอบเก่า</t>
        </is>
      </c>
      <c r="Q80" s="165" t="inlineStr">
        <is>
          <t>2555</t>
        </is>
      </c>
      <c r="R80" s="165" t="inlineStr"/>
    </row>
    <row r="81" ht="24" customHeight="1" s="49">
      <c r="A81" s="167" t="n">
        <v>79</v>
      </c>
      <c r="B81" s="166" t="inlineStr">
        <is>
          <t>เหตุใดจึงต้องระมัดระวังในการยาคุมกำเนิดที่มี Estrogen ให้กับหญิงที่อยู่ระหว่างให้นมบุตร</t>
        </is>
      </c>
      <c r="C81" s="166" t="inlineStr"/>
      <c r="D81" s="166" t="inlineStr">
        <is>
          <t>Tamsulosin 0.4 mg HS</t>
        </is>
      </c>
      <c r="E81" s="166" t="inlineStr">
        <is>
          <t>Finasteride 5 mg OD</t>
        </is>
      </c>
      <c r="F81" s="166" t="inlineStr">
        <is>
          <t>Oxybutynin 5 mg BID</t>
        </is>
      </c>
      <c r="G81" s="166" t="inlineStr">
        <is>
          <t>Tolterodine 2 mg BID</t>
        </is>
      </c>
      <c r="H81" s="166" t="inlineStr">
        <is>
          <t>Dydrogesterone 10 mg BID</t>
        </is>
      </c>
      <c r="I81" s="167" t="n">
        <v>1</v>
      </c>
      <c r="J81"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166" t="inlineStr"/>
      <c r="L81" s="166" t="inlineStr">
        <is>
          <t>Oral contraceptive</t>
        </is>
      </c>
      <c r="M81" s="166" t="inlineStr"/>
      <c r="N81" s="165" t="inlineStr">
        <is>
          <t>Clinic</t>
        </is>
      </c>
      <c r="O81" s="166" t="inlineStr">
        <is>
          <t>ข้อ 2 (PLE_CC1_2555 Day 2.md)</t>
        </is>
      </c>
      <c r="P81" s="165" t="inlineStr">
        <is>
          <t>ข้อสอบเก่า</t>
        </is>
      </c>
      <c r="Q81" s="165" t="inlineStr">
        <is>
          <t>2555</t>
        </is>
      </c>
      <c r="R81" s="165" t="inlineStr"/>
    </row>
    <row r="82" ht="24" customHeight="1" s="49">
      <c r="A82" s="167" t="n">
        <v>80</v>
      </c>
      <c r="B82" s="166" t="inlineStr">
        <is>
          <t>เนื่องจากยาอาจมีผลลดฮอร์โมน Prolactin</t>
        </is>
      </c>
      <c r="C82" s="166" t="inlineStr"/>
      <c r="D82" s="166" t="inlineStr">
        <is>
          <t>Tolterodine 2 mg BID</t>
        </is>
      </c>
      <c r="E82" s="166" t="inlineStr">
        <is>
          <t>Dydrogesterone 10 mg BID</t>
        </is>
      </c>
      <c r="F82" s="166" t="inlineStr">
        <is>
          <t>Ethinylestradiol 30 mcg + Levonorgestrel 150 mcg</t>
        </is>
      </c>
      <c r="G82" s="166" t="inlineStr">
        <is>
          <t>Ethinylestradiol 30 mcg + Drospirenone 3 mg</t>
        </is>
      </c>
      <c r="H82" s="166" t="inlineStr">
        <is>
          <t>Ethinylestradiol 35 mcg + Cyproterone acetate 2 mg</t>
        </is>
      </c>
      <c r="I82" s="167" t="n">
        <v>1</v>
      </c>
      <c r="J82"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66" t="inlineStr"/>
      <c r="L82" s="166" t="inlineStr">
        <is>
          <t>Oral contraceptive</t>
        </is>
      </c>
      <c r="M82" s="166" t="inlineStr"/>
      <c r="N82" s="165" t="inlineStr">
        <is>
          <t>Clinic</t>
        </is>
      </c>
      <c r="O82" s="166" t="inlineStr">
        <is>
          <t>ข้อ 1 (PLE_CC1_2555 Day 2.md)</t>
        </is>
      </c>
      <c r="P82" s="165" t="inlineStr">
        <is>
          <t>ข้อสอบเก่า</t>
        </is>
      </c>
      <c r="Q82" s="165" t="inlineStr">
        <is>
          <t>2555</t>
        </is>
      </c>
      <c r="R82" s="165" t="inlineStr"/>
    </row>
    <row r="83" ht="24" customHeight="1" s="49">
      <c r="A83" s="167" t="n">
        <v>81</v>
      </c>
      <c r="B83" s="166" t="inlineStr">
        <is>
          <t>เนื่องจากในหญิงให้นมบุตรมีผนังมดลูกที่บางอยู่แล้ว การใช้ยาคุมกำเนิดอาจทำให้เกิดเลือดออกระปริบกระ ปรอยได้</t>
        </is>
      </c>
      <c r="C83" s="166" t="inlineStr"/>
      <c r="D83" s="166" t="inlineStr">
        <is>
          <t>Ethinylestradiol 30 mcg + Drospirenone 3 mg</t>
        </is>
      </c>
      <c r="E83" s="166" t="inlineStr">
        <is>
          <t>Ethinylestradiol 35 mcg + Cyproterone acetate 2 mg</t>
        </is>
      </c>
      <c r="F83" s="166" t="inlineStr">
        <is>
          <t>Desogestrel 75 mcg OD (Progestin-only)</t>
        </is>
      </c>
      <c r="G83" s="166" t="inlineStr">
        <is>
          <t>Levonorgestrel 1.5 mg stat (Emergency)</t>
        </is>
      </c>
      <c r="H83" s="166" t="inlineStr">
        <is>
          <t>Mefenamic acid 500 mg TID</t>
        </is>
      </c>
      <c r="I83" s="167" t="n">
        <v>1</v>
      </c>
      <c r="J83"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66" t="inlineStr"/>
      <c r="L83" s="166" t="inlineStr">
        <is>
          <t>Oral contraceptive</t>
        </is>
      </c>
      <c r="M83" s="166" t="inlineStr"/>
      <c r="N83" s="165" t="inlineStr">
        <is>
          <t>Clinic</t>
        </is>
      </c>
      <c r="O83" s="166" t="inlineStr">
        <is>
          <t>ข้อ 5 (PLE_CC1_2555 Day 2.md)</t>
        </is>
      </c>
      <c r="P83" s="165" t="inlineStr">
        <is>
          <t>ข้อสอบเก่า</t>
        </is>
      </c>
      <c r="Q83" s="165" t="inlineStr">
        <is>
          <t>2555</t>
        </is>
      </c>
      <c r="R83" s="165" t="inlineStr"/>
    </row>
    <row r="84" ht="24" customHeight="1" s="49">
      <c r="A84" s="167" t="n">
        <v>82</v>
      </c>
      <c r="B84" s="166" t="inlineStr">
        <is>
          <t>ผู้ป่วยที่มีภาวะใดมีห้ามใช้ฮอร์โมนที่ประกอบด้วย Estrogen</t>
        </is>
      </c>
      <c r="C84" s="166" t="inlineStr"/>
      <c r="D84" s="166" t="inlineStr">
        <is>
          <t>Levonorgestrel 1.5 mg stat (Emergency)</t>
        </is>
      </c>
      <c r="E84" s="166" t="inlineStr">
        <is>
          <t>Mefenamic acid 500 mg TID</t>
        </is>
      </c>
      <c r="F84" s="166" t="inlineStr">
        <is>
          <t>Tamsulosin 0.4 mg HS</t>
        </is>
      </c>
      <c r="G84" s="166" t="inlineStr">
        <is>
          <t>Finasteride 5 mg OD</t>
        </is>
      </c>
      <c r="H84" s="166" t="inlineStr">
        <is>
          <t>Oxybutynin 5 mg BID</t>
        </is>
      </c>
      <c r="I84" s="167" t="n">
        <v>1</v>
      </c>
      <c r="J84"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Hormonal replacement</t>
        </is>
      </c>
      <c r="M84" s="166" t="inlineStr"/>
      <c r="N84" s="165" t="inlineStr">
        <is>
          <t>Clinic</t>
        </is>
      </c>
      <c r="O84" s="166" t="inlineStr">
        <is>
          <t>ข้อ 3 (PLE_CC1_2555 Day 2.md)</t>
        </is>
      </c>
      <c r="P84" s="165" t="inlineStr">
        <is>
          <t>ข้อสอบเก่า</t>
        </is>
      </c>
      <c r="Q84" s="165" t="inlineStr">
        <is>
          <t>2555</t>
        </is>
      </c>
      <c r="R84" s="165" t="inlineStr"/>
    </row>
    <row r="85" ht="24" customHeight="1" s="49">
      <c r="A85" s="167" t="n">
        <v>83</v>
      </c>
      <c r="B85" s="166" t="inlineStr">
        <is>
          <t>ผู้ที่ตัดมดลูกไปแล้วสามารถใช้ estrogen อย่างเดียวได้</t>
        </is>
      </c>
      <c r="C85" s="166" t="inlineStr"/>
      <c r="D85" s="166" t="inlineStr">
        <is>
          <t>Finasteride 5 mg OD</t>
        </is>
      </c>
      <c r="E85" s="166" t="inlineStr">
        <is>
          <t>Oxybutynin 5 mg BID</t>
        </is>
      </c>
      <c r="F85" s="166" t="inlineStr">
        <is>
          <t>Tolterodine 2 mg BID</t>
        </is>
      </c>
      <c r="G85" s="166" t="inlineStr">
        <is>
          <t>Dydrogesterone 10 mg BID</t>
        </is>
      </c>
      <c r="H85" s="166" t="inlineStr">
        <is>
          <t>Ethinylestradiol 30 mcg + Levonorgestrel 150 mcg</t>
        </is>
      </c>
      <c r="I85" s="167" t="n">
        <v>1</v>
      </c>
      <c r="J85"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Hormonal replacement</t>
        </is>
      </c>
      <c r="M85" s="166" t="inlineStr"/>
      <c r="N85" s="165" t="inlineStr">
        <is>
          <t>Clinic</t>
        </is>
      </c>
      <c r="O85" s="166" t="inlineStr">
        <is>
          <t>ข้อ 2 (PLE_CC1_2555 Day 2.md)</t>
        </is>
      </c>
      <c r="P85" s="165" t="inlineStr">
        <is>
          <t>ข้อสอบเก่า</t>
        </is>
      </c>
      <c r="Q85" s="165" t="inlineStr">
        <is>
          <t>2555</t>
        </is>
      </c>
      <c r="R85" s="165" t="inlineStr"/>
    </row>
    <row r="86" ht="24" customHeight="1" s="49">
      <c r="A86" s="167" t="n">
        <v>84</v>
      </c>
      <c r="B86" s="166" t="inlineStr">
        <is>
          <t>ข้อดีของยาคุมกำเนิดในรูปแผ่นแปะที่แตกต่างจากยาคุมกำเนิดแบบรับประทานคือข้อใด</t>
        </is>
      </c>
      <c r="C86" s="166" t="inlineStr"/>
      <c r="D86" s="166" t="inlineStr">
        <is>
          <t>Dydrogesterone 10 mg BID</t>
        </is>
      </c>
      <c r="E86" s="166" t="inlineStr">
        <is>
          <t>Ethinylestradiol 30 mcg + Levonorgestrel 150 mcg</t>
        </is>
      </c>
      <c r="F86" s="166" t="inlineStr">
        <is>
          <t>Ethinylestradiol 30 mcg + Drospirenone 3 mg</t>
        </is>
      </c>
      <c r="G86" s="166" t="inlineStr">
        <is>
          <t>Ethinylestradiol 35 mcg + Cyproterone acetate 2 mg</t>
        </is>
      </c>
      <c r="H86" s="166" t="inlineStr">
        <is>
          <t>Desogestrel 75 mcg OD (Progestin-only)</t>
        </is>
      </c>
      <c r="I86" s="167" t="n">
        <v>1</v>
      </c>
      <c r="J86"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6" s="166" t="inlineStr"/>
      <c r="L86" s="166" t="inlineStr">
        <is>
          <t>Oral contraceptive</t>
        </is>
      </c>
      <c r="M86" s="166" t="inlineStr"/>
      <c r="N86" s="165" t="inlineStr">
        <is>
          <t>Clinic</t>
        </is>
      </c>
      <c r="O86" s="166" t="inlineStr">
        <is>
          <t>ข้อ 9 (PLE_CC1_2555 Day 2.md)</t>
        </is>
      </c>
      <c r="P86" s="165" t="inlineStr">
        <is>
          <t>ข้อสอบเก่า</t>
        </is>
      </c>
      <c r="Q86" s="165" t="inlineStr">
        <is>
          <t>2555</t>
        </is>
      </c>
      <c r="R86" s="165" t="inlineStr"/>
    </row>
    <row r="87" ht="24" customHeight="1" s="49">
      <c r="A87" s="167" t="n">
        <v>85</v>
      </c>
      <c r="B87" s="166" t="inlineStr">
        <is>
          <t>ห้ามใช้ในหญิงตั้งครรภ์ เนื่องจากเป็น Pregnancy Category X</t>
        </is>
      </c>
      <c r="C87" s="166" t="inlineStr"/>
      <c r="D87" s="166" t="inlineStr">
        <is>
          <t>Ethinylestradiol 35 mcg + Cyproterone acetate 2 mg</t>
        </is>
      </c>
      <c r="E87" s="166" t="inlineStr">
        <is>
          <t>Desogestrel 75 mcg OD (Progestin-only)</t>
        </is>
      </c>
      <c r="F87" s="166" t="inlineStr">
        <is>
          <t>Levonorgestrel 1.5 mg stat (Emergency)</t>
        </is>
      </c>
      <c r="G87" s="166" t="inlineStr">
        <is>
          <t>Mefenamic acid 500 mg TID</t>
        </is>
      </c>
      <c r="H87" s="166" t="inlineStr">
        <is>
          <t>Tamsulosin 0.4 mg HS</t>
        </is>
      </c>
      <c r="I87" s="167" t="n">
        <v>1</v>
      </c>
      <c r="J87"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166" t="inlineStr"/>
      <c r="L87" s="166" t="inlineStr">
        <is>
          <t>Oral contraceptive</t>
        </is>
      </c>
      <c r="M87" s="166" t="inlineStr"/>
      <c r="N87" s="165" t="inlineStr">
        <is>
          <t>Clinic</t>
        </is>
      </c>
      <c r="O87" s="166" t="inlineStr">
        <is>
          <t>ข้อ 3 (PLE_CC1_2533.md)</t>
        </is>
      </c>
      <c r="P87" s="165" t="inlineStr">
        <is>
          <t>ข้อสอบเก่า</t>
        </is>
      </c>
      <c r="Q87" s="165" t="inlineStr">
        <is>
          <t>2533</t>
        </is>
      </c>
      <c r="R87" s="165" t="inlineStr"/>
    </row>
    <row r="88" ht="24" customHeight="1" s="49">
      <c r="A88" s="167" t="n">
        <v>86</v>
      </c>
      <c r="B88"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88" s="166" t="inlineStr"/>
      <c r="D88" s="166" t="inlineStr">
        <is>
          <t>Mefenamic acid 500 mg TID</t>
        </is>
      </c>
      <c r="E88" s="166" t="inlineStr">
        <is>
          <t>Tamsulosin 0.4 mg HS</t>
        </is>
      </c>
      <c r="F88" s="166" t="inlineStr">
        <is>
          <t>Finasteride 5 mg OD</t>
        </is>
      </c>
      <c r="G88" s="166" t="inlineStr">
        <is>
          <t>Oxybutynin 5 mg BID</t>
        </is>
      </c>
      <c r="H88" s="166" t="inlineStr">
        <is>
          <t>Tolterodine 2 mg BID</t>
        </is>
      </c>
      <c r="I88" s="167" t="n">
        <v>1</v>
      </c>
      <c r="J88"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8" s="166" t="inlineStr"/>
      <c r="L88" s="166" t="inlineStr">
        <is>
          <t>Oral contraceptive</t>
        </is>
      </c>
      <c r="M88" s="166" t="inlineStr"/>
      <c r="N88" s="165" t="inlineStr">
        <is>
          <t>Clinic</t>
        </is>
      </c>
      <c r="O88" s="166" t="inlineStr">
        <is>
          <t>ข้อ 5 (PLE_CC1_2533.md)</t>
        </is>
      </c>
      <c r="P88" s="165" t="inlineStr">
        <is>
          <t>ข้อสอบเก่า</t>
        </is>
      </c>
      <c r="Q88" s="165" t="inlineStr">
        <is>
          <t>2533</t>
        </is>
      </c>
      <c r="R88" s="165" t="inlineStr"/>
    </row>
    <row r="89" ht="24" customHeight="1" s="49">
      <c r="A89" s="167" t="n">
        <v>87</v>
      </c>
      <c r="B89" s="166" t="inlineStr">
        <is>
          <t>ยาฆ่าเชื้อในข้อใดมีข้อห้ามใช้ในระหว่างการตั้งครรภ์ (Pregnancy category X)</t>
        </is>
      </c>
      <c r="C89" s="166" t="inlineStr"/>
      <c r="D89" s="166" t="inlineStr">
        <is>
          <t>Amoxycillin</t>
        </is>
      </c>
      <c r="E89" s="166" t="inlineStr">
        <is>
          <t>Azithromycin</t>
        </is>
      </c>
      <c r="F89" s="166" t="inlineStr">
        <is>
          <t>Clarithromycin</t>
        </is>
      </c>
      <c r="G89" s="166" t="inlineStr">
        <is>
          <t>Chloramphenicol</t>
        </is>
      </c>
      <c r="H89" s="166" t="inlineStr">
        <is>
          <t>Ethinylestradiol 30 mcg + Drospirenone 3 mg</t>
        </is>
      </c>
      <c r="I89" s="167" t="n">
        <v>1</v>
      </c>
      <c r="J89" s="166"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66" t="inlineStr"/>
      <c r="L89" s="166" t="inlineStr">
        <is>
          <t>Oral contraceptive</t>
        </is>
      </c>
      <c r="M89" s="166" t="inlineStr"/>
      <c r="N89" s="165" t="inlineStr">
        <is>
          <t>Clinic</t>
        </is>
      </c>
      <c r="O89" s="166" t="inlineStr">
        <is>
          <t>ข้อ 30 (PLE_CC1_Practice_Exam.md)</t>
        </is>
      </c>
      <c r="P89" s="165" t="inlineStr">
        <is>
          <t>แบบฝึกหัด</t>
        </is>
      </c>
      <c r="Q89" s="165" t="inlineStr">
        <is>
          <t>เล่มม่วง</t>
        </is>
      </c>
      <c r="R89" s="165" t="inlineStr"/>
    </row>
    <row r="90" ht="24" customHeight="1" s="49">
      <c r="A90" s="167" t="n">
        <v>88</v>
      </c>
      <c r="B90" s="166" t="inlineStr">
        <is>
          <t>ข้อใดไม่ใช่ข้อบ่งใช้ของ Estrogen replacement</t>
        </is>
      </c>
      <c r="C90" s="166" t="inlineStr"/>
      <c r="D90" s="166" t="inlineStr">
        <is>
          <t>ผู้ป่วยตัดรังไข่จากการเป็นเนื้องอก</t>
        </is>
      </c>
      <c r="E90" s="166" t="inlineStr">
        <is>
          <t>ทนแทนในสตรีวัยหมดประจำเดือน</t>
        </is>
      </c>
      <c r="F90" s="166" t="inlineStr">
        <is>
          <t>ป้องกันกระดูกพรุน</t>
        </is>
      </c>
      <c r="G90" s="166" t="inlineStr">
        <is>
          <t>มีอาการจาก vasomotor symptoms</t>
        </is>
      </c>
      <c r="H90" s="166" t="inlineStr">
        <is>
          <t>อาการทางระบบสืบพันธุ์หรือระบบขับถ่ายปัสสาวะ จงใช้โครงสร้างของ Estradiol ตอบคำถามข้อ 27</t>
        </is>
      </c>
      <c r="I90" s="167" t="n">
        <v>1</v>
      </c>
      <c r="J90" s="166"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 s="166" t="inlineStr"/>
      <c r="L90" s="166" t="inlineStr">
        <is>
          <t>Hormonal replacement</t>
        </is>
      </c>
      <c r="M90" s="166" t="inlineStr"/>
      <c r="N90" s="165" t="inlineStr">
        <is>
          <t>Clinic</t>
        </is>
      </c>
      <c r="O90" s="166" t="inlineStr">
        <is>
          <t>ข้อ 26 (PLE_CC1_Practice_Exam.md)</t>
        </is>
      </c>
      <c r="P90" s="165" t="inlineStr">
        <is>
          <t>แบบฝึกหัด</t>
        </is>
      </c>
      <c r="Q90" s="165" t="inlineStr">
        <is>
          <t>เล่มม่วง</t>
        </is>
      </c>
      <c r="R90" s="165" t="inlineStr"/>
    </row>
    <row r="91" ht="24" customHeight="1" s="49">
      <c r="A91" s="167" t="n">
        <v>89</v>
      </c>
      <c r="B91"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91" s="166" t="inlineStr"/>
      <c r="D91" s="166" t="inlineStr">
        <is>
          <t>ตาปลาเกิดจากการสวมรองเท้าที่ไม่พอดี</t>
        </is>
      </c>
      <c r="E91" s="166" t="inlineStr">
        <is>
          <t>ตาปลาเกิดจากการไม่ชอบสวมรองเท้าเดิน</t>
        </is>
      </c>
      <c r="F91" s="166" t="inlineStr">
        <is>
          <t>ตาปลาอาจเกิดได้จากรูปเท้าที่ผิดปกติ</t>
        </is>
      </c>
      <c r="G91" s="166" t="inlineStr">
        <is>
          <t>ตาปลาเกิดจากการติดเชื้อ ซึ่งมักเกิดตามมาหลังจากเป็นแผลที่เท้า</t>
        </is>
      </c>
      <c r="H91" s="166" t="inlineStr">
        <is>
          <t>ข้อที่กล่าวมาข้างต้นไม่มีข้อใดผิด</t>
        </is>
      </c>
      <c r="I91" s="167" t="n">
        <v>1</v>
      </c>
      <c r="J91" s="166"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91" s="166" t="inlineStr"/>
      <c r="L91" s="166" t="inlineStr">
        <is>
          <t>Oral contraceptive</t>
        </is>
      </c>
      <c r="M91" s="166" t="inlineStr"/>
      <c r="N91" s="165" t="inlineStr">
        <is>
          <t>Clinic</t>
        </is>
      </c>
      <c r="O91" s="166" t="inlineStr">
        <is>
          <t>ข้อ 20 (PLE_CC1_Practice_Exam.md)</t>
        </is>
      </c>
      <c r="P91" s="165" t="inlineStr">
        <is>
          <t>แบบฝึกหัด</t>
        </is>
      </c>
      <c r="Q91" s="165" t="inlineStr">
        <is>
          <t>เล่มม่วง</t>
        </is>
      </c>
      <c r="R91" s="165" t="inlineStr"/>
    </row>
    <row r="92" ht="24" customHeight="1" s="49">
      <c r="A92" s="167" t="n">
        <v>90</v>
      </c>
      <c r="B92" s="166" t="inlineStr">
        <is>
          <t>จากข้อ 28 หากผู้ป่วยกำลังตั้งครรภ์ ควรได้รับการรักษาด้วยยาในข้อใด</t>
        </is>
      </c>
      <c r="C92" s="166" t="inlineStr"/>
      <c r="D92" s="166" t="inlineStr">
        <is>
          <t>1% Gamma-benzene hexachloride ข. 25 % Benzyl benzoate</t>
        </is>
      </c>
      <c r="E92" s="166" t="inlineStr">
        <is>
          <t>12.5 % Benzyl benzoate</t>
        </is>
      </c>
      <c r="F92" s="166" t="inlineStr">
        <is>
          <t>10 - 15% Precipitated sulfur</t>
        </is>
      </c>
      <c r="G92" s="166" t="inlineStr">
        <is>
          <t>5% Permethrin cream</t>
        </is>
      </c>
      <c r="H92" s="166" t="inlineStr">
        <is>
          <t>Dydrogesterone 10 mg BID</t>
        </is>
      </c>
      <c r="I92" s="167" t="n">
        <v>1</v>
      </c>
      <c r="J92" s="166"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166" t="inlineStr"/>
      <c r="L92" s="166" t="inlineStr">
        <is>
          <t>Oral contraceptive</t>
        </is>
      </c>
      <c r="M92" s="166" t="inlineStr"/>
      <c r="N92" s="165" t="inlineStr">
        <is>
          <t>Clinic</t>
        </is>
      </c>
      <c r="O92" s="166" t="inlineStr">
        <is>
          <t>ข้อ 30 (PLE_CC1_Practice_Exam.md)</t>
        </is>
      </c>
      <c r="P92" s="165" t="inlineStr">
        <is>
          <t>แบบฝึกหัด</t>
        </is>
      </c>
      <c r="Q92" s="165" t="inlineStr">
        <is>
          <t>เล่มม่วง</t>
        </is>
      </c>
      <c r="R92" s="165" t="inlineStr"/>
    </row>
    <row r="93" ht="24" customHeight="1" s="49">
      <c r="A93" s="167" t="n">
        <v>91</v>
      </c>
      <c r="B93" s="166" t="inlineStr">
        <is>
          <t>เกี่ยวกับ ผู้ป่วยที่ตั้งครรภ์ ข้อใดต่อไปนี้กล่าวถูกต้องตามหลักวิชาชีพเภสัชกรรม</t>
        </is>
      </c>
      <c r="C93" s="166" t="inlineStr"/>
      <c r="D93" s="166" t="inlineStr">
        <is>
          <t>Tolterodine 2 mg BID</t>
        </is>
      </c>
      <c r="E93" s="166" t="inlineStr">
        <is>
          <t>Dydrogesterone 10 mg BID</t>
        </is>
      </c>
      <c r="F93" s="166" t="inlineStr">
        <is>
          <t>Ethinylestradiol 30 mcg + Levonorgestrel 150 mcg</t>
        </is>
      </c>
      <c r="G93" s="166" t="inlineStr">
        <is>
          <t>Ethinylestradiol 30 mcg + Drospirenone 3 mg</t>
        </is>
      </c>
      <c r="H93" s="166" t="inlineStr">
        <is>
          <t>Ethinylestradiol 35 mcg + Cyproterone acetate 2 mg</t>
        </is>
      </c>
      <c r="I93" s="167" t="n">
        <v>1</v>
      </c>
      <c r="J93"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66" t="inlineStr"/>
      <c r="L93" s="166" t="inlineStr">
        <is>
          <t>Oral contraceptive</t>
        </is>
      </c>
      <c r="M93" s="166" t="inlineStr"/>
      <c r="N93" s="165" t="inlineStr">
        <is>
          <t>Clinic</t>
        </is>
      </c>
      <c r="O93" s="166" t="inlineStr">
        <is>
          <t>ข้อ 5 (PLE_CC1_Practice_Exam.md)</t>
        </is>
      </c>
      <c r="P93" s="165" t="inlineStr">
        <is>
          <t>แบบฝึกหัด</t>
        </is>
      </c>
      <c r="Q93" s="165" t="inlineStr">
        <is>
          <t>เล่มม่วง</t>
        </is>
      </c>
      <c r="R93" s="165" t="inlineStr"/>
    </row>
    <row r="94" ht="24" customHeight="1" s="49">
      <c r="A94" s="167" t="n">
        <v>92</v>
      </c>
      <c r="B94" s="166" t="inlineStr">
        <is>
          <t>ข้อใดผิดเกี่ยวกับกลไกออกฤทธิ์ของยาคุมกำเนิด</t>
        </is>
      </c>
      <c r="C94" s="166" t="inlineStr"/>
      <c r="D94" s="166" t="inlineStr">
        <is>
          <t>Estrogen ยับยั้งการหลั่ง FSH กดการเจริญของ follicle</t>
        </is>
      </c>
      <c r="E94" s="166" t="inlineStr">
        <is>
          <t>Progesterone ยับยั้งการหลั่ง LH ทำให้ไม่เกิดการตกไข่</t>
        </is>
      </c>
      <c r="F94" s="166" t="inlineStr">
        <is>
          <t>Estrogen มีผลทำให้มูกที่ปากมดลูกข้นเหนียว ทำให้ sperm ผ่านได้ยาก</t>
        </is>
      </c>
      <c r="G94" s="166" t="inlineStr">
        <is>
          <t>ปริมาณของ hormone เพิ่มมากขึ้น มีผลต่อการ contraction ของ uterus และ fallopian tube</t>
        </is>
      </c>
      <c r="H94" s="166" t="inlineStr">
        <is>
          <t>ปริมาณ Estrogen และ Progesterone ไม่เหมาะสมต่อการฝังตัวของตัวอ่อน</t>
        </is>
      </c>
      <c r="I94" s="167" t="n">
        <v>1</v>
      </c>
      <c r="J94" s="166"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66" t="inlineStr"/>
      <c r="L94" s="166" t="inlineStr">
        <is>
          <t>Oral contraceptive</t>
        </is>
      </c>
      <c r="M94" s="166" t="inlineStr"/>
      <c r="N94" s="165" t="inlineStr">
        <is>
          <t>Clinic</t>
        </is>
      </c>
      <c r="O94" s="166" t="inlineStr">
        <is>
          <t>ข้อ 7 (PLE_CC1_Practice_Exam.md)</t>
        </is>
      </c>
      <c r="P94" s="165" t="inlineStr">
        <is>
          <t>แบบฝึกหัด</t>
        </is>
      </c>
      <c r="Q94" s="165" t="inlineStr">
        <is>
          <t>เล่มม่วง</t>
        </is>
      </c>
      <c r="R94" s="165" t="inlineStr"/>
    </row>
    <row r="95" ht="24" customHeight="1" s="49">
      <c r="A95" s="167" t="n">
        <v>93</v>
      </c>
      <c r="B95" s="166" t="inlineStr">
        <is>
          <t>ยาคุมกำเนิดรับประทานขณะให้นมบุตร คือข้อใด</t>
        </is>
      </c>
      <c r="C95" s="166" t="inlineStr"/>
      <c r="D95" s="166" t="inlineStr">
        <is>
          <t>Lynestrenol</t>
        </is>
      </c>
      <c r="E95" s="166" t="inlineStr">
        <is>
          <t>Levonorgestrel</t>
        </is>
      </c>
      <c r="F95" s="166" t="inlineStr">
        <is>
          <t>Ethinyl estradiol + Levonorgestrel</t>
        </is>
      </c>
      <c r="G95" s="166" t="inlineStr">
        <is>
          <t>Ethinyl estradiol + Desogestrol</t>
        </is>
      </c>
      <c r="H95" s="166" t="inlineStr">
        <is>
          <t>Oxybutynin 5 mg BID</t>
        </is>
      </c>
      <c r="I95" s="167" t="n">
        <v>1</v>
      </c>
      <c r="J95"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5" s="166" t="inlineStr"/>
      <c r="L95" s="166" t="inlineStr">
        <is>
          <t>Oral contraceptive</t>
        </is>
      </c>
      <c r="M95" s="166" t="inlineStr"/>
      <c r="N95" s="165" t="inlineStr">
        <is>
          <t>Clinic</t>
        </is>
      </c>
      <c r="O95" s="166" t="inlineStr">
        <is>
          <t>ข้อ 13 (PLE_CC1_Practice_Exam.md)</t>
        </is>
      </c>
      <c r="P95" s="165" t="inlineStr">
        <is>
          <t>แบบฝึกหัด</t>
        </is>
      </c>
      <c r="Q95" s="165" t="inlineStr">
        <is>
          <t>เล่มม่วง</t>
        </is>
      </c>
      <c r="R95" s="165" t="inlineStr"/>
    </row>
    <row r="96" ht="24" customHeight="1" s="49">
      <c r="A96" s="167" t="n">
        <v>94</v>
      </c>
      <c r="B96"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96" s="166" t="inlineStr"/>
      <c r="D96" s="166" t="inlineStr">
        <is>
          <t>ควรเลือกจ่าย POPs ก่อน COCs เพราะ POPs ไม่จำเป็นต้องกินยาให้ตรงเวลาเหมือน COCs</t>
        </is>
      </c>
      <c r="E96" s="166" t="inlineStr">
        <is>
          <t>สามารถเริ่มกินยาในวันใดก็ได้ ที่มั่นใจว่าไม่มีการตั้งครรภ์ และไม่ต้องมีการ Back Up</t>
        </is>
      </c>
      <c r="F96" s="166" t="inlineStr">
        <is>
          <t>เริ่มกินยาภายในไม่เกิน 5 วันแรกของการมีประจำเดือน และต้องทำการ Back Up 7 วัน</t>
        </is>
      </c>
      <c r="G96" s="166" t="inlineStr">
        <is>
          <t>กรณีลืมกินยา 1 เม็ด สามารถกินยาเม็ดที่ลืมทันทีที่นึกได้ แล้วกินเม็ดต่อไปได้ตามปกติ</t>
        </is>
      </c>
      <c r="H96"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96" s="167" t="n">
        <v>1</v>
      </c>
      <c r="J96" s="166"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96" s="166" t="inlineStr"/>
      <c r="L96" s="166" t="inlineStr">
        <is>
          <t>Oral contraceptive</t>
        </is>
      </c>
      <c r="M96" s="166" t="inlineStr"/>
      <c r="N96" s="165" t="inlineStr">
        <is>
          <t>Clinic</t>
        </is>
      </c>
      <c r="O96" s="166" t="inlineStr">
        <is>
          <t>ข้อ 29 (PLE_CC1_Practice_Exam.md)</t>
        </is>
      </c>
      <c r="P96" s="165" t="inlineStr">
        <is>
          <t>แบบฝึกหัด</t>
        </is>
      </c>
      <c r="Q96" s="165" t="inlineStr">
        <is>
          <t>เล่มม่วง</t>
        </is>
      </c>
      <c r="R96" s="165" t="inlineStr"/>
    </row>
    <row r="97" ht="24" customHeight="1" s="49">
      <c r="A97" s="167" t="n">
        <v>95</v>
      </c>
      <c r="B97" s="166" t="inlineStr">
        <is>
          <t>ยาใดห้ำมให้ในหญิงตั้งครรภ์</t>
        </is>
      </c>
      <c r="C97" s="166" t="inlineStr"/>
      <c r="D97" s="166" t="inlineStr">
        <is>
          <t>Dydrogesterone 10 mg BID</t>
        </is>
      </c>
      <c r="E97" s="166" t="inlineStr">
        <is>
          <t>Ethinylestradiol 30 mcg + Levonorgestrel 150 mcg</t>
        </is>
      </c>
      <c r="F97" s="166" t="inlineStr">
        <is>
          <t>Ethinylestradiol 30 mcg + Drospirenone 3 mg</t>
        </is>
      </c>
      <c r="G97" s="166" t="inlineStr">
        <is>
          <t>Ethinylestradiol 35 mcg + Cyproterone acetate 2 mg</t>
        </is>
      </c>
      <c r="H97" s="166" t="inlineStr">
        <is>
          <t>Desogestrel 75 mcg OD (Progestin-only)</t>
        </is>
      </c>
      <c r="I97" s="167" t="n">
        <v>1</v>
      </c>
      <c r="J97"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66" t="inlineStr"/>
      <c r="L97" s="166" t="inlineStr">
        <is>
          <t>Oral contraceptive</t>
        </is>
      </c>
      <c r="M97" s="166" t="inlineStr"/>
      <c r="N97" s="165" t="inlineStr">
        <is>
          <t>Clinic</t>
        </is>
      </c>
      <c r="O97" s="166" t="inlineStr">
        <is>
          <t>ข้อ 3 (PLE_CC1_Key_Rx20_UBU.md)</t>
        </is>
      </c>
      <c r="P97" s="165" t="inlineStr">
        <is>
          <t>ข้อสอบจำลอง</t>
        </is>
      </c>
      <c r="Q97" s="165" t="inlineStr">
        <is>
          <t>Mock Rx20 UBU</t>
        </is>
      </c>
      <c r="R97" s="165" t="inlineStr"/>
    </row>
    <row r="98" ht="24" customHeight="1" s="49">
      <c r="A98" s="167" t="n">
        <v>96</v>
      </c>
      <c r="B98" s="166" t="inlineStr">
        <is>
          <t>ผู้หญิงต้องคุมกำเนิดตั้งแต่เดือนแรกที่ใช้ยา</t>
        </is>
      </c>
      <c r="C98" s="166" t="inlineStr"/>
      <c r="D98" s="166" t="inlineStr">
        <is>
          <t>Ethinylestradiol 35 mcg + Cyproterone acetate 2 mg</t>
        </is>
      </c>
      <c r="E98" s="166" t="inlineStr">
        <is>
          <t>Desogestrel 75 mcg OD (Progestin-only)</t>
        </is>
      </c>
      <c r="F98" s="166" t="inlineStr">
        <is>
          <t>Levonorgestrel 1.5 mg stat (Emergency)</t>
        </is>
      </c>
      <c r="G98" s="166" t="inlineStr">
        <is>
          <t>Mefenamic acid 500 mg TID</t>
        </is>
      </c>
      <c r="H98" s="166" t="inlineStr">
        <is>
          <t>Tamsulosin 0.4 mg HS</t>
        </is>
      </c>
      <c r="I98" s="167" t="n">
        <v>1</v>
      </c>
      <c r="J98"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66" t="inlineStr"/>
      <c r="L98" s="166" t="inlineStr">
        <is>
          <t>Oral contraceptive</t>
        </is>
      </c>
      <c r="M98" s="166" t="inlineStr"/>
      <c r="N98" s="165" t="inlineStr">
        <is>
          <t>Clinic</t>
        </is>
      </c>
      <c r="O98" s="166" t="inlineStr">
        <is>
          <t>ข้อ 1 (PLE_CC1_Key_Rx20_UBU.md)</t>
        </is>
      </c>
      <c r="P98" s="165" t="inlineStr">
        <is>
          <t>ข้อสอบจำลอง</t>
        </is>
      </c>
      <c r="Q98" s="165" t="inlineStr">
        <is>
          <t>Mock Rx20 UBU</t>
        </is>
      </c>
      <c r="R98" s="165" t="inlineStr"/>
    </row>
    <row r="99" ht="24" customHeight="1" s="49">
      <c r="A99" s="167" t="n">
        <v>97</v>
      </c>
      <c r="B99" s="166"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99" s="166" t="inlineStr"/>
      <c r="D99" s="166" t="inlineStr">
        <is>
          <t>Mefenamic acid 500 mg TID</t>
        </is>
      </c>
      <c r="E99" s="166" t="inlineStr">
        <is>
          <t>Tamsulosin 0.4 mg HS</t>
        </is>
      </c>
      <c r="F99" s="166" t="inlineStr">
        <is>
          <t>Finasteride 5 mg OD</t>
        </is>
      </c>
      <c r="G99" s="166" t="inlineStr">
        <is>
          <t>Oxybutynin 5 mg BID</t>
        </is>
      </c>
      <c r="H99" s="166" t="inlineStr">
        <is>
          <t>Tolterodine 2 mg BID</t>
        </is>
      </c>
      <c r="I99" s="167" t="n">
        <v>4</v>
      </c>
      <c r="J99" s="166"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9" s="166" t="inlineStr"/>
      <c r="L99" s="166" t="inlineStr">
        <is>
          <t>Oral contraceptive</t>
        </is>
      </c>
      <c r="M99" s="166" t="inlineStr"/>
      <c r="N99" s="165" t="inlineStr">
        <is>
          <t>Clinic</t>
        </is>
      </c>
      <c r="O99" s="166" t="inlineStr">
        <is>
          <t>ข้อ 5 (PLE_CC1_Key_Rx20_UBU.md)</t>
        </is>
      </c>
      <c r="P99" s="165" t="inlineStr">
        <is>
          <t>ข้อสอบจำลอง</t>
        </is>
      </c>
      <c r="Q99" s="165" t="inlineStr">
        <is>
          <t>Mock Rx20 UBU</t>
        </is>
      </c>
      <c r="R99" s="165" t="inlineStr"/>
    </row>
    <row r="100" ht="24" customHeight="1" s="49">
      <c r="A100" s="167" t="n">
        <v>98</v>
      </c>
      <c r="B100" s="166" t="inlineStr">
        <is>
          <t>เหตุใดจึงต้องระมัดระวังในการยาคุมกำเนิดที่มี Estrogen ให้กับหญิงที่อยู่ระหว่างให้นมบุตร</t>
        </is>
      </c>
      <c r="C100" s="166" t="inlineStr"/>
      <c r="D100" s="166" t="inlineStr">
        <is>
          <t>เนื่องจากยาอาจมีผลลดฮอร์โมน Prolactin</t>
        </is>
      </c>
      <c r="E100" s="166" t="inlineStr">
        <is>
          <t>เนื่องจากยาสามารถผ่านน้ำนมได้และอาจมีผลต่อตับของทารก</t>
        </is>
      </c>
      <c r="F100" s="166" t="inlineStr">
        <is>
          <t>Dydrogesterone 10 mg BID</t>
        </is>
      </c>
      <c r="G100" s="166" t="inlineStr">
        <is>
          <t>Ethinylestradiol 30 mcg + Levonorgestrel 150 mcg</t>
        </is>
      </c>
      <c r="H100" s="166" t="inlineStr">
        <is>
          <t>เนื่องจากในหญิงให้นมบุตรอาจทำให้เกิดเลือดออกกะปริบกะปรอยได้</t>
        </is>
      </c>
      <c r="I100" s="167" t="n">
        <v>1</v>
      </c>
      <c r="J100" s="166"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66" t="inlineStr"/>
      <c r="L100" s="166" t="inlineStr">
        <is>
          <t>Oral contraceptive</t>
        </is>
      </c>
      <c r="M100" s="166" t="inlineStr"/>
      <c r="N100" s="165" t="inlineStr">
        <is>
          <t>Clinic</t>
        </is>
      </c>
      <c r="O100" s="166" t="inlineStr">
        <is>
          <t>ข้อ 2 (PLE_CC1_Key_Rx20_UBU.md)</t>
        </is>
      </c>
      <c r="P100" s="165" t="inlineStr">
        <is>
          <t>ข้อสอบจำลอง</t>
        </is>
      </c>
      <c r="Q100" s="165" t="inlineStr">
        <is>
          <t>Mock Rx20 UBU</t>
        </is>
      </c>
      <c r="R100" s="165" t="inlineStr"/>
    </row>
    <row r="101" ht="24" customHeight="1" s="49">
      <c r="A101" s="167" t="n">
        <v>99</v>
      </c>
      <c r="B101" s="166" t="inlineStr">
        <is>
          <t>ผู้ป่วยที่มีภาวะใดมีห้ามใช้ฮอร์โมนที่ประกอบด้วย Estrogen</t>
        </is>
      </c>
      <c r="C101" s="166" t="inlineStr"/>
      <c r="D101" s="166" t="inlineStr">
        <is>
          <t>Ethinylestradiol 30 mcg + Levonorgestrel 150 mcg</t>
        </is>
      </c>
      <c r="E101" s="166" t="inlineStr">
        <is>
          <t>Ethinylestradiol 30 mcg + Drospirenone 3 mg</t>
        </is>
      </c>
      <c r="F101" s="166" t="inlineStr">
        <is>
          <t>ลมชัก</t>
        </is>
      </c>
      <c r="G101" s="166" t="inlineStr">
        <is>
          <t>มีภาวะลิ่มเลือดอุดตัน</t>
        </is>
      </c>
      <c r="H101" s="166" t="inlineStr">
        <is>
          <t>Levonorgestrel 1.5 mg stat (Emergency)</t>
        </is>
      </c>
      <c r="I101" s="167" t="n">
        <v>4</v>
      </c>
      <c r="J101" s="166"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Hormonal replacement</t>
        </is>
      </c>
      <c r="M101" s="166" t="inlineStr"/>
      <c r="N101" s="165" t="inlineStr">
        <is>
          <t>Clinic</t>
        </is>
      </c>
      <c r="O101" s="166" t="inlineStr">
        <is>
          <t>ข้อ 3 (PLE_CC1_Key_Rx20_UBU.md)</t>
        </is>
      </c>
      <c r="P101" s="165" t="inlineStr">
        <is>
          <t>ข้อสอบจำลอง</t>
        </is>
      </c>
      <c r="Q101" s="165" t="inlineStr">
        <is>
          <t>Mock Rx20 UBU</t>
        </is>
      </c>
      <c r="R101" s="165" t="inlineStr"/>
    </row>
    <row r="102" ht="24" customHeight="1" s="49">
      <c r="A102" s="167" t="n">
        <v>100</v>
      </c>
      <c r="B102" s="166" t="inlineStr">
        <is>
          <t>ข้อดีของยาคุมกำเนิดในรูปแผ่นแปะที่แตกต่างจากยาคุมกำเนิดแบบรับประทานคือข้อใด</t>
        </is>
      </c>
      <c r="C102" s="166" t="inlineStr"/>
      <c r="D102" s="166" t="inlineStr">
        <is>
          <t>Patch ทำให้เกิดผลข้างเคียงได้น้อยกว่า oral contraceptive</t>
        </is>
      </c>
      <c r="E102" s="166" t="inlineStr">
        <is>
          <t>Patch ไม่ทำให้เกิดมะเร็งเต้านมเหมือน oral contraceptive</t>
        </is>
      </c>
      <c r="F102" s="166" t="inlineStr">
        <is>
          <t>Patch ลด first pass metabolism ของ oral contraceptive</t>
        </is>
      </c>
      <c r="G102" s="166" t="inlineStr">
        <is>
          <t>Tamsulosin 0.4 mg HS</t>
        </is>
      </c>
      <c r="H102" s="166" t="inlineStr">
        <is>
          <t>Finasteride 5 mg OD</t>
        </is>
      </c>
      <c r="I102" s="167" t="n">
        <v>3</v>
      </c>
      <c r="J102" s="166"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66" t="inlineStr"/>
      <c r="L102" s="166" t="inlineStr">
        <is>
          <t>Oral contraceptive</t>
        </is>
      </c>
      <c r="M102" s="166" t="inlineStr"/>
      <c r="N102" s="165" t="inlineStr">
        <is>
          <t>Clinic</t>
        </is>
      </c>
      <c r="O102" s="166" t="inlineStr">
        <is>
          <t>ข้อ 9 (PLE_CC1_Key_Rx20_UBU.md)</t>
        </is>
      </c>
      <c r="P102" s="165" t="inlineStr">
        <is>
          <t>ข้อสอบจำลอง</t>
        </is>
      </c>
      <c r="Q102" s="165" t="inlineStr">
        <is>
          <t>Mock Rx20 UBU</t>
        </is>
      </c>
      <c r="R102" s="165" t="inlineStr"/>
    </row>
    <row r="103" ht="24" customHeight="1" s="49">
      <c r="A103" s="167" t="n">
        <v>101</v>
      </c>
      <c r="B103" s="166" t="inlineStr">
        <is>
          <t>หากผู้ป่วย cystitis รายนี้กำลังตั้งครรภ์ด้วย ควรพิจารณายาใดให้แก่ผู้ป่วย</t>
        </is>
      </c>
      <c r="C103" s="166" t="inlineStr"/>
      <c r="D103" s="166" t="inlineStr">
        <is>
          <t>Tamsulosin 0.4 mg HS</t>
        </is>
      </c>
      <c r="E103" s="166" t="inlineStr">
        <is>
          <t>Finasteride 5 mg OD</t>
        </is>
      </c>
      <c r="F103" s="166" t="inlineStr">
        <is>
          <t>Oxybutynin 5 mg BID</t>
        </is>
      </c>
      <c r="G103" s="166" t="inlineStr">
        <is>
          <t>Tolterodine 2 mg BID</t>
        </is>
      </c>
      <c r="H103" s="166" t="inlineStr">
        <is>
          <t>Dydrogesterone 10 mg BID</t>
        </is>
      </c>
      <c r="I103" s="167" t="n">
        <v>1</v>
      </c>
      <c r="J103"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66" t="inlineStr"/>
      <c r="L103" s="166" t="inlineStr">
        <is>
          <t>Oral contraceptive</t>
        </is>
      </c>
      <c r="M103" s="166" t="inlineStr"/>
      <c r="N103" s="165" t="inlineStr">
        <is>
          <t>Clinic</t>
        </is>
      </c>
      <c r="O103" s="166" t="inlineStr">
        <is>
          <t>ข้อ 7 (PLE_CC1_Key_Rx20_UBU.md)</t>
        </is>
      </c>
      <c r="P103" s="165" t="inlineStr">
        <is>
          <t>ข้อสอบจำลอง</t>
        </is>
      </c>
      <c r="Q103" s="165" t="inlineStr">
        <is>
          <t>Mock Rx20 UBU</t>
        </is>
      </c>
      <c r="R103" s="165" t="inlineStr"/>
    </row>
    <row r="104" ht="24" customHeight="1" s="49">
      <c r="A104" s="167" t="n">
        <v>102</v>
      </c>
      <c r="B104" s="166" t="inlineStr">
        <is>
          <t>หากพบว่าผู้ป่วยตั้งครรภ์ ควรเปลี่ยนการรักษาอย่างไร ( ผู้ป่วยถูก diagnosi เป็น Tricomonas vaginalis ได้รับยารักษาด้วยยา Metronidazole 500 mg BID x 7 )</t>
        </is>
      </c>
      <c r="C104" s="166" t="inlineStr"/>
      <c r="D104" s="166" t="inlineStr">
        <is>
          <t>Tolterodine 2 mg BID</t>
        </is>
      </c>
      <c r="E104" s="166" t="inlineStr">
        <is>
          <t>Dydrogesterone 10 mg BID</t>
        </is>
      </c>
      <c r="F104" s="166" t="inlineStr">
        <is>
          <t>Ethinylestradiol 30 mcg + Levonorgestrel 150 mcg</t>
        </is>
      </c>
      <c r="G104" s="166" t="inlineStr">
        <is>
          <t>Ethinylestradiol 30 mcg + Drospirenone 3 mg</t>
        </is>
      </c>
      <c r="H104" s="166" t="inlineStr">
        <is>
          <t>Ethinylestradiol 35 mcg + Cyproterone acetate 2 mg</t>
        </is>
      </c>
      <c r="I104" s="167" t="n">
        <v>1</v>
      </c>
      <c r="J104"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Oral contraceptive</t>
        </is>
      </c>
      <c r="M104" s="166" t="inlineStr"/>
      <c r="N104" s="165" t="inlineStr">
        <is>
          <t>Clinic</t>
        </is>
      </c>
      <c r="O104" s="166" t="inlineStr">
        <is>
          <t>ข้อ 86 (PLE_CC1_Key_Rx20_UBU.md)</t>
        </is>
      </c>
      <c r="P104" s="165" t="inlineStr">
        <is>
          <t>ข้อสอบจำลอง</t>
        </is>
      </c>
      <c r="Q104" s="165" t="inlineStr">
        <is>
          <t>Mock Rx20 UBU</t>
        </is>
      </c>
      <c r="R104" s="165" t="inlineStr"/>
    </row>
    <row r="105" ht="24" customHeight="1" s="49">
      <c r="A105" s="167" t="n">
        <v>103</v>
      </c>
      <c r="B105" s="166" t="inlineStr">
        <is>
          <t>ถ้าผู้ป่วยรายนี้ ซึ่งเป็นโรค psoriasis ตั้งครรภ์จะสามารถใช้ยาใดต่อไปนี้ได้</t>
        </is>
      </c>
      <c r="C105" s="166" t="inlineStr"/>
      <c r="D105" s="166" t="inlineStr">
        <is>
          <t>Ethinylestradiol 30 mcg + Drospirenone 3 mg</t>
        </is>
      </c>
      <c r="E105" s="166" t="inlineStr">
        <is>
          <t>Ethinylestradiol 35 mcg + Cyproterone acetate 2 mg</t>
        </is>
      </c>
      <c r="F105" s="166" t="inlineStr">
        <is>
          <t>Desogestrel 75 mcg OD (Progestin-only)</t>
        </is>
      </c>
      <c r="G105" s="166" t="inlineStr">
        <is>
          <t>Levonorgestrel 1.5 mg stat (Emergency)</t>
        </is>
      </c>
      <c r="H105" s="166" t="inlineStr">
        <is>
          <t>Mefenamic acid 500 mg TID</t>
        </is>
      </c>
      <c r="I105" s="167" t="n">
        <v>1</v>
      </c>
      <c r="J105"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5" s="166" t="inlineStr"/>
      <c r="L105" s="166" t="inlineStr">
        <is>
          <t>Oral contraceptive</t>
        </is>
      </c>
      <c r="M105" s="166" t="inlineStr"/>
      <c r="N105" s="165" t="inlineStr">
        <is>
          <t>Clinic</t>
        </is>
      </c>
      <c r="O105" s="166" t="inlineStr">
        <is>
          <t>ข้อ 95 (PLE_CC1_Key_Rx20_UBU.md)</t>
        </is>
      </c>
      <c r="P105" s="165" t="inlineStr">
        <is>
          <t>ข้อสอบจำลอง</t>
        </is>
      </c>
      <c r="Q105" s="165" t="inlineStr">
        <is>
          <t>Mock Rx20 UBU</t>
        </is>
      </c>
      <c r="R105" s="165" t="inlineStr"/>
    </row>
    <row r="106" ht="24" customHeight="1" s="49">
      <c r="A106" s="167" t="n">
        <v>104</v>
      </c>
      <c r="B106" s="166" t="inlineStr">
        <is>
          <t>ผู้หญิงวัยเจริญพันธุ์ไม่ต้องคุมกำเนิด</t>
        </is>
      </c>
      <c r="C106" s="166" t="inlineStr"/>
      <c r="D106" s="166" t="inlineStr">
        <is>
          <t>Levonorgestrel 1.5 mg stat (Emergency)</t>
        </is>
      </c>
      <c r="E106" s="166" t="inlineStr">
        <is>
          <t>Mefenamic acid 500 mg TID</t>
        </is>
      </c>
      <c r="F106" s="166" t="inlineStr">
        <is>
          <t>Tamsulosin 0.4 mg HS</t>
        </is>
      </c>
      <c r="G106" s="166" t="inlineStr">
        <is>
          <t>Finasteride 5 mg OD</t>
        </is>
      </c>
      <c r="H106" s="166" t="inlineStr">
        <is>
          <t>Oxybutynin 5 mg BID</t>
        </is>
      </c>
      <c r="I106" s="167" t="n">
        <v>1</v>
      </c>
      <c r="J106"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66" t="inlineStr"/>
      <c r="L106" s="166" t="inlineStr">
        <is>
          <t>Oral contraceptive</t>
        </is>
      </c>
      <c r="M106" s="166" t="inlineStr"/>
      <c r="N106" s="165" t="inlineStr">
        <is>
          <t>Clinic</t>
        </is>
      </c>
      <c r="O106" s="166" t="inlineStr">
        <is>
          <t>ข้อ 1 (PLE_CC1_Key_Rx20_UBU.md)</t>
        </is>
      </c>
      <c r="P106" s="165" t="inlineStr">
        <is>
          <t>ข้อสอบจำลอง</t>
        </is>
      </c>
      <c r="Q106" s="165" t="inlineStr">
        <is>
          <t>Mock Rx20 UBU</t>
        </is>
      </c>
      <c r="R106" s="165" t="inlineStr"/>
    </row>
    <row r="107" ht="24" customHeight="1" s="49">
      <c r="A107" s="167" t="n">
        <v>105</v>
      </c>
      <c r="B107" s="166" t="inlineStr">
        <is>
          <t>ไม่ต้องคุมกำเนิดในระหว่างการรับประทานยา</t>
        </is>
      </c>
      <c r="C107" s="166" t="inlineStr"/>
      <c r="D107" s="166" t="inlineStr">
        <is>
          <t>Finasteride 5 mg OD</t>
        </is>
      </c>
      <c r="E107" s="166" t="inlineStr">
        <is>
          <t>Oxybutynin 5 mg BID</t>
        </is>
      </c>
      <c r="F107" s="166" t="inlineStr">
        <is>
          <t>Tolterodine 2 mg BID</t>
        </is>
      </c>
      <c r="G107" s="166" t="inlineStr">
        <is>
          <t>Dydrogesterone 10 mg BID</t>
        </is>
      </c>
      <c r="H107" s="166" t="inlineStr">
        <is>
          <t>Ethinylestradiol 30 mcg + Levonorgestrel 150 mcg</t>
        </is>
      </c>
      <c r="I107" s="167" t="n">
        <v>1</v>
      </c>
      <c r="J107"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66" t="inlineStr"/>
      <c r="L107" s="166" t="inlineStr">
        <is>
          <t>Oral contraceptive</t>
        </is>
      </c>
      <c r="M107" s="166" t="inlineStr"/>
      <c r="N107" s="165" t="inlineStr">
        <is>
          <t>Clinic</t>
        </is>
      </c>
      <c r="O107" s="166" t="inlineStr">
        <is>
          <t>ข้อ 1 (PLE_CC1_Key_Rx20_UBU.md)</t>
        </is>
      </c>
      <c r="P107" s="165" t="inlineStr">
        <is>
          <t>ข้อสอบจำลอง</t>
        </is>
      </c>
      <c r="Q107" s="165" t="inlineStr">
        <is>
          <t>Mock Rx20 UBU</t>
        </is>
      </c>
      <c r="R107" s="165" t="inlineStr"/>
    </row>
    <row r="108" ht="24" customHeight="1" s="49">
      <c r="A108" s="167" t="n">
        <v>106</v>
      </c>
      <c r="B108" s="166" t="inlineStr">
        <is>
          <t>ไม่ต้องคุมกำเนิดก่อน แต่คุมระหว่างได้รับยา</t>
        </is>
      </c>
      <c r="C108" s="166" t="inlineStr"/>
      <c r="D108" s="166" t="inlineStr">
        <is>
          <t>Dydrogesterone 10 mg BID</t>
        </is>
      </c>
      <c r="E108" s="166" t="inlineStr">
        <is>
          <t>Ethinylestradiol 30 mcg + Levonorgestrel 150 mcg</t>
        </is>
      </c>
      <c r="F108" s="166" t="inlineStr">
        <is>
          <t>Ethinylestradiol 30 mcg + Drospirenone 3 mg</t>
        </is>
      </c>
      <c r="G108" s="166" t="inlineStr">
        <is>
          <t>Ethinylestradiol 35 mcg + Cyproterone acetate 2 mg</t>
        </is>
      </c>
      <c r="H108" s="166" t="inlineStr">
        <is>
          <t>Desogestrel 75 mcg OD (Progestin-only)</t>
        </is>
      </c>
      <c r="I108" s="167" t="n">
        <v>1</v>
      </c>
      <c r="J108"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66" t="inlineStr"/>
      <c r="L108" s="166" t="inlineStr">
        <is>
          <t>Oral contraceptive</t>
        </is>
      </c>
      <c r="M108" s="166" t="inlineStr"/>
      <c r="N108" s="165" t="inlineStr">
        <is>
          <t>Clinic</t>
        </is>
      </c>
      <c r="O108" s="166" t="inlineStr">
        <is>
          <t>ข้อ 2 (PLE_CC1_Key_Rx20_UBU.md)</t>
        </is>
      </c>
      <c r="P108" s="165" t="inlineStr">
        <is>
          <t>ข้อสอบจำลอง</t>
        </is>
      </c>
      <c r="Q108" s="165" t="inlineStr">
        <is>
          <t>Mock Rx20 UBU</t>
        </is>
      </c>
      <c r="R108" s="165" t="inlineStr"/>
    </row>
    <row r="109" ht="24" customHeight="1" s="49">
      <c r="A109" s="167" t="n">
        <v>107</v>
      </c>
      <c r="B109" s="166" t="inlineStr">
        <is>
          <t>คุมกำเนิดก่อนใช้ยา 1 เดือน และระหว่างใช้ยา</t>
        </is>
      </c>
      <c r="C109" s="166" t="inlineStr"/>
      <c r="D109" s="166" t="inlineStr">
        <is>
          <t>Ethinylestradiol 35 mcg + Cyproterone acetate 2 mg</t>
        </is>
      </c>
      <c r="E109" s="166" t="inlineStr">
        <is>
          <t>Desogestrel 75 mcg OD (Progestin-only)</t>
        </is>
      </c>
      <c r="F109" s="166" t="inlineStr">
        <is>
          <t>Levonorgestrel 1.5 mg stat (Emergency)</t>
        </is>
      </c>
      <c r="G109" s="166" t="inlineStr">
        <is>
          <t>Mefenamic acid 500 mg TID</t>
        </is>
      </c>
      <c r="H109" s="166" t="inlineStr">
        <is>
          <t>Tamsulosin 0.4 mg HS</t>
        </is>
      </c>
      <c r="I109" s="167" t="n">
        <v>1</v>
      </c>
      <c r="J109"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66" t="inlineStr"/>
      <c r="L109" s="166" t="inlineStr">
        <is>
          <t>Oral contraceptive</t>
        </is>
      </c>
      <c r="M109" s="166" t="inlineStr"/>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108</v>
      </c>
      <c r="B110" s="166" t="inlineStr">
        <is>
          <t>คุมกำเนิดก่อนใช้ยา 1 เดือน และหลังใช้ยา 3 เดือน</t>
        </is>
      </c>
      <c r="C110" s="166" t="inlineStr"/>
      <c r="D110" s="166" t="inlineStr">
        <is>
          <t>Mefenamic acid 500 mg TID</t>
        </is>
      </c>
      <c r="E110" s="166" t="inlineStr">
        <is>
          <t>Tamsulosin 0.4 mg HS</t>
        </is>
      </c>
      <c r="F110" s="166" t="inlineStr">
        <is>
          <t>Finasteride 5 mg OD</t>
        </is>
      </c>
      <c r="G110" s="166" t="inlineStr">
        <is>
          <t>Oxybutynin 5 mg BID</t>
        </is>
      </c>
      <c r="H110" s="166" t="inlineStr">
        <is>
          <t>Tolterodine 2 mg BID</t>
        </is>
      </c>
      <c r="I110" s="167" t="n">
        <v>1</v>
      </c>
      <c r="J110"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66" t="inlineStr"/>
      <c r="L110" s="166" t="inlineStr">
        <is>
          <t>Oral contraceptive</t>
        </is>
      </c>
      <c r="M110" s="166" t="inlineStr"/>
      <c r="N110" s="165" t="inlineStr">
        <is>
          <t>Clinic</t>
        </is>
      </c>
      <c r="O110" s="166" t="inlineStr">
        <is>
          <t>ข้อ 4 (PLE_CC1_Key_Rx20_UBU.md)</t>
        </is>
      </c>
      <c r="P110" s="165" t="inlineStr">
        <is>
          <t>ข้อสอบจำลอง</t>
        </is>
      </c>
      <c r="Q110" s="165" t="inlineStr">
        <is>
          <t>Mock Rx20 UBU</t>
        </is>
      </c>
      <c r="R110" s="165" t="inlineStr"/>
    </row>
    <row r="111" ht="24" customHeight="1" s="49">
      <c r="A111" s="167" t="n">
        <v>109</v>
      </c>
      <c r="B111" s="166" t="inlineStr">
        <is>
          <t>คุมกำเนิดก่อนใช้ยา 1 เดือน ระหว่างใช้ยา และหลังใช้ยา 1 เดือน</t>
        </is>
      </c>
      <c r="C111" s="166" t="inlineStr"/>
      <c r="D111" s="166" t="inlineStr">
        <is>
          <t>Oxybutynin 5 mg BID</t>
        </is>
      </c>
      <c r="E111" s="166" t="inlineStr">
        <is>
          <t>Tolterodine 2 mg BID</t>
        </is>
      </c>
      <c r="F111" s="166" t="inlineStr">
        <is>
          <t>Dydrogesterone 10 mg BID</t>
        </is>
      </c>
      <c r="G111" s="166" t="inlineStr">
        <is>
          <t>Ethinylestradiol 30 mcg + Levonorgestrel 150 mcg</t>
        </is>
      </c>
      <c r="H111" s="166" t="inlineStr">
        <is>
          <t>Ethinylestradiol 30 mcg + Drospirenone 3 mg</t>
        </is>
      </c>
      <c r="I111" s="167" t="n">
        <v>1</v>
      </c>
      <c r="J111"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66" t="inlineStr"/>
      <c r="L111" s="166" t="inlineStr">
        <is>
          <t>Oral contraceptive</t>
        </is>
      </c>
      <c r="M111" s="166" t="inlineStr"/>
      <c r="N111" s="165" t="inlineStr">
        <is>
          <t>Clinic</t>
        </is>
      </c>
      <c r="O111" s="166" t="inlineStr">
        <is>
          <t>ข้อ 5 (PLE_CC1_Key_Rx20_UBU.md)</t>
        </is>
      </c>
      <c r="P111" s="165" t="inlineStr">
        <is>
          <t>ข้อสอบจำลอง</t>
        </is>
      </c>
      <c r="Q111" s="165" t="inlineStr">
        <is>
          <t>Mock Rx20 UBU</t>
        </is>
      </c>
      <c r="R111" s="165" t="inlineStr"/>
    </row>
    <row r="112" ht="24" customHeight="1" s="49">
      <c r="A112" s="167" t="n">
        <v>110</v>
      </c>
      <c r="B112" s="166"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12" s="166" t="inlineStr"/>
      <c r="D112" s="166" t="inlineStr">
        <is>
          <t>Ethinylestradiol 30 mcg + Levonorgestrel 150 mcg</t>
        </is>
      </c>
      <c r="E112" s="166" t="inlineStr">
        <is>
          <t>Ethinylestradiol 30 mcg + Drospirenone 3 mg</t>
        </is>
      </c>
      <c r="F112" s="166" t="inlineStr">
        <is>
          <t>Ethinylestradiol 35 mcg + Cyproterone acetate 2 mg</t>
        </is>
      </c>
      <c r="G112" s="166" t="inlineStr">
        <is>
          <t>Desogestrel 75 mcg OD (Progestin-only)</t>
        </is>
      </c>
      <c r="H112" s="166" t="inlineStr">
        <is>
          <t>Levonorgestrel 1.5 mg stat (Emergency)</t>
        </is>
      </c>
      <c r="I112" s="167" t="n">
        <v>1</v>
      </c>
      <c r="J112"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 s="166" t="inlineStr"/>
      <c r="L112" s="166" t="inlineStr">
        <is>
          <t>Oral contraceptive</t>
        </is>
      </c>
      <c r="M112" s="166" t="inlineStr"/>
      <c r="N112" s="165" t="inlineStr">
        <is>
          <t>Clinic</t>
        </is>
      </c>
      <c r="O112" s="166" t="inlineStr">
        <is>
          <t>ข้อ 5 (PLE_CC1_Key_Rx20_UBU.md)</t>
        </is>
      </c>
      <c r="P112" s="165" t="inlineStr">
        <is>
          <t>ข้อสอบจำลอง</t>
        </is>
      </c>
      <c r="Q112" s="165" t="inlineStr">
        <is>
          <t>Mock Rx20 UBU</t>
        </is>
      </c>
      <c r="R112" s="165" t="inlineStr"/>
    </row>
    <row r="113" ht="24" customHeight="1" s="49">
      <c r="A113" s="167" t="n">
        <v>111</v>
      </c>
      <c r="B113" s="166" t="inlineStr">
        <is>
          <t>วิธีการคุมกำเนิดใดเหมาะสมกับผู้ป่วยรายนี้ - ._</t>
        </is>
      </c>
      <c r="C113" s="166" t="inlineStr"/>
      <c r="D113" s="166" t="inlineStr">
        <is>
          <t>Desogestrel 75 mcg OD (Progestin-only)</t>
        </is>
      </c>
      <c r="E113" s="166" t="inlineStr">
        <is>
          <t>Levonorgestrel 1.5 mg stat (Emergency)</t>
        </is>
      </c>
      <c r="F113" s="166" t="inlineStr">
        <is>
          <t>Mefenamic acid 500 mg TID</t>
        </is>
      </c>
      <c r="G113" s="166" t="inlineStr">
        <is>
          <t>Tamsulosin 0.4 mg HS</t>
        </is>
      </c>
      <c r="H113" s="166" t="inlineStr">
        <is>
          <t>Finasteride 5 mg OD</t>
        </is>
      </c>
      <c r="I113" s="167" t="n">
        <v>1</v>
      </c>
      <c r="J113"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66" t="inlineStr"/>
      <c r="L113" s="166" t="inlineStr">
        <is>
          <t>Oral contraceptive</t>
        </is>
      </c>
      <c r="M113" s="166" t="inlineStr"/>
      <c r="N113" s="165" t="inlineStr">
        <is>
          <t>Clinic</t>
        </is>
      </c>
      <c r="O113" s="166" t="inlineStr">
        <is>
          <t>ข้อ 76 (PLE_CC1_Key_Rx20_UBU.md)</t>
        </is>
      </c>
      <c r="P113" s="165" t="inlineStr">
        <is>
          <t>ข้อสอบจำลอง</t>
        </is>
      </c>
      <c r="Q113" s="165" t="inlineStr">
        <is>
          <t>Mock Rx20 UBU</t>
        </is>
      </c>
      <c r="R113" s="165" t="inlineStr"/>
    </row>
    <row r="114" ht="24" customHeight="1" s="49">
      <c r="A114" s="167" t="n">
        <v>112</v>
      </c>
      <c r="B114" s="166" t="inlineStr">
        <is>
          <t>ถ้าผู้ป่วยตัดสินใจเลือกยาคุมแบบรับประทาน ยาคุมชนิดใดที่เหมาะสมกับผู้ป่วยรายนี้</t>
        </is>
      </c>
      <c r="C114" s="166" t="inlineStr"/>
      <c r="D114" s="166" t="inlineStr">
        <is>
          <t>Tamsulosin 0.4 mg HS</t>
        </is>
      </c>
      <c r="E114" s="166" t="inlineStr">
        <is>
          <t>Finasteride 5 mg OD</t>
        </is>
      </c>
      <c r="F114" s="166" t="inlineStr">
        <is>
          <t>Oxybutynin 5 mg BID</t>
        </is>
      </c>
      <c r="G114" s="166" t="inlineStr">
        <is>
          <t>Tolterodine 2 mg BID</t>
        </is>
      </c>
      <c r="H114" s="166" t="inlineStr">
        <is>
          <t>Dydrogesterone 10 mg BID</t>
        </is>
      </c>
      <c r="I114" s="167" t="n">
        <v>1</v>
      </c>
      <c r="J114"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66" t="inlineStr"/>
      <c r="L114" s="166" t="inlineStr">
        <is>
          <t>Oral contraceptive</t>
        </is>
      </c>
      <c r="M114" s="166" t="inlineStr"/>
      <c r="N114" s="165" t="inlineStr">
        <is>
          <t>Clinic</t>
        </is>
      </c>
      <c r="O114" s="166" t="inlineStr">
        <is>
          <t>ข้อ 77 (PLE_CC1_Key_Rx20_UBU.md)</t>
        </is>
      </c>
      <c r="P114" s="165" t="inlineStr">
        <is>
          <t>ข้อสอบจำลอง</t>
        </is>
      </c>
      <c r="Q114" s="165" t="inlineStr">
        <is>
          <t>Mock Rx20 UBU</t>
        </is>
      </c>
      <c r="R114" s="165" t="inlineStr"/>
    </row>
    <row r="115" ht="24" customHeight="1" s="49">
      <c r="A115" s="167" t="n">
        <v>113</v>
      </c>
      <c r="B115" s="166" t="inlineStr">
        <is>
          <t>เกี่ยวกับ EE 30 + drospirenone ข้อใดต่อไปนี้กล่าวถูกต้องตามหลักวิชาชีพเภสัชกรรม</t>
        </is>
      </c>
      <c r="C115" s="166" t="inlineStr"/>
      <c r="D115" s="166" t="inlineStr">
        <is>
          <t>Tolterodine 2 mg BID</t>
        </is>
      </c>
      <c r="E115" s="166" t="inlineStr">
        <is>
          <t>Dydrogesterone 10 mg BID</t>
        </is>
      </c>
      <c r="F115" s="166" t="inlineStr">
        <is>
          <t>Ethinylestradiol 30 mcg + Levonorgestrel 150 mcg</t>
        </is>
      </c>
      <c r="G115" s="166" t="inlineStr">
        <is>
          <t>Ethinylestradiol 30 mcg + Drospirenone 3 mg</t>
        </is>
      </c>
      <c r="H115" s="166" t="inlineStr">
        <is>
          <t>Ethinylestradiol 35 mcg + Cyproterone acetate 2 mg</t>
        </is>
      </c>
      <c r="I115" s="167" t="n">
        <v>1</v>
      </c>
      <c r="J115"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5" s="166" t="inlineStr"/>
      <c r="L115" s="166" t="inlineStr">
        <is>
          <t>Oral contraceptive</t>
        </is>
      </c>
      <c r="M115" s="166" t="inlineStr"/>
      <c r="N115" s="165" t="inlineStr">
        <is>
          <t>Clinic</t>
        </is>
      </c>
      <c r="O115" s="166" t="inlineStr">
        <is>
          <t>ข้อ 3 (PLE_CC1_Key_Rx20_UBU.md)</t>
        </is>
      </c>
      <c r="P115" s="165" t="inlineStr">
        <is>
          <t>ข้อสอบจำลอง</t>
        </is>
      </c>
      <c r="Q115" s="165" t="inlineStr">
        <is>
          <t>Mock Rx20 UBU</t>
        </is>
      </c>
      <c r="R115" s="165" t="inlineStr"/>
    </row>
    <row r="116" ht="24" customHeight="1" s="49">
      <c r="A116" s="167" t="n">
        <v>114</v>
      </c>
      <c r="B116" s="166" t="inlineStr">
        <is>
          <t>เกี่ยวกับ EE 30 + Levonorgestrel ข้อใดต่อไปนี้กล่าวถูกต้องตามหลักวิชาชีพเภสัชกรรม</t>
        </is>
      </c>
      <c r="C116" s="166" t="inlineStr"/>
      <c r="D116" s="166" t="inlineStr">
        <is>
          <t>Ethinylestradiol 30 mcg + Drospirenone 3 mg</t>
        </is>
      </c>
      <c r="E116" s="166" t="inlineStr">
        <is>
          <t>Ethinylestradiol 35 mcg + Cyproterone acetate 2 mg</t>
        </is>
      </c>
      <c r="F116" s="166" t="inlineStr">
        <is>
          <t>Desogestrel 75 mcg OD (Progestin-only)</t>
        </is>
      </c>
      <c r="G116" s="166" t="inlineStr">
        <is>
          <t>Levonorgestrel 1.5 mg stat (Emergency)</t>
        </is>
      </c>
      <c r="H116" s="166" t="inlineStr">
        <is>
          <t>Mefenamic acid 500 mg TID</t>
        </is>
      </c>
      <c r="I116" s="167" t="n">
        <v>1</v>
      </c>
      <c r="J116"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6" s="166" t="inlineStr"/>
      <c r="L116" s="166" t="inlineStr">
        <is>
          <t>Oral contraceptive</t>
        </is>
      </c>
      <c r="M116" s="166" t="inlineStr"/>
      <c r="N116" s="165" t="inlineStr">
        <is>
          <t>Clinic</t>
        </is>
      </c>
      <c r="O116" s="166" t="inlineStr">
        <is>
          <t>ข้อ 4 (PLE_CC1_Key_Rx20_UBU.md)</t>
        </is>
      </c>
      <c r="P116" s="165" t="inlineStr">
        <is>
          <t>ข้อสอบจำลอง</t>
        </is>
      </c>
      <c r="Q116" s="165" t="inlineStr">
        <is>
          <t>Mock Rx20 UBU</t>
        </is>
      </c>
      <c r="R116" s="165" t="inlineStr"/>
    </row>
    <row r="117" ht="24" customHeight="1" s="49">
      <c r="A117" s="167" t="n">
        <v>115</v>
      </c>
      <c r="B117" s="166" t="inlineStr">
        <is>
          <t>คำแนะนำในการใช้ยาคุมกำเนิด ในเรื่องของอาการไม่พึงประสงค์คือข้อใด</t>
        </is>
      </c>
      <c r="C117" s="166" t="inlineStr"/>
      <c r="D117" s="166" t="inlineStr">
        <is>
          <t>Levonorgestrel 1.5 mg stat (Emergency)</t>
        </is>
      </c>
      <c r="E117" s="166" t="inlineStr">
        <is>
          <t>Mefenamic acid 500 mg TID</t>
        </is>
      </c>
      <c r="F117" s="166" t="inlineStr">
        <is>
          <t>Tamsulosin 0.4 mg HS</t>
        </is>
      </c>
      <c r="G117" s="166" t="inlineStr">
        <is>
          <t>Finasteride 5 mg OD</t>
        </is>
      </c>
      <c r="H117" s="166" t="inlineStr">
        <is>
          <t>Oxybutynin 5 mg BID</t>
        </is>
      </c>
      <c r="I117" s="167" t="n">
        <v>1</v>
      </c>
      <c r="J117"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66" t="inlineStr"/>
      <c r="L117" s="166" t="inlineStr">
        <is>
          <t>Oral contraceptive</t>
        </is>
      </c>
      <c r="M117" s="166" t="inlineStr"/>
      <c r="N117" s="165" t="inlineStr">
        <is>
          <t>Clinic</t>
        </is>
      </c>
      <c r="O117" s="166" t="inlineStr">
        <is>
          <t>ข้อ 78 (PLE_CC1_Key_Rx20_UBU.md)</t>
        </is>
      </c>
      <c r="P117" s="165" t="inlineStr">
        <is>
          <t>ข้อสอบจำลอง</t>
        </is>
      </c>
      <c r="Q117" s="165" t="inlineStr">
        <is>
          <t>Mock Rx20 UBU</t>
        </is>
      </c>
      <c r="R117" s="165" t="inlineStr"/>
    </row>
    <row r="118" ht="24" customHeight="1" s="49">
      <c r="A118" s="167" t="n">
        <v>116</v>
      </c>
      <c r="B118" s="166" t="inlineStr">
        <is>
          <t>หากมีประจำเดือนมากผิดปกติ ให้แจ้งเพื่อปรับขนาดยาให้มี Estrogen ที่สูงขึ้น</t>
        </is>
      </c>
      <c r="C118" s="166" t="inlineStr"/>
      <c r="D118" s="166" t="inlineStr">
        <is>
          <t>Finasteride 5 mg OD</t>
        </is>
      </c>
      <c r="E118" s="166" t="inlineStr">
        <is>
          <t>Oxybutynin 5 mg BID</t>
        </is>
      </c>
      <c r="F118" s="166" t="inlineStr">
        <is>
          <t>Tolterodine 2 mg BID</t>
        </is>
      </c>
      <c r="G118" s="166" t="inlineStr">
        <is>
          <t>Dydrogesterone 10 mg BID</t>
        </is>
      </c>
      <c r="H118" s="166" t="inlineStr">
        <is>
          <t>Ethinylestradiol 30 mcg + Levonorgestrel 150 mcg</t>
        </is>
      </c>
      <c r="I118" s="167" t="n">
        <v>1</v>
      </c>
      <c r="J118"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Hormonal replacement</t>
        </is>
      </c>
      <c r="M118" s="166" t="inlineStr"/>
      <c r="N118" s="165" t="inlineStr">
        <is>
          <t>Clinic</t>
        </is>
      </c>
      <c r="O118" s="166" t="inlineStr">
        <is>
          <t>ข้อ 3 (PLE_CC1_Key_Rx20_UBU.md)</t>
        </is>
      </c>
      <c r="P118" s="165" t="inlineStr">
        <is>
          <t>ข้อสอบจำลอง</t>
        </is>
      </c>
      <c r="Q118" s="165" t="inlineStr">
        <is>
          <t>Mock Rx20 UBU</t>
        </is>
      </c>
      <c r="R118" s="165" t="inlineStr"/>
    </row>
    <row r="119" ht="24" customHeight="1" s="49">
      <c r="A119" s="167" t="n">
        <v>117</v>
      </c>
      <c r="B119" s="166" t="inlineStr">
        <is>
          <t>หากผู้ป่วยใช้ยาคุมกำเนิดชนิด EE 30 าg แล้วลืมกินไป 2 เม็ดจะต้องให้คำแนะนำแก่ผู้ป่วยอย่างไร -</t>
        </is>
      </c>
      <c r="C119" s="166" t="inlineStr"/>
      <c r="D119" s="166" t="inlineStr">
        <is>
          <t>Dydrogesterone 10 mg BID</t>
        </is>
      </c>
      <c r="E119" s="166" t="inlineStr">
        <is>
          <t>Ethinylestradiol 30 mcg + Levonorgestrel 150 mcg</t>
        </is>
      </c>
      <c r="F119" s="166" t="inlineStr">
        <is>
          <t>Ethinylestradiol 30 mcg + Drospirenone 3 mg</t>
        </is>
      </c>
      <c r="G119" s="166" t="inlineStr">
        <is>
          <t>Ethinylestradiol 35 mcg + Cyproterone acetate 2 mg</t>
        </is>
      </c>
      <c r="H119" s="166" t="inlineStr">
        <is>
          <t>Desogestrel 75 mcg OD (Progestin-only)</t>
        </is>
      </c>
      <c r="I119" s="167" t="n">
        <v>1</v>
      </c>
      <c r="J119"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66" t="inlineStr"/>
      <c r="L119" s="166" t="inlineStr">
        <is>
          <t>Oral contraceptive</t>
        </is>
      </c>
      <c r="M119" s="166" t="inlineStr"/>
      <c r="N119" s="165" t="inlineStr">
        <is>
          <t>Clinic</t>
        </is>
      </c>
      <c r="O119" s="166" t="inlineStr">
        <is>
          <t>ข้อ 79 (PLE_CC1_Key_Rx20_UBU.md)</t>
        </is>
      </c>
      <c r="P119" s="165" t="inlineStr">
        <is>
          <t>ข้อสอบจำลอง</t>
        </is>
      </c>
      <c r="Q119" s="165" t="inlineStr">
        <is>
          <t>Mock Rx20 UBU</t>
        </is>
      </c>
      <c r="R119" s="165" t="inlineStr"/>
    </row>
    <row r="120" ht="24" customHeight="1" s="49">
      <c r="A120" s="167" t="n">
        <v>118</v>
      </c>
      <c r="B120" s="166" t="inlineStr">
        <is>
          <t>ให้กิน 2 เม็ดทันที แล้วกินต่อตามปกติและใช้การคุมกำเนิดวิธีอื่นร่วมด้วย</t>
        </is>
      </c>
      <c r="C120" s="166" t="inlineStr"/>
      <c r="D120" s="166" t="inlineStr">
        <is>
          <t>Ethinylestradiol 35 mcg + Cyproterone acetate 2 mg</t>
        </is>
      </c>
      <c r="E120" s="166" t="inlineStr">
        <is>
          <t>Desogestrel 75 mcg OD (Progestin-only)</t>
        </is>
      </c>
      <c r="F120" s="166" t="inlineStr">
        <is>
          <t>Levonorgestrel 1.5 mg stat (Emergency)</t>
        </is>
      </c>
      <c r="G120" s="166" t="inlineStr">
        <is>
          <t>Mefenamic acid 500 mg TID</t>
        </is>
      </c>
      <c r="H120" s="166" t="inlineStr">
        <is>
          <t>Tamsulosin 0.4 mg HS</t>
        </is>
      </c>
      <c r="I120" s="167" t="n">
        <v>1</v>
      </c>
      <c r="J120"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66" t="inlineStr"/>
      <c r="L120" s="166" t="inlineStr">
        <is>
          <t>Oral contraceptive</t>
        </is>
      </c>
      <c r="M120" s="166" t="inlineStr"/>
      <c r="N120" s="165" t="inlineStr">
        <is>
          <t>Clinic</t>
        </is>
      </c>
      <c r="O120" s="166" t="inlineStr">
        <is>
          <t>ข้อ 1 (PLE_CC1_Key_Rx20_UBU.md)</t>
        </is>
      </c>
      <c r="P120" s="165" t="inlineStr">
        <is>
          <t>ข้อสอบจำลอง</t>
        </is>
      </c>
      <c r="Q120" s="165" t="inlineStr">
        <is>
          <t>Mock Rx20 UBU</t>
        </is>
      </c>
      <c r="R120" s="165" t="inlineStr"/>
    </row>
    <row r="121" ht="24" customHeight="1" s="49">
      <c r="A121" s="167" t="n">
        <v>119</v>
      </c>
      <c r="B121" s="166" t="inlineStr">
        <is>
          <t>ให้กินยาวันละ 2 เม็ด เป็นเวลา 2 วัน แล้วกินต่อตามปกติและใช้การคุมกำเนิดวิธีอื่นร่วม</t>
        </is>
      </c>
      <c r="C121" s="166" t="inlineStr"/>
      <c r="D121" s="166" t="inlineStr">
        <is>
          <t>Mefenamic acid 500 mg TID</t>
        </is>
      </c>
      <c r="E121" s="166" t="inlineStr">
        <is>
          <t>Tamsulosin 0.4 mg HS</t>
        </is>
      </c>
      <c r="F121" s="166" t="inlineStr">
        <is>
          <t>Finasteride 5 mg OD</t>
        </is>
      </c>
      <c r="G121" s="166" t="inlineStr">
        <is>
          <t>Oxybutynin 5 mg BID</t>
        </is>
      </c>
      <c r="H121" s="166" t="inlineStr">
        <is>
          <t>Tolterodine 2 mg BID</t>
        </is>
      </c>
      <c r="I121" s="167" t="n">
        <v>1</v>
      </c>
      <c r="J121"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66" t="inlineStr"/>
      <c r="L121" s="166" t="inlineStr">
        <is>
          <t>Oral contraceptive</t>
        </is>
      </c>
      <c r="M121" s="166" t="inlineStr"/>
      <c r="N121" s="165" t="inlineStr">
        <is>
          <t>Clinic</t>
        </is>
      </c>
      <c r="O121" s="166" t="inlineStr">
        <is>
          <t>ข้อ 2 (PLE_CC1_Key_Rx20_UBU.md)</t>
        </is>
      </c>
      <c r="P121" s="165" t="inlineStr">
        <is>
          <t>ข้อสอบจำลอง</t>
        </is>
      </c>
      <c r="Q121" s="165" t="inlineStr">
        <is>
          <t>Mock Rx20 UBU</t>
        </is>
      </c>
      <c r="R121" s="165" t="inlineStr"/>
    </row>
    <row r="122" ht="24" customHeight="1" s="49">
      <c r="A122" s="167" t="n">
        <v>120</v>
      </c>
      <c r="B122" s="166" t="inlineStr">
        <is>
          <t>ให้กินยาคุมกำเนิดฉุกเฉินทันที</t>
        </is>
      </c>
      <c r="C122" s="166" t="inlineStr"/>
      <c r="D122" s="166" t="inlineStr">
        <is>
          <t>Oxybutynin 5 mg BID</t>
        </is>
      </c>
      <c r="E122" s="166" t="inlineStr">
        <is>
          <t>Tolterodine 2 mg BID</t>
        </is>
      </c>
      <c r="F122" s="166" t="inlineStr">
        <is>
          <t>Dydrogesterone 10 mg BID</t>
        </is>
      </c>
      <c r="G122" s="166" t="inlineStr">
        <is>
          <t>Ethinylestradiol 30 mcg + Levonorgestrel 150 mcg</t>
        </is>
      </c>
      <c r="H122" s="166" t="inlineStr">
        <is>
          <t>Ethinylestradiol 30 mcg + Drospirenone 3 mg</t>
        </is>
      </c>
      <c r="I122" s="167" t="n">
        <v>1</v>
      </c>
      <c r="J122"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66" t="inlineStr"/>
      <c r="L122" s="166" t="inlineStr">
        <is>
          <t>Oral contraceptive</t>
        </is>
      </c>
      <c r="M122" s="166" t="inlineStr"/>
      <c r="N122" s="165" t="inlineStr">
        <is>
          <t>Clinic</t>
        </is>
      </c>
      <c r="O122" s="166" t="inlineStr">
        <is>
          <t>ข้อ 3 (PLE_CC1_Key_Rx20_UBU.md)</t>
        </is>
      </c>
      <c r="P122" s="165" t="inlineStr">
        <is>
          <t>ข้อสอบจำลอง</t>
        </is>
      </c>
      <c r="Q122" s="165" t="inlineStr">
        <is>
          <t>Mock Rx20 UBU</t>
        </is>
      </c>
      <c r="R122" s="165" t="inlineStr"/>
    </row>
    <row r="123" ht="24" customHeight="1" s="49">
      <c r="A123" s="167" t="n">
        <v>121</v>
      </c>
      <c r="B123" s="166"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23" s="166" t="inlineStr"/>
      <c r="D123" s="166" t="inlineStr">
        <is>
          <t>Ethinylestradiol 30 mcg + Levonorgestrel 150 mcg</t>
        </is>
      </c>
      <c r="E123" s="166" t="inlineStr">
        <is>
          <t>Ethinylestradiol 30 mcg + Drospirenone 3 mg</t>
        </is>
      </c>
      <c r="F123" s="166" t="inlineStr">
        <is>
          <t>Ethinylestradiol 35 mcg + Cyproterone acetate 2 mg</t>
        </is>
      </c>
      <c r="G123" s="166" t="inlineStr">
        <is>
          <t>Desogestrel 75 mcg OD (Progestin-only)</t>
        </is>
      </c>
      <c r="H123" s="166" t="inlineStr">
        <is>
          <t>Levonorgestrel 1.5 mg stat (Emergency)</t>
        </is>
      </c>
      <c r="I123" s="167" t="n">
        <v>1</v>
      </c>
      <c r="J123"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66" t="inlineStr"/>
      <c r="L123" s="166" t="inlineStr">
        <is>
          <t>Oral contraceptive</t>
        </is>
      </c>
      <c r="M123" s="166" t="inlineStr"/>
      <c r="N123" s="165" t="inlineStr">
        <is>
          <t>Clinic</t>
        </is>
      </c>
      <c r="O123" s="166" t="inlineStr">
        <is>
          <t>ข้อ 5 (PLE_CC1_Key_Rx20_UBU.md)</t>
        </is>
      </c>
      <c r="P123" s="165" t="inlineStr">
        <is>
          <t>ข้อสอบจำลอง</t>
        </is>
      </c>
      <c r="Q123" s="165" t="inlineStr">
        <is>
          <t>Mock Rx20 UBU</t>
        </is>
      </c>
      <c r="R123" s="165" t="inlineStr"/>
    </row>
    <row r="124" ht="24" customHeight="1" s="49">
      <c r="A124" s="167" t="n">
        <v>122</v>
      </c>
      <c r="B124" s="166" t="inlineStr">
        <is>
          <t>ยาใดมีอันตรกิริยากับยาคุมกำเนิดอย่างมีนัยสำคัญทางคลินิก ๐ และใhการsมtเuดvนwวมxายาyน -</t>
        </is>
      </c>
      <c r="C124" s="166" t="inlineStr"/>
      <c r="D124" s="166" t="inlineStr">
        <is>
          <t>Desogestrel 75 mcg OD (Progestin-only)</t>
        </is>
      </c>
      <c r="E124" s="166" t="inlineStr">
        <is>
          <t>Levonorgestrel 1.5 mg stat (Emergency)</t>
        </is>
      </c>
      <c r="F124" s="166" t="inlineStr">
        <is>
          <t>Mefenamic acid 500 mg TID</t>
        </is>
      </c>
      <c r="G124" s="166" t="inlineStr">
        <is>
          <t>Tamsulosin 0.4 mg HS</t>
        </is>
      </c>
      <c r="H124" s="166" t="inlineStr">
        <is>
          <t>Finasteride 5 mg OD</t>
        </is>
      </c>
      <c r="I124" s="167" t="n">
        <v>1</v>
      </c>
      <c r="J124"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66" t="inlineStr"/>
      <c r="L124" s="166" t="inlineStr">
        <is>
          <t>Oral contraceptive</t>
        </is>
      </c>
      <c r="M124" s="166" t="inlineStr"/>
      <c r="N124" s="165" t="inlineStr">
        <is>
          <t>Clinic</t>
        </is>
      </c>
      <c r="O124" s="166" t="inlineStr">
        <is>
          <t>ข้อ 80 (PLE_CC1_Key_Rx20_UBU.md)</t>
        </is>
      </c>
      <c r="P124" s="165" t="inlineStr">
        <is>
          <t>ข้อสอบจำลอง</t>
        </is>
      </c>
      <c r="Q124" s="165" t="inlineStr">
        <is>
          <t>Mock Rx20 UBU</t>
        </is>
      </c>
      <c r="R124" s="165" t="inlineStr"/>
    </row>
    <row r="125" ht="24" customHeight="1" s="49">
      <c r="A125" s="167" t="n">
        <v>123</v>
      </c>
      <c r="B125" s="166" t="inlineStr">
        <is>
          <t>Metronidazole ตอบ 4. Rifampicin ผ่าน CYP 2C9 inducer เพิ่มการ metabolism ของยาคุมกำเนิด ทำให้ลด efficacy ของยาคุมกำเนิดลง - -0</t>
        </is>
      </c>
      <c r="C125" s="166" t="inlineStr"/>
      <c r="D125" s="166" t="inlineStr">
        <is>
          <t>Tamsulosin 0.4 mg HS</t>
        </is>
      </c>
      <c r="E125" s="166" t="inlineStr">
        <is>
          <t>Finasteride 5 mg OD</t>
        </is>
      </c>
      <c r="F125" s="166" t="inlineStr">
        <is>
          <t>Oxybutynin 5 mg BID</t>
        </is>
      </c>
      <c r="G125" s="166" t="inlineStr">
        <is>
          <t>Tolterodine 2 mg BID</t>
        </is>
      </c>
      <c r="H125" s="166" t="inlineStr">
        <is>
          <t>Dydrogesterone 10 mg BID</t>
        </is>
      </c>
      <c r="I125" s="167" t="n">
        <v>1</v>
      </c>
      <c r="J125"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5" s="166" t="inlineStr"/>
      <c r="L125" s="166" t="inlineStr">
        <is>
          <t>Oral contraceptive</t>
        </is>
      </c>
      <c r="M125" s="166" t="inlineStr"/>
      <c r="N125" s="165" t="inlineStr">
        <is>
          <t>Clinic</t>
        </is>
      </c>
      <c r="O125" s="166" t="inlineStr">
        <is>
          <t>ข้อ 5 (PLE_CC1_Key_Rx20_UBU.md)</t>
        </is>
      </c>
      <c r="P125" s="165" t="inlineStr">
        <is>
          <t>ข้อสอบจำลอง</t>
        </is>
      </c>
      <c r="Q125" s="165" t="inlineStr">
        <is>
          <t>Mock Rx20 UBU</t>
        </is>
      </c>
      <c r="R125" s="165" t="inlineStr"/>
    </row>
    <row r="126" ht="24" customHeight="1" s="49">
      <c r="A126" s="167" t="n">
        <v>124</v>
      </c>
      <c r="B126" s="166" t="inlineStr">
        <is>
          <t>EE 0.035 mg + cypoterone acetate 2 mg เพื่อนแนะนำให$ซื้อยา isotetrinoin capsule ทางอินเตอร_เนต</t>
        </is>
      </c>
      <c r="C126" s="166" t="inlineStr"/>
      <c r="D126" s="166" t="inlineStr">
        <is>
          <t>Tolterodine 2 mg BID</t>
        </is>
      </c>
      <c r="E126" s="166" t="inlineStr">
        <is>
          <t>Dydrogesterone 10 mg BID</t>
        </is>
      </c>
      <c r="F126" s="166" t="inlineStr">
        <is>
          <t>Ethinylestradiol 30 mcg + Levonorgestrel 150 mcg</t>
        </is>
      </c>
      <c r="G126" s="166" t="inlineStr">
        <is>
          <t>Ethinylestradiol 30 mcg + Drospirenone 3 mg</t>
        </is>
      </c>
      <c r="H126" s="166" t="inlineStr">
        <is>
          <t>Ethinylestradiol 35 mcg + Cyproterone acetate 2 mg</t>
        </is>
      </c>
      <c r="I126" s="167" t="n">
        <v>2</v>
      </c>
      <c r="J126" s="166"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66" t="inlineStr"/>
      <c r="L126" s="166" t="inlineStr">
        <is>
          <t>Oral contraceptive</t>
        </is>
      </c>
      <c r="M126" s="166" t="inlineStr"/>
      <c r="N126" s="165" t="inlineStr">
        <is>
          <t>Clinic</t>
        </is>
      </c>
      <c r="O126" s="166" t="inlineStr">
        <is>
          <t>ข้อ 5 (PLE_CC1_Key_Rx20_UBU.md)</t>
        </is>
      </c>
      <c r="P126" s="165" t="inlineStr">
        <is>
          <t>ข้อสอบจำลอง</t>
        </is>
      </c>
      <c r="Q126" s="165" t="inlineStr">
        <is>
          <t>Mock Rx20 UBU</t>
        </is>
      </c>
      <c r="R126" s="165" t="inlineStr"/>
    </row>
    <row r="127" ht="24" customHeight="1" s="49">
      <c r="A127" s="167" t="n">
        <v>125</v>
      </c>
      <c r="B127" s="166" t="inlineStr">
        <is>
          <t>ต$องคุมกำเนิดกGอนใช$ยา 1 เดือน</t>
        </is>
      </c>
      <c r="C127" s="166" t="inlineStr"/>
      <c r="D127" s="166" t="inlineStr">
        <is>
          <t>Ethinylestradiol 30 mcg + Drospirenone 3 mg</t>
        </is>
      </c>
      <c r="E127" s="166" t="inlineStr">
        <is>
          <t>Ethinylestradiol 35 mcg + Cyproterone acetate 2 mg</t>
        </is>
      </c>
      <c r="F127" s="166" t="inlineStr">
        <is>
          <t>Desogestrel 75 mcg OD (Progestin-only)</t>
        </is>
      </c>
      <c r="G127" s="166" t="inlineStr">
        <is>
          <t>Levonorgestrel 1.5 mg stat (Emergency)</t>
        </is>
      </c>
      <c r="H127" s="166" t="inlineStr">
        <is>
          <t>Mefenamic acid 500 mg TID</t>
        </is>
      </c>
      <c r="I127" s="167" t="n">
        <v>1</v>
      </c>
      <c r="J127"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66" t="inlineStr"/>
      <c r="L127" s="166" t="inlineStr">
        <is>
          <t>Oral contraceptive</t>
        </is>
      </c>
      <c r="M127" s="166" t="inlineStr"/>
      <c r="N127" s="165" t="inlineStr">
        <is>
          <t>Clinic</t>
        </is>
      </c>
      <c r="O127" s="166" t="inlineStr">
        <is>
          <t>ข้อ 3 (PLE_CC1_Key_Rx20_UBU.md)</t>
        </is>
      </c>
      <c r="P127" s="165" t="inlineStr">
        <is>
          <t>ข้อสอบจำลอง</t>
        </is>
      </c>
      <c r="Q127" s="165" t="inlineStr">
        <is>
          <t>Mock Rx20 UBU</t>
        </is>
      </c>
      <c r="R127" s="165" t="inlineStr"/>
    </row>
    <row r="128" ht="24" customHeight="1" s="49">
      <c r="A128" s="167" t="n">
        <v>126</v>
      </c>
      <c r="B128" s="166" t="inlineStr">
        <is>
          <t>ไมGควรเริ่มยาคุมกำเนิดในวันแรกที่มีประจำเดือน เนื่องจากจะทำให$....</t>
        </is>
      </c>
      <c r="C128" s="166" t="inlineStr"/>
      <c r="D128" s="166" t="inlineStr">
        <is>
          <t>Levonorgestrel 1.5 mg stat (Emergency)</t>
        </is>
      </c>
      <c r="E128" s="166" t="inlineStr">
        <is>
          <t>Mefenamic acid 500 mg TID</t>
        </is>
      </c>
      <c r="F128" s="166" t="inlineStr">
        <is>
          <t>Tamsulosin 0.4 mg HS</t>
        </is>
      </c>
      <c r="G128" s="166" t="inlineStr">
        <is>
          <t>Finasteride 5 mg OD</t>
        </is>
      </c>
      <c r="H128" s="166" t="inlineStr">
        <is>
          <t>Oxybutynin 5 mg BID</t>
        </is>
      </c>
      <c r="I128" s="167" t="n">
        <v>1</v>
      </c>
      <c r="J128"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66" t="inlineStr"/>
      <c r="L128" s="166" t="inlineStr">
        <is>
          <t>Oral contraceptive</t>
        </is>
      </c>
      <c r="M128" s="166" t="inlineStr"/>
      <c r="N128" s="165" t="inlineStr">
        <is>
          <t>Clinic</t>
        </is>
      </c>
      <c r="O128" s="166" t="inlineStr">
        <is>
          <t>ข้อ 2 (PLE_CC1_Key_Rx20_UBU.md)</t>
        </is>
      </c>
      <c r="P128" s="165" t="inlineStr">
        <is>
          <t>ข้อสอบจำลอง</t>
        </is>
      </c>
      <c r="Q128" s="165" t="inlineStr">
        <is>
          <t>Mock Rx20 UBU</t>
        </is>
      </c>
      <c r="R128" s="165" t="inlineStr"/>
    </row>
    <row r="129" ht="24" customHeight="1" s="49">
      <c r="A129" s="167" t="n">
        <v>127</v>
      </c>
      <c r="B129" s="166" t="inlineStr">
        <is>
          <t>หากลืมกินยาคุมกำเนิด 2 เม็ดใน 14 วันแรกให$รับประทานมื้อตGอไปได$ปกติ</t>
        </is>
      </c>
      <c r="C129" s="166" t="inlineStr"/>
      <c r="D129" s="166" t="inlineStr">
        <is>
          <t>Finasteride 5 mg OD</t>
        </is>
      </c>
      <c r="E129" s="166" t="inlineStr">
        <is>
          <t>Oxybutynin 5 mg BID</t>
        </is>
      </c>
      <c r="F129" s="166" t="inlineStr">
        <is>
          <t>Tolterodine 2 mg BID</t>
        </is>
      </c>
      <c r="G129" s="166" t="inlineStr">
        <is>
          <t>Dydrogesterone 10 mg BID</t>
        </is>
      </c>
      <c r="H129" s="166" t="inlineStr">
        <is>
          <t>Ethinylestradiol 30 mcg + Levonorgestrel 150 mcg</t>
        </is>
      </c>
      <c r="I129" s="167" t="n">
        <v>1</v>
      </c>
      <c r="J129"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9" s="166" t="inlineStr"/>
      <c r="L129" s="166" t="inlineStr">
        <is>
          <t>Oral contraceptive</t>
        </is>
      </c>
      <c r="M129" s="166" t="inlineStr"/>
      <c r="N129" s="165" t="inlineStr">
        <is>
          <t>Clinic</t>
        </is>
      </c>
      <c r="O129" s="166" t="inlineStr">
        <is>
          <t>ข้อ 3 (PLE_CC1_Key_Rx20_UBU.md)</t>
        </is>
      </c>
      <c r="P129" s="165" t="inlineStr">
        <is>
          <t>ข้อสอบจำลอง</t>
        </is>
      </c>
      <c r="Q129" s="165" t="inlineStr">
        <is>
          <t>Mock Rx20 UBU</t>
        </is>
      </c>
      <c r="R129" s="165" t="inlineStr"/>
    </row>
    <row r="130" ht="24" customHeight="1" s="49">
      <c r="A130" s="167" t="n">
        <v>128</v>
      </c>
      <c r="B130" s="166" t="inlineStr">
        <is>
          <t>หากลืมทานยาคุมกำเนิด 2 เม็ดใน 14 วันหลัง ให$รับประทานยาคุม 2 เม็ดเปญนเวลา 2 วันและคุมกำเนิดอื่นรGวมด$วย 7 วัน</t>
        </is>
      </c>
      <c r="C130" s="166" t="inlineStr"/>
      <c r="D130" s="166" t="inlineStr">
        <is>
          <t>Dydrogesterone 10 mg BID</t>
        </is>
      </c>
      <c r="E130" s="166" t="inlineStr">
        <is>
          <t>Ethinylestradiol 30 mcg + Levonorgestrel 150 mcg</t>
        </is>
      </c>
      <c r="F130" s="166" t="inlineStr">
        <is>
          <t>Ethinylestradiol 30 mcg + Drospirenone 3 mg</t>
        </is>
      </c>
      <c r="G130" s="166" t="inlineStr">
        <is>
          <t>Ethinylestradiol 35 mcg + Cyproterone acetate 2 mg</t>
        </is>
      </c>
      <c r="H130" s="166" t="inlineStr">
        <is>
          <t>Desogestrel 75 mcg OD (Progestin-only)</t>
        </is>
      </c>
      <c r="I130" s="167" t="n">
        <v>1</v>
      </c>
      <c r="J130"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66" t="inlineStr"/>
      <c r="L130" s="166" t="inlineStr">
        <is>
          <t>Oral contraceptive</t>
        </is>
      </c>
      <c r="M130" s="166" t="inlineStr"/>
      <c r="N130" s="165" t="inlineStr">
        <is>
          <t>Clinic</t>
        </is>
      </c>
      <c r="O130" s="166" t="inlineStr">
        <is>
          <t>ข้อ 4 (PLE_CC1_Key_Rx20_UBU.md)</t>
        </is>
      </c>
      <c r="P130" s="165" t="inlineStr">
        <is>
          <t>ข้อสอบจำลอง</t>
        </is>
      </c>
      <c r="Q130" s="165" t="inlineStr">
        <is>
          <t>Mock Rx20 UBU</t>
        </is>
      </c>
      <c r="R130" s="165" t="inlineStr"/>
    </row>
    <row r="131" ht="24" customHeight="1" s="49">
      <c r="A131" s="167" t="n">
        <v>129</v>
      </c>
      <c r="B131" s="166" t="inlineStr">
        <is>
          <t>ข$อใดไมGใชGอาการไมGพึงประสงค_จากการใช$ยาคุมกำเนิดชนิดฮอร_โมนรวม</t>
        </is>
      </c>
      <c r="C131" s="166" t="inlineStr"/>
      <c r="D131" s="166" t="inlineStr">
        <is>
          <t>Ethinylestradiol 35 mcg + Cyproterone acetate 2 mg</t>
        </is>
      </c>
      <c r="E131" s="166" t="inlineStr">
        <is>
          <t>Desogestrel 75 mcg OD (Progestin-only)</t>
        </is>
      </c>
      <c r="F131" s="166" t="inlineStr">
        <is>
          <t>Levonorgestrel 1.5 mg stat (Emergency)</t>
        </is>
      </c>
      <c r="G131" s="166" t="inlineStr">
        <is>
          <t>Mefenamic acid 500 mg TID</t>
        </is>
      </c>
      <c r="H131" s="166" t="inlineStr">
        <is>
          <t>Tamsulosin 0.4 mg HS</t>
        </is>
      </c>
      <c r="I131" s="167" t="n">
        <v>1</v>
      </c>
      <c r="J131"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66" t="inlineStr"/>
      <c r="L131" s="166" t="inlineStr">
        <is>
          <t>Oral contraceptive</t>
        </is>
      </c>
      <c r="M131" s="166" t="inlineStr"/>
      <c r="N131" s="165" t="inlineStr">
        <is>
          <t>Clinic</t>
        </is>
      </c>
      <c r="O131" s="166" t="inlineStr">
        <is>
          <t>ข้อ 43 (PLE_CC1_Key_Rx20_UBU.md)</t>
        </is>
      </c>
      <c r="P131" s="165" t="inlineStr">
        <is>
          <t>ข้อสอบจำลอง</t>
        </is>
      </c>
      <c r="Q131" s="165" t="inlineStr">
        <is>
          <t>Mock Rx20 UBU</t>
        </is>
      </c>
      <c r="R131" s="165" t="inlineStr"/>
    </row>
    <row r="132" ht="24" customHeight="1" s="49">
      <c r="A132" s="167" t="n">
        <v>130</v>
      </c>
      <c r="B132" s="166"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32" s="166" t="inlineStr"/>
      <c r="D132" s="166" t="inlineStr">
        <is>
          <t>Mefenamic acid 500 mg TID</t>
        </is>
      </c>
      <c r="E132" s="166" t="inlineStr">
        <is>
          <t>Tamsulosin 0.4 mg HS</t>
        </is>
      </c>
      <c r="F132" s="166" t="inlineStr">
        <is>
          <t>Finasteride 5 mg OD</t>
        </is>
      </c>
      <c r="G132" s="166" t="inlineStr">
        <is>
          <t>Oxybutynin 5 mg BID</t>
        </is>
      </c>
      <c r="H132" s="166" t="inlineStr">
        <is>
          <t>Tolterodine 2 mg BID</t>
        </is>
      </c>
      <c r="I132" s="167" t="n">
        <v>2</v>
      </c>
      <c r="J132" s="166"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66" t="inlineStr"/>
      <c r="L132" s="166" t="inlineStr">
        <is>
          <t>Oral contraceptive</t>
        </is>
      </c>
      <c r="M132" s="166" t="inlineStr"/>
      <c r="N132" s="165" t="inlineStr">
        <is>
          <t>Clinic</t>
        </is>
      </c>
      <c r="O132" s="166" t="inlineStr">
        <is>
          <t>ข้อ 5 (PLE_CC1_Key_Rx20_UBU.md)</t>
        </is>
      </c>
      <c r="P132" s="165" t="inlineStr">
        <is>
          <t>ข้อสอบจำลอง</t>
        </is>
      </c>
      <c r="Q132" s="165" t="inlineStr">
        <is>
          <t>Mock Rx20 UBU</t>
        </is>
      </c>
      <c r="R132" s="165" t="inlineStr"/>
    </row>
    <row r="133" ht="24" customHeight="1" s="49">
      <c r="A133" s="167" t="n">
        <v>131</v>
      </c>
      <c r="B133" s="166" t="inlineStr">
        <is>
          <t>ข$อใดเปญนวิธีการแก$ไขอาการไมGพึงประสงค_จากยาคุมกำเนิดชนิดฮอร_โมรวมที่เหมาะสมที่สุด</t>
        </is>
      </c>
      <c r="C133" s="166" t="inlineStr"/>
      <c r="D133" s="166" t="inlineStr">
        <is>
          <t>Oxybutynin 5 mg BID</t>
        </is>
      </c>
      <c r="E133" s="166" t="inlineStr">
        <is>
          <t>Tolterodine 2 mg BID</t>
        </is>
      </c>
      <c r="F133" s="166" t="inlineStr">
        <is>
          <t>Dydrogesterone 10 mg BID</t>
        </is>
      </c>
      <c r="G133" s="166" t="inlineStr">
        <is>
          <t>Ethinylestradiol 30 mcg + Levonorgestrel 150 mcg</t>
        </is>
      </c>
      <c r="H133" s="166" t="inlineStr">
        <is>
          <t>Ethinylestradiol 30 mcg + Drospirenone 3 mg</t>
        </is>
      </c>
      <c r="I133" s="167" t="n">
        <v>1</v>
      </c>
      <c r="J133"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166" t="inlineStr"/>
      <c r="L133" s="166" t="inlineStr">
        <is>
          <t>Oral contraceptive</t>
        </is>
      </c>
      <c r="M133" s="166" t="inlineStr"/>
      <c r="N133" s="165" t="inlineStr">
        <is>
          <t>Clinic</t>
        </is>
      </c>
      <c r="O133" s="166" t="inlineStr">
        <is>
          <t>ข้อ 44 (PLE_CC1_Key_Rx20_UBU.md)</t>
        </is>
      </c>
      <c r="P133" s="165" t="inlineStr">
        <is>
          <t>ข้อสอบจำลอง</t>
        </is>
      </c>
      <c r="Q133" s="165" t="inlineStr">
        <is>
          <t>Mock Rx20 UBU</t>
        </is>
      </c>
      <c r="R133" s="165" t="inlineStr"/>
    </row>
    <row r="134" ht="24" customHeight="1" s="49">
      <c r="A134" s="167" t="n">
        <v>132</v>
      </c>
      <c r="B134" s="166" t="inlineStr">
        <is>
          <t>ในชGวง 1-10 วันแรกของการใช$ยาคุมกำเนิด หากมีเลือดออกกระปØดกระปอยควรปรับเพิ่มปริมาณ เอสโตรเจนให$สูงขึ้น</t>
        </is>
      </c>
      <c r="C134" s="166" t="inlineStr"/>
      <c r="D134" s="166" t="inlineStr">
        <is>
          <t>Ethinylestradiol 30 mcg + Levonorgestrel 150 mcg</t>
        </is>
      </c>
      <c r="E134" s="166" t="inlineStr">
        <is>
          <t>Ethinylestradiol 30 mcg + Drospirenone 3 mg</t>
        </is>
      </c>
      <c r="F134" s="166" t="inlineStr">
        <is>
          <t>Ethinylestradiol 35 mcg + Cyproterone acetate 2 mg</t>
        </is>
      </c>
      <c r="G134" s="166" t="inlineStr">
        <is>
          <t>Desogestrel 75 mcg OD (Progestin-only)</t>
        </is>
      </c>
      <c r="H134" s="166" t="inlineStr">
        <is>
          <t>Levonorgestrel 1.5 mg stat (Emergency)</t>
        </is>
      </c>
      <c r="I134" s="167" t="n">
        <v>1</v>
      </c>
      <c r="J134"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66" t="inlineStr"/>
      <c r="L134" s="166" t="inlineStr">
        <is>
          <t>Oral contraceptive</t>
        </is>
      </c>
      <c r="M134" s="166" t="inlineStr"/>
      <c r="N134" s="165" t="inlineStr">
        <is>
          <t>Clinic</t>
        </is>
      </c>
      <c r="O134" s="166" t="inlineStr">
        <is>
          <t>ข้อ 1 (PLE_CC1_Key_Rx20_UBU.md)</t>
        </is>
      </c>
      <c r="P134" s="165" t="inlineStr">
        <is>
          <t>ข้อสอบจำลอง</t>
        </is>
      </c>
      <c r="Q134" s="165" t="inlineStr">
        <is>
          <t>Mock Rx20 UBU</t>
        </is>
      </c>
      <c r="R134" s="165" t="inlineStr"/>
    </row>
    <row r="135" ht="24" customHeight="1" s="49">
      <c r="A135" s="167" t="n">
        <v>133</v>
      </c>
      <c r="B135" s="166" t="inlineStr">
        <is>
          <t>หากผู้ป่วยให้นมบุตร ไม่ควรใช้ยาคุมกำเนิดแบบใด</t>
        </is>
      </c>
      <c r="C135" s="166" t="inlineStr"/>
      <c r="D135" s="166" t="inlineStr">
        <is>
          <t>Desogestrel 75 mcg OD (Progestin-only)</t>
        </is>
      </c>
      <c r="E135" s="166" t="inlineStr">
        <is>
          <t>Levonorgestrel 1.5 mg stat (Emergency)</t>
        </is>
      </c>
      <c r="F135" s="166" t="inlineStr">
        <is>
          <t>Mefenamic acid 500 mg TID</t>
        </is>
      </c>
      <c r="G135" s="166" t="inlineStr">
        <is>
          <t>Tamsulosin 0.4 mg HS</t>
        </is>
      </c>
      <c r="H135" s="166" t="inlineStr">
        <is>
          <t>Finasteride 5 mg OD</t>
        </is>
      </c>
      <c r="I135" s="167" t="n">
        <v>1</v>
      </c>
      <c r="J135"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66" t="inlineStr"/>
      <c r="L135" s="166" t="inlineStr">
        <is>
          <t>Oral contraceptive</t>
        </is>
      </c>
      <c r="M135" s="166" t="inlineStr"/>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134</v>
      </c>
      <c r="B136" s="166" t="inlineStr">
        <is>
          <t>เกี่ยวกับ ยาคุมแบบห่วงอนามัย ข้อใดต่อไปนี้กล่าวถูกต้องตามหลักวิชาชีพเภสัชกรรม</t>
        </is>
      </c>
      <c r="C136" s="166" t="inlineStr"/>
      <c r="D136" s="166" t="inlineStr">
        <is>
          <t>Tamsulosin 0.4 mg HS</t>
        </is>
      </c>
      <c r="E136" s="166" t="inlineStr">
        <is>
          <t>Finasteride 5 mg OD</t>
        </is>
      </c>
      <c r="F136" s="166" t="inlineStr">
        <is>
          <t>Oxybutynin 5 mg BID</t>
        </is>
      </c>
      <c r="G136" s="166" t="inlineStr">
        <is>
          <t>Tolterodine 2 mg BID</t>
        </is>
      </c>
      <c r="H136" s="166" t="inlineStr">
        <is>
          <t>Dydrogesterone 10 mg BID</t>
        </is>
      </c>
      <c r="I136" s="167" t="n">
        <v>1</v>
      </c>
      <c r="J136"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6" s="166" t="inlineStr"/>
      <c r="L136" s="166" t="inlineStr">
        <is>
          <t>Oral contraceptive</t>
        </is>
      </c>
      <c r="M136" s="166" t="inlineStr"/>
      <c r="N136" s="165" t="inlineStr">
        <is>
          <t>Clinic</t>
        </is>
      </c>
      <c r="O136" s="166" t="inlineStr">
        <is>
          <t>ข้อ 3 (PLE_CC1_Key_Rx20_UBU.md)</t>
        </is>
      </c>
      <c r="P136" s="165" t="inlineStr">
        <is>
          <t>ข้อสอบจำลอง</t>
        </is>
      </c>
      <c r="Q136" s="165" t="inlineStr">
        <is>
          <t>Mock Rx20 UBU</t>
        </is>
      </c>
      <c r="R136" s="165" t="inlineStr"/>
    </row>
    <row r="137" ht="24" customHeight="1" s="49">
      <c r="A137" s="167" t="n">
        <v>135</v>
      </c>
      <c r="B137" s="166" t="inlineStr">
        <is>
          <t>เกี่ยวกับ ยาคุมแบบฝังใต้ผิวหนัง ข้อใดต่อไปนี้กล่าวถูกต้องตามหลักวิชาชีพเภสัชกรรม</t>
        </is>
      </c>
      <c r="C137" s="166" t="inlineStr"/>
      <c r="D137" s="166" t="inlineStr">
        <is>
          <t>Tolterodine 2 mg BID</t>
        </is>
      </c>
      <c r="E137" s="166" t="inlineStr">
        <is>
          <t>Dydrogesterone 10 mg BID</t>
        </is>
      </c>
      <c r="F137" s="166" t="inlineStr">
        <is>
          <t>Ethinylestradiol 30 mcg + Levonorgestrel 150 mcg</t>
        </is>
      </c>
      <c r="G137" s="166" t="inlineStr">
        <is>
          <t>Ethinylestradiol 30 mcg + Drospirenone 3 mg</t>
        </is>
      </c>
      <c r="H137" s="166" t="inlineStr">
        <is>
          <t>Ethinylestradiol 35 mcg + Cyproterone acetate 2 mg</t>
        </is>
      </c>
      <c r="I137" s="167" t="n">
        <v>1</v>
      </c>
      <c r="J137"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7" s="166" t="inlineStr"/>
      <c r="L137" s="166" t="inlineStr">
        <is>
          <t>Oral contraceptive</t>
        </is>
      </c>
      <c r="M137" s="166" t="inlineStr"/>
      <c r="N137" s="165" t="inlineStr">
        <is>
          <t>Clinic</t>
        </is>
      </c>
      <c r="O137" s="166" t="inlineStr">
        <is>
          <t>ข้อ 4 (PLE_CC1_Key_Rx20_UBU.md)</t>
        </is>
      </c>
      <c r="P137" s="165" t="inlineStr">
        <is>
          <t>ข้อสอบจำลอง</t>
        </is>
      </c>
      <c r="Q137" s="165" t="inlineStr">
        <is>
          <t>Mock Rx20 UBU</t>
        </is>
      </c>
      <c r="R137" s="165" t="inlineStr"/>
    </row>
    <row r="138" ht="24" customHeight="1" s="49">
      <c r="A138" s="167" t="n">
        <v>136</v>
      </c>
      <c r="B138" s="166" t="inlineStr">
        <is>
          <t>เกี่ยวกับ ยาคุมแบบฉีด ข้อใดต่อไปนี้กล่าวถูกต้องตามหลักวิชาชีพเภสัชกรรม</t>
        </is>
      </c>
      <c r="C138" s="166" t="inlineStr"/>
      <c r="D138" s="166" t="inlineStr">
        <is>
          <t>Ethinylestradiol 30 mcg + Drospirenone 3 mg</t>
        </is>
      </c>
      <c r="E138" s="166" t="inlineStr">
        <is>
          <t>Ethinylestradiol 35 mcg + Cyproterone acetate 2 mg</t>
        </is>
      </c>
      <c r="F138" s="166" t="inlineStr">
        <is>
          <t>Desogestrel 75 mcg OD (Progestin-only)</t>
        </is>
      </c>
      <c r="G138" s="166" t="inlineStr">
        <is>
          <t>Levonorgestrel 1.5 mg stat (Emergency)</t>
        </is>
      </c>
      <c r="H138" s="166" t="inlineStr">
        <is>
          <t>Mefenamic acid 500 mg TID</t>
        </is>
      </c>
      <c r="I138" s="167" t="n">
        <v>1</v>
      </c>
      <c r="J138"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166" t="inlineStr"/>
      <c r="L138" s="166" t="inlineStr">
        <is>
          <t>Oral contraceptive</t>
        </is>
      </c>
      <c r="M138" s="166" t="inlineStr"/>
      <c r="N138" s="165" t="inlineStr">
        <is>
          <t>Clinic</t>
        </is>
      </c>
      <c r="O138" s="166" t="inlineStr">
        <is>
          <t>ข้อ 5 (PLE_CC1_Key_Rx20_UBU.md)</t>
        </is>
      </c>
      <c r="P138" s="165" t="inlineStr">
        <is>
          <t>ข้อสอบจำลอง</t>
        </is>
      </c>
      <c r="Q138" s="165" t="inlineStr">
        <is>
          <t>Mock Rx20 UBU</t>
        </is>
      </c>
      <c r="R138" s="165" t="inlineStr"/>
    </row>
    <row r="139" ht="24" customHeight="1" s="49">
      <c r="A139" s="167" t="n">
        <v>137</v>
      </c>
      <c r="B139" s="166"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39" s="166" t="inlineStr"/>
      <c r="D139" s="166" t="inlineStr">
        <is>
          <t>Levonorgestrel 1.5 mg stat (Emergency)</t>
        </is>
      </c>
      <c r="E139" s="166" t="inlineStr">
        <is>
          <t>Mefenamic acid 500 mg TID</t>
        </is>
      </c>
      <c r="F139" s="166" t="inlineStr">
        <is>
          <t>Tamsulosin 0.4 mg HS</t>
        </is>
      </c>
      <c r="G139" s="166" t="inlineStr">
        <is>
          <t>Finasteride 5 mg OD</t>
        </is>
      </c>
      <c r="H139" s="166" t="inlineStr">
        <is>
          <t>Oxybutynin 5 mg BID</t>
        </is>
      </c>
      <c r="I139" s="167" t="n">
        <v>4</v>
      </c>
      <c r="J139" s="166"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66" t="inlineStr"/>
      <c r="L139" s="166" t="inlineStr">
        <is>
          <t>Oral contraceptive</t>
        </is>
      </c>
      <c r="M139" s="166" t="inlineStr"/>
      <c r="N139" s="165" t="inlineStr">
        <is>
          <t>Clinic</t>
        </is>
      </c>
      <c r="O139" s="166" t="inlineStr">
        <is>
          <t>ข้อ 5 (PLE_CC1_Key_Rx20_UBU.md)</t>
        </is>
      </c>
      <c r="P139" s="165" t="inlineStr">
        <is>
          <t>ข้อสอบจำลอง</t>
        </is>
      </c>
      <c r="Q139" s="165" t="inlineStr">
        <is>
          <t>Mock Rx20 UBU</t>
        </is>
      </c>
      <c r="R139" s="165" t="inlineStr"/>
    </row>
    <row r="140" ht="24" customHeight="1" s="49">
      <c r="A140" s="167" t="n">
        <v>138</v>
      </c>
      <c r="B140" s="166" t="inlineStr">
        <is>
          <t>ห่วงคุมกำเนิดมีการออกฤทธิ์แบบใด</t>
        </is>
      </c>
      <c r="C140" s="166" t="inlineStr"/>
      <c r="D140" s="166" t="inlineStr">
        <is>
          <t>Finasteride 5 mg OD</t>
        </is>
      </c>
      <c r="E140" s="166" t="inlineStr">
        <is>
          <t>Oxybutynin 5 mg BID</t>
        </is>
      </c>
      <c r="F140" s="166" t="inlineStr">
        <is>
          <t>Tolterodine 2 mg BID</t>
        </is>
      </c>
      <c r="G140" s="166" t="inlineStr">
        <is>
          <t>Dydrogesterone 10 mg BID</t>
        </is>
      </c>
      <c r="H140" s="166" t="inlineStr">
        <is>
          <t>Ethinylestradiol 30 mcg + Levonorgestrel 150 mcg</t>
        </is>
      </c>
      <c r="I140" s="167" t="n">
        <v>1</v>
      </c>
      <c r="J140"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166" t="inlineStr"/>
      <c r="L140" s="166" t="inlineStr">
        <is>
          <t>Oral contraceptive</t>
        </is>
      </c>
      <c r="M140" s="166" t="inlineStr"/>
      <c r="N140" s="165" t="inlineStr">
        <is>
          <t>Clinic</t>
        </is>
      </c>
      <c r="O140" s="166" t="inlineStr">
        <is>
          <t>ข้อ 5 (PLE_CC1_Key_Rx20_UBU.md)</t>
        </is>
      </c>
      <c r="P140" s="165" t="inlineStr">
        <is>
          <t>ข้อสอบจำลอง</t>
        </is>
      </c>
      <c r="Q140" s="165" t="inlineStr">
        <is>
          <t>Mock Rx20 UBU</t>
        </is>
      </c>
      <c r="R140" s="165" t="inlineStr"/>
    </row>
    <row r="141" ht="24" customHeight="1" s="49">
      <c r="A141" s="167" t="n">
        <v>139</v>
      </c>
      <c r="B141" s="166" t="inlineStr">
        <is>
          <t>เมื่อใช้ยาคุมกำเนิดแล้วพบว่ามีเลือดออกกระปริดกระปอยเกิดจากสาเหตุต่อไปนี้ ยกเว้นข้อใด</t>
        </is>
      </c>
      <c r="C141" s="166" t="inlineStr"/>
      <c r="D141" s="166" t="inlineStr">
        <is>
          <t>Dydrogesterone 10 mg BID</t>
        </is>
      </c>
      <c r="E141" s="166" t="inlineStr">
        <is>
          <t>Ethinylestradiol 30 mcg + Levonorgestrel 150 mcg</t>
        </is>
      </c>
      <c r="F141" s="166" t="inlineStr">
        <is>
          <t>Ethinylestradiol 30 mcg + Drospirenone 3 mg</t>
        </is>
      </c>
      <c r="G141" s="166" t="inlineStr">
        <is>
          <t>Ethinylestradiol 35 mcg + Cyproterone acetate 2 mg</t>
        </is>
      </c>
      <c r="H141" s="166" t="inlineStr">
        <is>
          <t>Desogestrel 75 mcg OD (Progestin-only)</t>
        </is>
      </c>
      <c r="I141" s="167" t="n">
        <v>1</v>
      </c>
      <c r="J141"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66" t="inlineStr"/>
      <c r="L141" s="166" t="inlineStr">
        <is>
          <t>Oral contraceptive</t>
        </is>
      </c>
      <c r="M141" s="166" t="inlineStr"/>
      <c r="N141" s="165" t="inlineStr">
        <is>
          <t>Clinic</t>
        </is>
      </c>
      <c r="O141" s="166" t="inlineStr">
        <is>
          <t>ข้อ 7 (PLE_CC1_Key_Rx20_UBU.md)</t>
        </is>
      </c>
      <c r="P141" s="165" t="inlineStr">
        <is>
          <t>ข้อสอบจำลอง</t>
        </is>
      </c>
      <c r="Q141" s="165" t="inlineStr">
        <is>
          <t>Mock Rx20 UBU</t>
        </is>
      </c>
      <c r="R141" s="165" t="inlineStr"/>
    </row>
    <row r="142" ht="24" customHeight="1" s="49">
      <c r="A142" s="167" t="n">
        <v>140</v>
      </c>
      <c r="B142" s="166" t="inlineStr">
        <is>
          <t>ปริมาณ estrogen และ progesterone น้อยเกินไป</t>
        </is>
      </c>
      <c r="C142" s="166" t="inlineStr"/>
      <c r="D142" s="166" t="inlineStr">
        <is>
          <t>Ethinylestradiol 35 mcg + Cyproterone acetate 2 mg</t>
        </is>
      </c>
      <c r="E142" s="166" t="inlineStr">
        <is>
          <t>Desogestrel 75 mcg OD (Progestin-only)</t>
        </is>
      </c>
      <c r="F142" s="166" t="inlineStr">
        <is>
          <t>Levonorgestrel 1.5 mg stat (Emergency)</t>
        </is>
      </c>
      <c r="G142" s="166" t="inlineStr">
        <is>
          <t>Mefenamic acid 500 mg TID</t>
        </is>
      </c>
      <c r="H142" s="166" t="inlineStr">
        <is>
          <t>Tamsulosin 0.4 mg HS</t>
        </is>
      </c>
      <c r="I142" s="167" t="n">
        <v>1</v>
      </c>
      <c r="J142"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166" t="inlineStr"/>
      <c r="L142" s="166" t="inlineStr">
        <is>
          <t>Hormonal replacement</t>
        </is>
      </c>
      <c r="M142" s="166" t="inlineStr"/>
      <c r="N142" s="165" t="inlineStr">
        <is>
          <t>Clinic</t>
        </is>
      </c>
      <c r="O142" s="166" t="inlineStr">
        <is>
          <t>ข้อ 1 (PLE_CC1_Key_Rx20_UBU.md)</t>
        </is>
      </c>
      <c r="P142" s="165" t="inlineStr">
        <is>
          <t>ข้อสอบจำลอง</t>
        </is>
      </c>
      <c r="Q142" s="165" t="inlineStr">
        <is>
          <t>Mock Rx20 UBU</t>
        </is>
      </c>
      <c r="R142" s="165" t="inlineStr"/>
    </row>
    <row r="143" ht="24" customHeight="1" s="49">
      <c r="A143" s="167" t="n">
        <v>141</v>
      </c>
      <c r="B143" s="166" t="inlineStr">
        <is>
          <t>เกี่ยวกับ กินยาคุมไม่สม่ำเสมอ ข้อใดต่อไปนี้กล่าวถูกต้องตามหลักวิชาชีพเภสัชกรรม</t>
        </is>
      </c>
      <c r="C143" s="166" t="inlineStr"/>
      <c r="D143" s="166" t="inlineStr">
        <is>
          <t>Mefenamic acid 500 mg TID</t>
        </is>
      </c>
      <c r="E143" s="166" t="inlineStr">
        <is>
          <t>Tamsulosin 0.4 mg HS</t>
        </is>
      </c>
      <c r="F143" s="166" t="inlineStr">
        <is>
          <t>Finasteride 5 mg OD</t>
        </is>
      </c>
      <c r="G143" s="166" t="inlineStr">
        <is>
          <t>Oxybutynin 5 mg BID</t>
        </is>
      </c>
      <c r="H143" s="166" t="inlineStr">
        <is>
          <t>Tolterodine 2 mg BID</t>
        </is>
      </c>
      <c r="I143" s="167" t="n">
        <v>1</v>
      </c>
      <c r="J143"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166" t="inlineStr"/>
      <c r="L143" s="166" t="inlineStr">
        <is>
          <t>Oral contraceptive</t>
        </is>
      </c>
      <c r="M143" s="166" t="inlineStr"/>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142</v>
      </c>
      <c r="B144" s="166"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44" s="166" t="inlineStr"/>
      <c r="D144" s="166" t="inlineStr">
        <is>
          <t>Oxybutynin 5 mg BID</t>
        </is>
      </c>
      <c r="E144" s="166" t="inlineStr">
        <is>
          <t>Tolterodine 2 mg BID</t>
        </is>
      </c>
      <c r="F144" s="166" t="inlineStr">
        <is>
          <t>Dydrogesterone 10 mg BID</t>
        </is>
      </c>
      <c r="G144" s="166" t="inlineStr">
        <is>
          <t>Ethinylestradiol 30 mcg + Levonorgestrel 150 mcg</t>
        </is>
      </c>
      <c r="H144" s="166" t="inlineStr">
        <is>
          <t>Ethinylestradiol 30 mcg + Drospirenone 3 mg</t>
        </is>
      </c>
      <c r="I144" s="167" t="n">
        <v>1</v>
      </c>
      <c r="J144"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4" s="166" t="inlineStr"/>
      <c r="L144" s="166" t="inlineStr">
        <is>
          <t>Oral contraceptive</t>
        </is>
      </c>
      <c r="M144" s="166" t="inlineStr"/>
      <c r="N144" s="165" t="inlineStr">
        <is>
          <t>Clinic</t>
        </is>
      </c>
      <c r="O144" s="166" t="inlineStr">
        <is>
          <t>ข้อ 8 (PLE_CC1_Key_Rx20_UBU.md)</t>
        </is>
      </c>
      <c r="P144" s="165" t="inlineStr">
        <is>
          <t>ข้อสอบจำลอง</t>
        </is>
      </c>
      <c r="Q144" s="165" t="inlineStr">
        <is>
          <t>Mock Rx20 UBU</t>
        </is>
      </c>
      <c r="R144" s="165" t="inlineStr"/>
    </row>
    <row r="145" ht="24" customHeight="1" s="49">
      <c r="A145" s="167" t="n">
        <v>143</v>
      </c>
      <c r="B145" s="166" t="inlineStr">
        <is>
          <t>ข้อใดไม่ใช้ข้อห้ามในการใช้ยาคุมกำเนิด</t>
        </is>
      </c>
      <c r="C145" s="166" t="inlineStr"/>
      <c r="D145" s="166" t="inlineStr">
        <is>
          <t>Ethinylestradiol 30 mcg + Levonorgestrel 150 mcg</t>
        </is>
      </c>
      <c r="E145" s="166" t="inlineStr">
        <is>
          <t>Ethinylestradiol 30 mcg + Drospirenone 3 mg</t>
        </is>
      </c>
      <c r="F145" s="166" t="inlineStr">
        <is>
          <t>Ethinylestradiol 35 mcg + Cyproterone acetate 2 mg</t>
        </is>
      </c>
      <c r="G145" s="166" t="inlineStr">
        <is>
          <t>Desogestrel 75 mcg OD (Progestin-only)</t>
        </is>
      </c>
      <c r="H145" s="166" t="inlineStr">
        <is>
          <t>Levonorgestrel 1.5 mg stat (Emergency)</t>
        </is>
      </c>
      <c r="I145" s="167" t="n">
        <v>1</v>
      </c>
      <c r="J145"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166" t="inlineStr"/>
      <c r="L145" s="166" t="inlineStr">
        <is>
          <t>Oral contraceptive</t>
        </is>
      </c>
      <c r="M145" s="166" t="inlineStr"/>
      <c r="N145" s="165" t="inlineStr">
        <is>
          <t>Clinic</t>
        </is>
      </c>
      <c r="O145" s="166" t="inlineStr">
        <is>
          <t>ข้อ 9 (PLE_CC1_Key_Rx20_UBU.md)</t>
        </is>
      </c>
      <c r="P145" s="165" t="inlineStr">
        <is>
          <t>ข้อสอบจำลอง</t>
        </is>
      </c>
      <c r="Q145" s="165" t="inlineStr">
        <is>
          <t>Mock Rx20 UBU</t>
        </is>
      </c>
      <c r="R145" s="165" t="inlineStr"/>
    </row>
    <row r="146" ht="24" customHeight="1" s="49">
      <c r="A146" s="167" t="n">
        <v>144</v>
      </c>
      <c r="B146" s="166" t="inlineStr">
        <is>
          <t>Tamoxifen เป็น non-steroidal antiestrogen</t>
        </is>
      </c>
      <c r="C146" s="166" t="inlineStr"/>
      <c r="D146" s="166" t="inlineStr">
        <is>
          <t>Desogestrel 75 mcg OD (Progestin-only)</t>
        </is>
      </c>
      <c r="E146" s="166" t="inlineStr">
        <is>
          <t>Levonorgestrel 1.5 mg stat (Emergency)</t>
        </is>
      </c>
      <c r="F146" s="166" t="inlineStr">
        <is>
          <t>Mefenamic acid 500 mg TID</t>
        </is>
      </c>
      <c r="G146" s="166" t="inlineStr">
        <is>
          <t>Tamsulosin 0.4 mg HS</t>
        </is>
      </c>
      <c r="H146" s="166" t="inlineStr">
        <is>
          <t>Finasteride 5 mg OD</t>
        </is>
      </c>
      <c r="I146" s="167" t="n">
        <v>1</v>
      </c>
      <c r="J146"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Hormonal replacement</t>
        </is>
      </c>
      <c r="M146" s="166" t="inlineStr"/>
      <c r="N146" s="165" t="inlineStr">
        <is>
          <t>Clinic</t>
        </is>
      </c>
      <c r="O146" s="166" t="inlineStr">
        <is>
          <t>ข้อ 3 (PLE_CC1_Key_Rx20_UBU.md)</t>
        </is>
      </c>
      <c r="P146" s="165" t="inlineStr">
        <is>
          <t>ข้อสอบจำลอง</t>
        </is>
      </c>
      <c r="Q146" s="165" t="inlineStr">
        <is>
          <t>Mock Rx20 UBU</t>
        </is>
      </c>
      <c r="R146" s="165" t="inlineStr"/>
    </row>
    <row r="147" ht="24" customHeight="1" s="49">
      <c r="A147" s="167" t="n">
        <v>145</v>
      </c>
      <c r="B147" s="166" t="inlineStr">
        <is>
          <t>ยา Progestins ใดที่นิยมใช้ใน Progesterone only pills (POPs)</t>
        </is>
      </c>
      <c r="C147" s="166" t="inlineStr"/>
      <c r="D147" s="166" t="inlineStr">
        <is>
          <t>Desogestrel</t>
        </is>
      </c>
      <c r="E147" s="166" t="inlineStr">
        <is>
          <t>Norgestrel</t>
        </is>
      </c>
      <c r="F147" s="166" t="inlineStr">
        <is>
          <t>Gestodene</t>
        </is>
      </c>
      <c r="G147" s="166" t="inlineStr">
        <is>
          <t>Norgestimate</t>
        </is>
      </c>
      <c r="H147" s="166" t="inlineStr">
        <is>
          <t>Levonorgestrel</t>
        </is>
      </c>
      <c r="I147" s="167" t="n">
        <v>1</v>
      </c>
      <c r="J147"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 s="166" t="inlineStr"/>
      <c r="L147" s="166" t="inlineStr">
        <is>
          <t>Hormonal replacement</t>
        </is>
      </c>
      <c r="M147" s="166" t="inlineStr"/>
      <c r="N147" s="165" t="inlineStr">
        <is>
          <t>Clinic</t>
        </is>
      </c>
      <c r="O147" s="166" t="inlineStr">
        <is>
          <t>ข้อ 84 (PLE_CC1_Key_Rx20_UBU.md)</t>
        </is>
      </c>
      <c r="P147" s="165" t="inlineStr">
        <is>
          <t>ข้อสอบจำลอง</t>
        </is>
      </c>
      <c r="Q147" s="165" t="inlineStr">
        <is>
          <t>Mock Rx20 UBU</t>
        </is>
      </c>
      <c r="R147" s="165" t="inlineStr"/>
    </row>
    <row r="148" ht="24" customHeight="1" s="49">
      <c r="A148" s="167" t="n">
        <v>146</v>
      </c>
      <c r="B148" s="166" t="inlineStr">
        <is>
          <t>ยาคุมกำเนิดในข้อใด เหมาะสมที่สุด (โจทย์มีแค่นี้)</t>
        </is>
      </c>
      <c r="C148" s="166" t="inlineStr"/>
      <c r="D148" s="166" t="inlineStr">
        <is>
          <t>Levonorgestrel</t>
        </is>
      </c>
      <c r="E148" s="166" t="inlineStr">
        <is>
          <t>Lynestrenol</t>
        </is>
      </c>
      <c r="F148" s="166" t="inlineStr">
        <is>
          <t>Ethinyl estradiol + Desogestrel</t>
        </is>
      </c>
      <c r="G148" s="166" t="inlineStr">
        <is>
          <t>Ethinyl estradiol + Levonorgestrel</t>
        </is>
      </c>
      <c r="H148" s="166" t="inlineStr">
        <is>
          <t>Ethinyl estradiol + Gestodene ในการใช้เป็นยาคุมฉุกเฉิน</t>
        </is>
      </c>
      <c r="I148" s="167" t="n">
        <v>5</v>
      </c>
      <c r="J148" s="166"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8" s="166" t="inlineStr"/>
      <c r="L148" s="166" t="inlineStr">
        <is>
          <t>Oral contraceptive</t>
        </is>
      </c>
      <c r="M148" s="166" t="inlineStr"/>
      <c r="N148" s="165" t="inlineStr">
        <is>
          <t>Clinic</t>
        </is>
      </c>
      <c r="O148" s="166" t="inlineStr">
        <is>
          <t>ข้อ 85 (PLE_CC1_Key_Rx20_UBU.md)</t>
        </is>
      </c>
      <c r="P148" s="165" t="inlineStr">
        <is>
          <t>ข้อสอบจำลอง</t>
        </is>
      </c>
      <c r="Q148" s="165" t="inlineStr">
        <is>
          <t>Mock Rx20 UBU</t>
        </is>
      </c>
      <c r="R148" s="165" t="inlineStr"/>
    </row>
    <row r="149" ht="24" customHeight="1" s="49">
      <c r="A149" s="167" t="n">
        <v>147</v>
      </c>
      <c r="B149" s="166" t="inlineStr">
        <is>
          <t>โครงสร้างในข้อใดมีฤทธิ์ Estrogenic activity</t>
        </is>
      </c>
      <c r="C149" s="166" t="inlineStr"/>
      <c r="D149" s="166" t="inlineStr">
        <is>
          <t>Ethinylestradiol 30 mcg + Drospirenone 3 mg</t>
        </is>
      </c>
      <c r="E149" s="166" t="inlineStr">
        <is>
          <t>Ethinylestradiol 35 mcg + Cyproterone acetate 2 mg</t>
        </is>
      </c>
      <c r="F149" s="166" t="inlineStr">
        <is>
          <t>Desogestrel 75 mcg OD (Progestin-only)</t>
        </is>
      </c>
      <c r="G149" s="166" t="inlineStr">
        <is>
          <t>Levonorgestrel 1.5 mg stat (Emergency)</t>
        </is>
      </c>
      <c r="H149" s="166" t="inlineStr">
        <is>
          <t>Mefenamic acid 500 mg TID</t>
        </is>
      </c>
      <c r="I149" s="167" t="n">
        <v>3</v>
      </c>
      <c r="J149" s="166"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66" t="inlineStr"/>
      <c r="L149" s="166" t="inlineStr">
        <is>
          <t>Hormonal replacement</t>
        </is>
      </c>
      <c r="M149" s="166" t="inlineStr"/>
      <c r="N149" s="165" t="inlineStr">
        <is>
          <t>Clinic</t>
        </is>
      </c>
      <c r="O149" s="166" t="inlineStr">
        <is>
          <t>ข้อ 88 (PLE_CC1_Key_Rx20_UBU.md)</t>
        </is>
      </c>
      <c r="P149" s="165" t="inlineStr">
        <is>
          <t>ข้อสอบจำลอง</t>
        </is>
      </c>
      <c r="Q149" s="165" t="inlineStr">
        <is>
          <t>Mock Rx20 UBU</t>
        </is>
      </c>
      <c r="R149" s="165" t="inlineStr"/>
    </row>
    <row r="150" ht="24" customHeight="1" s="49">
      <c r="A150" s="165" t="n">
        <v>148</v>
      </c>
      <c r="B150"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150" s="166" t="inlineStr"/>
      <c r="D150" s="166" t="inlineStr">
        <is>
          <t>IHD</t>
        </is>
      </c>
      <c r="E150" s="166" t="inlineStr">
        <is>
          <t>DVT</t>
        </is>
      </c>
      <c r="F150" s="166" t="inlineStr">
        <is>
          <t>DM</t>
        </is>
      </c>
      <c r="G150" s="166" t="inlineStr">
        <is>
          <t>มะเร็งตับ</t>
        </is>
      </c>
      <c r="H150" s="166" t="inlineStr">
        <is>
          <t>โรคหลอดเลือดสมอง</t>
        </is>
      </c>
      <c r="I150" s="165" t="inlineStr">
        <is>
          <t>3</t>
        </is>
      </c>
      <c r="J150" s="166" t="inlineStr">
        <is>
          <t xml:space="preserve">✅ คำตอบที่ถูกต้อง: ข้อ ค. DM
🎯 ทำไมข้อนี้ถึงถูก:
🔍 ข้ออื่นผิดเพราะอะไร:
</t>
        </is>
      </c>
      <c r="K150" s="166" t="inlineStr"/>
      <c r="L150" s="166" t="inlineStr">
        <is>
          <t>Contraception</t>
        </is>
      </c>
      <c r="M150" s="166" t="inlineStr"/>
      <c r="N150" s="165" t="inlineStr">
        <is>
          <t>Clinic</t>
        </is>
      </c>
      <c r="O150" s="166" t="inlineStr">
        <is>
          <t>[SOURCE: Pharma Plus เล่มม่วง 2 - ข้อสอบย้อนหลังปี 2558 วันที่ 1 ข้อ 77]</t>
        </is>
      </c>
      <c r="P150" s="165" t="inlineStr">
        <is>
          <t>ข้อสอบเก่า</t>
        </is>
      </c>
      <c r="Q150" s="165" t="inlineStr">
        <is>
          <t>2558</t>
        </is>
      </c>
      <c r="R150" s="165" t="inlineStr"/>
    </row>
    <row r="151" ht="24" customHeight="1" s="49">
      <c r="A151" s="165" t="n">
        <v>149</v>
      </c>
      <c r="B151"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151" s="166" t="inlineStr"/>
      <c r="D151" s="166" t="inlineStr">
        <is>
          <t>Levonorgestrel</t>
        </is>
      </c>
      <c r="E151" s="166" t="inlineStr">
        <is>
          <t>Drospirenone</t>
        </is>
      </c>
      <c r="F151" s="166" t="inlineStr">
        <is>
          <t>Cyproterone</t>
        </is>
      </c>
      <c r="G151" s="166" t="inlineStr">
        <is>
          <t>Norgestimate</t>
        </is>
      </c>
      <c r="H151" s="166" t="inlineStr">
        <is>
          <t>Desogestrel</t>
        </is>
      </c>
      <c r="I151" s="165" t="inlineStr">
        <is>
          <t>2</t>
        </is>
      </c>
      <c r="J151" s="166" t="inlineStr">
        <is>
          <t xml:space="preserve">✅ คำตอบที่ถูกต้อง: ข้อ ข. Drospirenone
🎯 ทำไมข้อนี้ถึงถูก:
🔍 ข้ออื่นผิดเพราะอะไร:
</t>
        </is>
      </c>
      <c r="K151" s="166" t="inlineStr"/>
      <c r="L151" s="166" t="inlineStr">
        <is>
          <t>Contraception</t>
        </is>
      </c>
      <c r="M151" s="166" t="inlineStr"/>
      <c r="N151" s="165" t="inlineStr">
        <is>
          <t>Clinic</t>
        </is>
      </c>
      <c r="O151" s="166" t="inlineStr">
        <is>
          <t>[SOURCE: Pharma Plus เล่มม่วง 2 - ข้อสอบย้อนหลังปี 2558 วันที่ 1 ข้อ 78]</t>
        </is>
      </c>
      <c r="P151" s="165" t="inlineStr">
        <is>
          <t>ข้อสอบเก่า</t>
        </is>
      </c>
      <c r="Q151" s="165" t="inlineStr">
        <is>
          <t>2558</t>
        </is>
      </c>
      <c r="R151" s="165" t="inlineStr"/>
    </row>
    <row r="152" ht="24" customHeight="1" s="49">
      <c r="A152" s="165" t="n">
        <v>150</v>
      </c>
      <c r="B152" s="166" t="inlineStr">
        <is>
          <t>[กรณีศึกษา 10] วิธีการกินยาคุมฉุกเฉินที่ถูกต้อง</t>
        </is>
      </c>
      <c r="C152" s="166" t="inlineStr"/>
      <c r="D152" s="166" t="inlineStr">
        <is>
          <t>กิน levonorgestrel 150 mcg 2 เม็ดใน 72 ชั่วโมง และตามด้วย 2 เม็ด ใน 12 ชม.ต่อมา</t>
        </is>
      </c>
      <c r="E152" s="166" t="inlineStr">
        <is>
          <t>กิน levonorgestrel 150 mcg 1 เม็ดใน 72 ชั่วโมง และตามด้วย 2 เม็ด ใน 12 ชม.ต่อมา</t>
        </is>
      </c>
      <c r="F152" s="166" t="inlineStr">
        <is>
          <t>กิน levonorgestrel 150 mcg 2 เม็ดใน 72 ชั่วโมง และตามด้วย 1 เม็ด ใน 12 ชม.ต่อมา</t>
        </is>
      </c>
      <c r="G152" s="166" t="inlineStr">
        <is>
          <t>กินยาคุม COC ที่มีปริมาณ EE รวม 300 mcg ใน 72 ชั่วโมง และตามด้วย EE 300 mcg อีกครั้งใน 12 ชม.ต่อมา</t>
        </is>
      </c>
      <c r="H152" s="166" t="inlineStr">
        <is>
          <t>กิน levonorgestrel 750 mcg 1 เม็ดใน 72 ชั่วโมง และตามด้วย 1 เม็ด ใน 12 ชม.ต่อมา (หรือ 1.5 mg เม็ดเดียวทันที)</t>
        </is>
      </c>
      <c r="I152" s="165" t="inlineStr">
        <is>
          <t>5</t>
        </is>
      </c>
      <c r="J152" s="166" t="inlineStr">
        <is>
          <t xml:space="preserve">✅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t>
        </is>
      </c>
      <c r="K152" s="166" t="inlineStr"/>
      <c r="L152" s="166" t="inlineStr">
        <is>
          <t>Emergency Contraception</t>
        </is>
      </c>
      <c r="M152" s="166" t="inlineStr"/>
      <c r="N152" s="165" t="inlineStr">
        <is>
          <t>Clinic</t>
        </is>
      </c>
      <c r="O152" s="166" t="inlineStr">
        <is>
          <t>[SOURCE: Pharma Plus เล่มม่วง 2 - ข้อสอบย้อนหลังปี 2558 วันที่ 1 ข้อ 79]</t>
        </is>
      </c>
      <c r="P152" s="165" t="inlineStr">
        <is>
          <t>ข้อสอบเก่า</t>
        </is>
      </c>
      <c r="Q152" s="165" t="inlineStr">
        <is>
          <t>2558</t>
        </is>
      </c>
      <c r="R152" s="165" t="inlineStr"/>
    </row>
    <row r="153" ht="24" customHeight="1" s="49">
      <c r="A153" s="165" t="n">
        <v>151</v>
      </c>
      <c r="B153" s="166" t="inlineStr">
        <is>
          <t>[กรณีศึกษา 10] ยาคุมที่หญิงให้นมบุตรไม่ควรใช้</t>
        </is>
      </c>
      <c r="C153" s="166" t="inlineStr"/>
      <c r="D153" s="166" t="inlineStr">
        <is>
          <t>แผ่นแปะคุมกำเนิด</t>
        </is>
      </c>
      <c r="E153" s="166" t="inlineStr">
        <is>
          <t>Minipills</t>
        </is>
      </c>
      <c r="F153" s="166" t="inlineStr">
        <is>
          <t>DMPA IM</t>
        </is>
      </c>
      <c r="G153" s="166" t="inlineStr">
        <is>
          <t>DMPA SC</t>
        </is>
      </c>
      <c r="H153" s="166" t="inlineStr">
        <is>
          <t>ห่วงคุมกำเนิด</t>
        </is>
      </c>
      <c r="I153" s="165" t="inlineStr">
        <is>
          <t>1</t>
        </is>
      </c>
      <c r="J153" s="166" t="inlineStr">
        <is>
          <t xml:space="preserve">✅ คำตอบที่ถูกต้อง: ข้อ ก. แผ่นแปะคุมกำเนิด
🎯 ทำไมข้อนี้ถึงถูก:
🔍 ข้ออื่นผิดเพราะอะไร:
</t>
        </is>
      </c>
      <c r="K153" s="166" t="inlineStr"/>
      <c r="L153" s="166" t="inlineStr">
        <is>
          <t>Contraception in Lactating Women</t>
        </is>
      </c>
      <c r="M153" s="166" t="inlineStr"/>
      <c r="N153" s="165" t="inlineStr">
        <is>
          <t>Clinic</t>
        </is>
      </c>
      <c r="O153" s="166" t="inlineStr">
        <is>
          <t>[SOURCE: Pharma Plus เล่มม่วง 2 - ข้อสอบย้อนหลังปี 2558 วันที่ 1 ข้อ 80]</t>
        </is>
      </c>
      <c r="P153" s="165" t="inlineStr">
        <is>
          <t>ข้อสอบเก่า</t>
        </is>
      </c>
      <c r="Q153" s="165" t="inlineStr">
        <is>
          <t>2558</t>
        </is>
      </c>
      <c r="R153" s="165" t="inlineStr"/>
    </row>
    <row r="154" ht="24" customHeight="1" s="49">
      <c r="A154" s="165" t="n">
        <v>152</v>
      </c>
      <c r="B154" s="166" t="inlineStr">
        <is>
          <t>[กรณีศึกษา 10] ข้อใดไม่เกี่ยวกับเลือดออกกะปริบกะปรอย</t>
        </is>
      </c>
      <c r="C154" s="166" t="inlineStr"/>
      <c r="D154" s="166" t="inlineStr">
        <is>
          <t>ปริมาณฮอร์โมน estrogen ต่ำ</t>
        </is>
      </c>
      <c r="E154" s="166" t="inlineStr">
        <is>
          <t>ลืมกิน</t>
        </is>
      </c>
      <c r="F154" s="166" t="inlineStr">
        <is>
          <t>กินยา rifampicin ร่วมด้วย</t>
        </is>
      </c>
      <c r="G154" s="166" t="inlineStr">
        <is>
          <t>กินยา ketoconazole ร่วมด้วย</t>
        </is>
      </c>
      <c r="H154" s="166" t="inlineStr">
        <is>
          <t>กินยาคุมในช่วง 2-3 เดือนแรก</t>
        </is>
      </c>
      <c r="I154" s="165" t="inlineStr">
        <is>
          <t>4</t>
        </is>
      </c>
      <c r="J154" s="166" t="inlineStr">
        <is>
          <t xml:space="preserve">✅ คำตอบที่ถูกต้อง: ข้อ ง. กินยา ketoconazole ร่วมด้วย
🎯 ทำไมข้อนี้ถึงถูก:
🔍 ข้ออื่นผิดเพราะอะไร:
</t>
        </is>
      </c>
      <c r="K154" s="166" t="inlineStr"/>
      <c r="L154" s="166" t="inlineStr">
        <is>
          <t>Contraceptive Adverse Effects &amp; Drug Interactions</t>
        </is>
      </c>
      <c r="M154" s="166" t="inlineStr"/>
      <c r="N154" s="165" t="inlineStr">
        <is>
          <t>Clinic</t>
        </is>
      </c>
      <c r="O154" s="166" t="inlineStr">
        <is>
          <t>[SOURCE: Pharma Plus เล่มม่วง 2 - ข้อสอบย้อนหลังปี 2558 วันที่ 1 ข้อ 81]</t>
        </is>
      </c>
      <c r="P154" s="165" t="inlineStr">
        <is>
          <t>ข้อสอบเก่า</t>
        </is>
      </c>
      <c r="Q154" s="165" t="inlineStr">
        <is>
          <t>2558</t>
        </is>
      </c>
      <c r="R154" s="165" t="inlineStr"/>
    </row>
    <row r="155" ht="24" customHeight="1" s="49">
      <c r="A155" s="165" t="n">
        <v>153</v>
      </c>
      <c r="B155" s="166" t="inlineStr">
        <is>
          <t>[กรณีศึกษา]
หญิงอายุ 27 ปี กินยาคุมกำเนิดชนิดฮอร์โมนรวม (EE 35 mcg + cyproterone acetate 2 mg)
คำถาม: ข้อใดเป็นข้อห้ามใช้ยาคุมกำเนิดรวมตาม WHO Category 4 (Unacceptable health risk)</t>
        </is>
      </c>
      <c r="C155" s="166" t="inlineStr"/>
      <c r="D155" s="166" t="inlineStr">
        <is>
          <t>สูบบุหรี่ 10 มวน/วัน</t>
        </is>
      </c>
      <c r="E155" s="166" t="inlineStr">
        <is>
          <t>เป็นโรคเส้นเลือดขอด</t>
        </is>
      </c>
      <c r="F155" s="166" t="inlineStr">
        <is>
          <t>เป็นโรคไมเกรนแบบมีออร่า</t>
        </is>
      </c>
      <c r="G155" s="166" t="inlineStr">
        <is>
          <t>ไขมันในเลือดผิดปกติ</t>
        </is>
      </c>
      <c r="H155" s="166" t="inlineStr">
        <is>
          <t>BMI = 28 kg/m2</t>
        </is>
      </c>
      <c r="I155" s="165" t="inlineStr">
        <is>
          <t>3</t>
        </is>
      </c>
      <c r="J155"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155" s="166" t="inlineStr"/>
      <c r="L155" s="166" t="inlineStr">
        <is>
          <t>Contraception</t>
        </is>
      </c>
      <c r="M155" s="166" t="inlineStr"/>
      <c r="N155" s="165" t="inlineStr">
        <is>
          <t>Clinic</t>
        </is>
      </c>
      <c r="O155" s="166" t="inlineStr">
        <is>
          <t>[SOURCE: Pharma Plus เล่มม่วง 2 - ข้อสอบย้อนหลัง PLE-CC1 ปี 2564 วันที่ 1 ข้อ 45]</t>
        </is>
      </c>
      <c r="P155" s="165" t="inlineStr">
        <is>
          <t>ข้อสอบเก่า</t>
        </is>
      </c>
      <c r="Q155" s="165" t="inlineStr">
        <is>
          <t>2564</t>
        </is>
      </c>
      <c r="R155" s="165" t="inlineStr"/>
    </row>
    <row r="156" ht="24" customHeight="1" s="49">
      <c r="A156" s="165" t="n">
        <v>154</v>
      </c>
      <c r="B156" s="166" t="inlineStr">
        <is>
          <t>[กรณีศึกษา]
หญิงอายุ 27 ปี รับประทานยาคุมกำเนิดฮอร์โมนรวม
คำถาม: ข้อใดเป็นข้อห้ามใช้ยาคุมกำเนิดรวม ตาม WHO category 4</t>
        </is>
      </c>
      <c r="C156" s="166" t="inlineStr"/>
      <c r="D156" s="166" t="inlineStr">
        <is>
          <t>สูบบุหรี่ 10 มวน/วัน</t>
        </is>
      </c>
      <c r="E156" s="166" t="inlineStr">
        <is>
          <t>เป็นโรคเส้นเลือดขอด</t>
        </is>
      </c>
      <c r="F156" s="166" t="inlineStr">
        <is>
          <t>เป็นโรคไมเกรนแบบมีออร่า</t>
        </is>
      </c>
      <c r="G156" s="166" t="inlineStr">
        <is>
          <t>ไขมันในเลือดผิดปกติ</t>
        </is>
      </c>
      <c r="H156" s="166" t="inlineStr">
        <is>
          <t>BMI = 28 kg/m2</t>
        </is>
      </c>
      <c r="I156" s="165" t="inlineStr">
        <is>
          <t>3</t>
        </is>
      </c>
      <c r="J156"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156" s="166" t="inlineStr"/>
      <c r="L156" s="166" t="inlineStr">
        <is>
          <t>Contraception</t>
        </is>
      </c>
      <c r="M156" s="166" t="inlineStr"/>
      <c r="N156" s="165" t="inlineStr">
        <is>
          <t>Clinic</t>
        </is>
      </c>
      <c r="O156" s="166" t="inlineStr">
        <is>
          <t>[SOURCE: Pharma Plus เล่มม่วง 2 - ข้อสอบย้อนหลัง PLE-CC1 ปี 2564 วันที่ 1 ข้อ 46]</t>
        </is>
      </c>
      <c r="P156" s="165" t="inlineStr">
        <is>
          <t>ข้อสอบเก่า</t>
        </is>
      </c>
      <c r="Q156" s="165" t="inlineStr">
        <is>
          <t>2564</t>
        </is>
      </c>
      <c r="R156" s="165" t="inlineStr"/>
    </row>
    <row r="157" ht="24" customHeight="1" s="49">
      <c r="A157" s="165" t="n">
        <v>155</v>
      </c>
      <c r="B157" s="166" t="inlineStr">
        <is>
          <t>[กรณีศึกษา]
แพทย์พิจารณาเปลี่ยนเป็น progestin-only pill (desogestrel 75 mcg) เนื่องจากผู้ป่วยมีข้อห้ามใช้เอสโตรเจน
คำถาม: แพทย์จ่าย desogestrel ให้แทน ข้อใดเกี่ยวกับฤทธิ์ของ desogestrel น้อยที่สุด (ไม่มีฤทธิ์นี้)</t>
        </is>
      </c>
      <c r="C157" s="166" t="inlineStr"/>
      <c r="D157" s="166" t="inlineStr">
        <is>
          <t>ยับยั้งการตกไข่</t>
        </is>
      </c>
      <c r="E157" s="166" t="inlineStr">
        <is>
          <t>ลดการเคลื่อนไหวของท่อนำรังไข่</t>
        </is>
      </c>
      <c r="F157" s="166" t="inlineStr">
        <is>
          <t>เพิ่มเมือกบริเวณปากมดลูก</t>
        </is>
      </c>
      <c r="G157" s="166" t="inlineStr">
        <is>
          <t>ยับยั้ง Aldosterone - induced salt retention</t>
        </is>
      </c>
      <c r="H157" s="166" t="inlineStr">
        <is>
          <t>ลดความหนาของเยื่อบุโพรงมดลูก</t>
        </is>
      </c>
      <c r="I157" s="165" t="inlineStr">
        <is>
          <t>4</t>
        </is>
      </c>
      <c r="J157"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157" s="166" t="inlineStr"/>
      <c r="L157" s="166" t="inlineStr">
        <is>
          <t>Contraception</t>
        </is>
      </c>
      <c r="M157" s="166" t="inlineStr"/>
      <c r="N157" s="165" t="inlineStr">
        <is>
          <t>Clinic</t>
        </is>
      </c>
      <c r="O157" s="166" t="inlineStr">
        <is>
          <t>[SOURCE: Pharma Plus เล่มม่วง 2 - ข้อสอบย้อนหลัง PLE-CC1 ปี 2564 วันที่ 1 ข้อ 47]</t>
        </is>
      </c>
      <c r="P157" s="165" t="inlineStr">
        <is>
          <t>ข้อสอบเก่า</t>
        </is>
      </c>
      <c r="Q157" s="165" t="inlineStr">
        <is>
          <t>2564</t>
        </is>
      </c>
      <c r="R157" s="165" t="inlineStr"/>
    </row>
    <row r="158" ht="24" customHeight="1" s="49">
      <c r="A158" s="165" t="n">
        <v>156</v>
      </c>
      <c r="B158"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158" s="166" t="inlineStr"/>
      <c r="D158" s="166" t="inlineStr">
        <is>
          <t>ไม่ต้องปรับสูตรยาคุมกำเนิดเนื่องจากหลังรับประทานไปแล้วอาการข้างเคียงจะคงดีขึ้น</t>
        </is>
      </c>
      <c r="E158" s="166" t="inlineStr">
        <is>
          <t>เปลี่ยนเป็นสูตร EE 50 mcg + norgestrel</t>
        </is>
      </c>
      <c r="F158" s="166" t="inlineStr">
        <is>
          <t>เปลี่ยนเป็นสูตร EE 30 mcg + levonorgestrel</t>
        </is>
      </c>
      <c r="G158" s="166" t="inlineStr">
        <is>
          <t>เปลี่ยนเป็นสูตร EE 20 mcg + norgestimate</t>
        </is>
      </c>
      <c r="H158" s="166" t="inlineStr">
        <is>
          <t>เปลี่ยนเป็นสูตร EE 20 mcg + drospirenone</t>
        </is>
      </c>
      <c r="I158" s="165" t="inlineStr">
        <is>
          <t>5</t>
        </is>
      </c>
      <c r="J158"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158" s="166" t="inlineStr">
        <is>
          <t>Contraception</t>
        </is>
      </c>
      <c r="L158" s="166" t="inlineStr">
        <is>
          <t>Management of estrogen-related adverse effects (nausea, breast tenderness)</t>
        </is>
      </c>
      <c r="M158" s="166" t="inlineStr"/>
      <c r="N158" s="165" t="inlineStr">
        <is>
          <t>ยาก</t>
        </is>
      </c>
      <c r="O158" s="166" t="inlineStr">
        <is>
          <t>ข้อสอบเก่า</t>
        </is>
      </c>
      <c r="P158" s="165" t="inlineStr">
        <is>
          <t>ข้อสอบเก่า</t>
        </is>
      </c>
      <c r="Q158" s="165" t="inlineStr">
        <is>
          <t>2565</t>
        </is>
      </c>
      <c r="R158" s="165" t="inlineStr"/>
    </row>
    <row r="159" ht="24" customHeight="1" s="49">
      <c r="A159" s="165" t="n">
        <v>157</v>
      </c>
      <c r="B159" s="166" t="inlineStr">
        <is>
          <t>ความแตกต่างอย่างชัดเจนระหว่างยาคุมแบบแผ่นแปะกับแบบเม็ดคือข้อใด</t>
        </is>
      </c>
      <c r="C159" s="166" t="inlineStr"/>
      <c r="D159" s="166" t="inlineStr">
        <is>
          <t>แผ่นแปะเลี่ยง first pass metabolism</t>
        </is>
      </c>
      <c r="E159" s="166" t="inlineStr">
        <is>
          <t>แผ่นแปะมีผลในแง่การลดสิวที่ดีกว่าแบบเม็ด</t>
        </is>
      </c>
      <c r="F159" s="166" t="inlineStr">
        <is>
          <t>แผ่นแปะปลดปล่อยยาแบบ first order kinetic</t>
        </is>
      </c>
      <c r="G159" s="166" t="inlineStr">
        <is>
          <t>แผ่นแปะมีประสิทธิภาพในการคุมกำเนิดต่ำกว่าแบบเม็ด</t>
        </is>
      </c>
      <c r="H159" s="166" t="inlineStr">
        <is>
          <t>แผ่นแปะมีผลต่อการเกิดอันตรกิริยากับยาชนิดอื่นได้มากกว่า</t>
        </is>
      </c>
      <c r="I159" s="165" t="inlineStr">
        <is>
          <t>1</t>
        </is>
      </c>
      <c r="J159"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159" s="166" t="inlineStr">
        <is>
          <t>Contraception</t>
        </is>
      </c>
      <c r="L159" s="166" t="inlineStr">
        <is>
          <t>Transdermal contraceptive patch vs oral tablets pharmacokinetic difference</t>
        </is>
      </c>
      <c r="M159" s="166" t="inlineStr"/>
      <c r="N159" s="165" t="inlineStr">
        <is>
          <t>ปานกลาง</t>
        </is>
      </c>
      <c r="O159" s="166" t="inlineStr">
        <is>
          <t>ข้อสอบเก่า</t>
        </is>
      </c>
      <c r="P159" s="165" t="inlineStr">
        <is>
          <t>ข้อสอบเก่า</t>
        </is>
      </c>
      <c r="Q159" s="165" t="inlineStr">
        <is>
          <t>2565</t>
        </is>
      </c>
      <c r="R159" s="165" t="inlineStr"/>
    </row>
    <row r="160" ht="24" customHeight="1" s="49">
      <c r="A160" s="165" t="n">
        <v>158</v>
      </c>
      <c r="B160" s="166" t="inlineStr">
        <is>
          <t>ยาคุมกำเนิดใดที่เหมาะกับคนให้นมบุตร</t>
        </is>
      </c>
      <c r="C160" s="166" t="inlineStr"/>
      <c r="D160" s="166" t="inlineStr">
        <is>
          <t>Lynestrenol</t>
        </is>
      </c>
      <c r="E160" s="166" t="inlineStr">
        <is>
          <t>Levonorgestrel</t>
        </is>
      </c>
      <c r="F160" s="166" t="inlineStr">
        <is>
          <t>EE 15 mcg + desogestrel</t>
        </is>
      </c>
      <c r="G160" s="166" t="inlineStr">
        <is>
          <t>EE 20 mcg + drospirenone</t>
        </is>
      </c>
      <c r="H160" s="166" t="inlineStr">
        <is>
          <t>EE 30 mcg + gestodene</t>
        </is>
      </c>
      <c r="I160" s="165" t="inlineStr">
        <is>
          <t>1</t>
        </is>
      </c>
      <c r="J160"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160" s="166" t="inlineStr">
        <is>
          <t>Contraception</t>
        </is>
      </c>
      <c r="L160" s="166" t="inlineStr">
        <is>
          <t>Contraception in postpartum breastfeeding mothers</t>
        </is>
      </c>
      <c r="M160" s="166" t="inlineStr"/>
      <c r="N160" s="165" t="inlineStr">
        <is>
          <t>ปานกลาง</t>
        </is>
      </c>
      <c r="O160" s="166" t="inlineStr">
        <is>
          <t>ข้อสอบเก่า</t>
        </is>
      </c>
      <c r="P160" s="165" t="inlineStr">
        <is>
          <t>ข้อสอบเก่า</t>
        </is>
      </c>
      <c r="Q160" s="165" t="inlineStr">
        <is>
          <t>2565</t>
        </is>
      </c>
      <c r="R160" s="165" t="inlineStr"/>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R5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inlineStr"/>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n">
        <v>1</v>
      </c>
      <c r="J3" s="166"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66" t="inlineStr"/>
      <c r="L3" s="166" t="inlineStr">
        <is>
          <t>Conjunctivitis</t>
        </is>
      </c>
      <c r="M3" s="166" t="inlineStr"/>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2</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inlineStr"/>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n">
        <v>5</v>
      </c>
      <c r="J4" s="166"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66" t="inlineStr"/>
      <c r="L4" s="166" t="inlineStr">
        <is>
          <t>Conjunctivitis</t>
        </is>
      </c>
      <c r="M4" s="166" t="inlineStr"/>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3</v>
      </c>
      <c r="B5" s="166" t="inlineStr">
        <is>
          <t>กลไกการออกฤทธิ์ของยาในข้อข้างต้น คือ</t>
        </is>
      </c>
      <c r="C5" s="166" t="inlineStr"/>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n">
        <v>2</v>
      </c>
      <c r="J5" s="166"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66" t="inlineStr"/>
      <c r="L5" s="166" t="inlineStr">
        <is>
          <t>Glaucoma, Cataract</t>
        </is>
      </c>
      <c r="M5" s="166" t="inlineStr"/>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4</v>
      </c>
      <c r="B6" s="166" t="inlineStr">
        <is>
          <t>ข้อใดถูกต้องเกี่ยวกับการเก็บยาในข้อข้างต้นหลังจากเปิดใช้แล้ว</t>
        </is>
      </c>
      <c r="C6" s="166" t="inlineStr"/>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n">
        <v>4</v>
      </c>
      <c r="J6" s="166"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Glaucoma, Cataract</t>
        </is>
      </c>
      <c r="M6" s="166" t="inlineStr"/>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จากอาการข้างต้น ท่านจะเลือกยาตัวใด</t>
        </is>
      </c>
      <c r="C7" s="166" t="inlineStr"/>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n">
        <v>2</v>
      </c>
      <c r="J7" s="166"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66" t="inlineStr"/>
      <c r="L7" s="166" t="inlineStr">
        <is>
          <t>Glaucoma, Cataract</t>
        </is>
      </c>
      <c r="M7" s="166" t="inlineStr"/>
      <c r="N7" s="165" t="inlineStr">
        <is>
          <t>Clinic</t>
        </is>
      </c>
      <c r="O7" s="166" t="inlineStr">
        <is>
          <t>ข้อ 6 Pharma Plus เล่มม่วง (เฉลยข้อ ข)</t>
        </is>
      </c>
      <c r="P7" s="165" t="inlineStr">
        <is>
          <t>แบบฝึกหัด</t>
        </is>
      </c>
      <c r="Q7" s="165" t="inlineStr">
        <is>
          <t>เล่มม่วง</t>
        </is>
      </c>
      <c r="R7" s="165" t="inlineStr"/>
    </row>
    <row r="8" ht="24" customHeight="1" s="49">
      <c r="A8" s="167" t="n">
        <v>6</v>
      </c>
      <c r="B8" s="166" t="inlineStr">
        <is>
          <t>กรณีจ่ายยาหยอดตาให้กับผู้ป่วยต้องแนะนำเรื่องต่อไปนี้ ยกเว้น</t>
        </is>
      </c>
      <c r="C8" s="166" t="inlineStr"/>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n">
        <v>3</v>
      </c>
      <c r="J8" s="166"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Glaucoma, Cataract</t>
        </is>
      </c>
      <c r="M8" s="166" t="inlineStr"/>
      <c r="N8" s="165" t="inlineStr">
        <is>
          <t>Clinic</t>
        </is>
      </c>
      <c r="O8" s="166" t="inlineStr">
        <is>
          <t>ข้อ 7 Pharma Plus เล่มม่วง (เฉลยข้อ ค)</t>
        </is>
      </c>
      <c r="P8" s="165" t="inlineStr">
        <is>
          <t>แบบฝึกหัด</t>
        </is>
      </c>
      <c r="Q8" s="165" t="inlineStr">
        <is>
          <t>เล่มม่วง</t>
        </is>
      </c>
      <c r="R8" s="165" t="inlineStr"/>
    </row>
    <row r="9" ht="24" customHeight="1" s="49">
      <c r="A9" s="167" t="n">
        <v>7</v>
      </c>
      <c r="B9" s="166" t="inlineStr">
        <is>
          <t>กรณีใดที่ต้องรีบส่งต่อผู้ป่วยรายนี้ไปโรงพยาบาล</t>
        </is>
      </c>
      <c r="C9" s="166" t="inlineStr"/>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n">
        <v>3</v>
      </c>
      <c r="J9" s="166"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Glaucoma, Cataract</t>
        </is>
      </c>
      <c r="M9" s="166" t="inlineStr"/>
      <c r="N9" s="165" t="inlineStr">
        <is>
          <t>Clinic</t>
        </is>
      </c>
      <c r="O9" s="166" t="inlineStr">
        <is>
          <t>ข้อ 8 Pharma Plus เล่มม่วง (เฉลยข้อ ค)</t>
        </is>
      </c>
      <c r="P9" s="165" t="inlineStr">
        <is>
          <t>แบบฝึกหัด</t>
        </is>
      </c>
      <c r="Q9" s="165" t="inlineStr">
        <is>
          <t>เล่มม่วง</t>
        </is>
      </c>
      <c r="R9" s="165" t="inlineStr"/>
    </row>
    <row r="10" ht="24" customHeight="1" s="49">
      <c r="A10" s="167" t="n">
        <v>8</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inlineStr"/>
      <c r="D10" s="166" t="inlineStr">
        <is>
          <t>Otitis media</t>
        </is>
      </c>
      <c r="E10" s="166" t="inlineStr">
        <is>
          <t>Tinnitus</t>
        </is>
      </c>
      <c r="F10" s="166" t="inlineStr">
        <is>
          <t>Influenza</t>
        </is>
      </c>
      <c r="G10" s="166" t="inlineStr">
        <is>
          <t>Sinusitis</t>
        </is>
      </c>
      <c r="H10" s="166" t="inlineStr">
        <is>
          <t>Tonsillitis</t>
        </is>
      </c>
      <c r="I10" s="167" t="n">
        <v>1</v>
      </c>
      <c r="J10" s="166"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66" t="inlineStr"/>
      <c r="L10" s="166" t="inlineStr">
        <is>
          <t>Glaucoma, Cataract</t>
        </is>
      </c>
      <c r="M10" s="166" t="inlineStr"/>
      <c r="N10" s="165" t="inlineStr">
        <is>
          <t>Clinic</t>
        </is>
      </c>
      <c r="O10" s="166" t="inlineStr">
        <is>
          <t>ข้อ 9 Pharma Plus เล่มม่วง (เฉลยข้อ ก)</t>
        </is>
      </c>
      <c r="P10" s="165" t="inlineStr">
        <is>
          <t>แบบฝึกหัด</t>
        </is>
      </c>
      <c r="Q10" s="165" t="inlineStr">
        <is>
          <t>เล่มม่วง</t>
        </is>
      </c>
      <c r="R10" s="165" t="inlineStr"/>
    </row>
    <row r="11" ht="24" customHeight="1" s="49">
      <c r="A11" s="167" t="n">
        <v>9</v>
      </c>
      <c r="B11" s="166" t="inlineStr">
        <is>
          <t>อาการที่เกิดขึ้นสามารถเกิดได้จากเชื้อจุลชีพต่อไปนี้ ยกเว้นข้อใด</t>
        </is>
      </c>
      <c r="C11" s="166" t="inlineStr"/>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n">
        <v>3</v>
      </c>
      <c r="J11" s="166"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Glaucoma, Cataract</t>
        </is>
      </c>
      <c r="M11" s="166" t="inlineStr"/>
      <c r="N11" s="165" t="inlineStr">
        <is>
          <t>Clinic</t>
        </is>
      </c>
      <c r="O11" s="166" t="inlineStr">
        <is>
          <t>ข้อ 10 Pharma Plus เล่มม่วง (เฉลยข้อ ค)</t>
        </is>
      </c>
      <c r="P11" s="165" t="inlineStr">
        <is>
          <t>แบบฝึกหัด</t>
        </is>
      </c>
      <c r="Q11" s="165" t="inlineStr">
        <is>
          <t>เล่มม่วง</t>
        </is>
      </c>
      <c r="R11" s="165" t="inlineStr"/>
    </row>
    <row r="12" ht="24" customHeight="1" s="49">
      <c r="A12" s="167" t="n">
        <v>10</v>
      </c>
      <c r="B12" s="166" t="inlineStr">
        <is>
          <t>ยาต้านจุลชีพที่ควรเลือกใช้เป็นอันดับแรกสำหรับผู้ป่วยรายนี้คือ</t>
        </is>
      </c>
      <c r="C12" s="166" t="inlineStr"/>
      <c r="D12" s="166" t="inlineStr">
        <is>
          <t>Norfloxacin</t>
        </is>
      </c>
      <c r="E12" s="166" t="inlineStr">
        <is>
          <t>Tetracycline</t>
        </is>
      </c>
      <c r="F12" s="166" t="inlineStr">
        <is>
          <t>Amoxicillin</t>
        </is>
      </c>
      <c r="G12" s="166" t="inlineStr">
        <is>
          <t>Chloramphenicol</t>
        </is>
      </c>
      <c r="H12" s="166" t="inlineStr">
        <is>
          <t>Sulfamethoxazole + trimethoprim</t>
        </is>
      </c>
      <c r="I12" s="167" t="n">
        <v>3</v>
      </c>
      <c r="J12" s="166"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66" t="inlineStr"/>
      <c r="L12" s="166" t="inlineStr">
        <is>
          <t>Glaucoma, Cataract</t>
        </is>
      </c>
      <c r="M12" s="166" t="inlineStr"/>
      <c r="N12" s="165" t="inlineStr">
        <is>
          <t>Clinic</t>
        </is>
      </c>
      <c r="O12" s="166" t="inlineStr">
        <is>
          <t>ข้อ 11 Pharma Plus เล่มม่วง (เฉลยข้อ ค)</t>
        </is>
      </c>
      <c r="P12" s="165" t="inlineStr">
        <is>
          <t>แบบฝึกหัด</t>
        </is>
      </c>
      <c r="Q12" s="165" t="inlineStr">
        <is>
          <t>เล่มม่วง</t>
        </is>
      </c>
      <c r="R12" s="165" t="inlineStr"/>
    </row>
    <row r="13" ht="24" customHeight="1" s="49">
      <c r="A13" s="167" t="n">
        <v>11</v>
      </c>
      <c r="B13" s="166" t="inlineStr">
        <is>
          <t>ข้อใดผิดเกี่ยวกับยาที่เลือกใช้ในข้อข้างต้น</t>
        </is>
      </c>
      <c r="C13" s="166" t="inlineStr"/>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n">
        <v>1</v>
      </c>
      <c r="J13" s="166"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66" t="inlineStr"/>
      <c r="L13" s="166" t="inlineStr">
        <is>
          <t>Glaucoma, Cataract</t>
        </is>
      </c>
      <c r="M13" s="166" t="inlineStr"/>
      <c r="N13" s="165" t="inlineStr">
        <is>
          <t>Clinic</t>
        </is>
      </c>
      <c r="O13" s="166" t="inlineStr">
        <is>
          <t>ข้อ 12 Pharma Plus เล่มม่วง (เฉลยข้อ ก ข จ)</t>
        </is>
      </c>
      <c r="P13" s="165" t="inlineStr">
        <is>
          <t>แบบฝึกหัด</t>
        </is>
      </c>
      <c r="Q13" s="165" t="inlineStr">
        <is>
          <t>เล่มม่วง</t>
        </is>
      </c>
      <c r="R13" s="165" t="inlineStr"/>
    </row>
    <row r="14" ht="24" customHeight="1" s="49">
      <c r="A14" s="167" t="n">
        <v>12</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inlineStr"/>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n">
        <v>2</v>
      </c>
      <c r="J14" s="166"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66" t="inlineStr"/>
      <c r="L14" s="166" t="inlineStr">
        <is>
          <t>Glaucoma, Cataract</t>
        </is>
      </c>
      <c r="M14" s="166" t="inlineStr"/>
      <c r="N14" s="165" t="inlineStr">
        <is>
          <t>Clinic</t>
        </is>
      </c>
      <c r="O14" s="166" t="inlineStr">
        <is>
          <t>ข้อ 13 Pharma Plus เล่มม่วง (เฉลยข้อ ข)</t>
        </is>
      </c>
      <c r="P14" s="165" t="inlineStr">
        <is>
          <t>แบบฝึกหัด</t>
        </is>
      </c>
      <c r="Q14" s="165" t="inlineStr">
        <is>
          <t>เล่มม่วง</t>
        </is>
      </c>
      <c r="R14" s="165" t="inlineStr"/>
    </row>
    <row r="15" ht="24" customHeight="1" s="49">
      <c r="A15" s="167" t="n">
        <v>13</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inlineStr"/>
      <c r="D15" s="166" t="inlineStr">
        <is>
          <t>Blepharitis</t>
        </is>
      </c>
      <c r="E15" s="166" t="inlineStr">
        <is>
          <t>Hordeolum</t>
        </is>
      </c>
      <c r="F15" s="166" t="inlineStr">
        <is>
          <t>Glaucoma</t>
        </is>
      </c>
      <c r="G15" s="166" t="inlineStr">
        <is>
          <t>Bacterial conjunctivitis</t>
        </is>
      </c>
      <c r="H15" s="166" t="inlineStr">
        <is>
          <t>Allergic conjunctivitis</t>
        </is>
      </c>
      <c r="I15" s="167" t="n">
        <v>5</v>
      </c>
      <c r="J15" s="166"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66" t="inlineStr"/>
      <c r="L15" s="166" t="inlineStr">
        <is>
          <t>Conjunctivitis</t>
        </is>
      </c>
      <c r="M15" s="166" t="inlineStr"/>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14</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inlineStr"/>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n">
        <v>5</v>
      </c>
      <c r="J16" s="166"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Conjunctivitis</t>
        </is>
      </c>
      <c r="M16" s="166" t="inlineStr"/>
      <c r="N16" s="165" t="inlineStr">
        <is>
          <t>Clinic</t>
        </is>
      </c>
      <c r="O16" s="166" t="inlineStr">
        <is>
          <t>ข้อ 15 Pharma Plus เล่มม่วง (เฉลยข้อ จ)</t>
        </is>
      </c>
      <c r="P16" s="165" t="inlineStr">
        <is>
          <t>แบบฝึกหัด</t>
        </is>
      </c>
      <c r="Q16" s="165" t="inlineStr">
        <is>
          <t>เล่มม่วง</t>
        </is>
      </c>
      <c r="R16" s="165" t="inlineStr"/>
    </row>
    <row r="17" ht="24" customHeight="1" s="49">
      <c r="A17" s="167" t="n">
        <v>15</v>
      </c>
      <c r="B17" s="166" t="inlineStr">
        <is>
          <t>ข้อใดไม่ใช่ ophthalmic decongestant</t>
        </is>
      </c>
      <c r="C17" s="166" t="inlineStr"/>
      <c r="D17" s="166" t="inlineStr">
        <is>
          <t>Boric acid</t>
        </is>
      </c>
      <c r="E17" s="166" t="inlineStr">
        <is>
          <t>Phenylephrine</t>
        </is>
      </c>
      <c r="F17" s="166" t="inlineStr">
        <is>
          <t>Oxymetazoline</t>
        </is>
      </c>
      <c r="G17" s="166" t="inlineStr">
        <is>
          <t>Naphazoline</t>
        </is>
      </c>
      <c r="H17" s="166" t="inlineStr">
        <is>
          <t>Tetrahydrozoline</t>
        </is>
      </c>
      <c r="I17" s="167" t="n">
        <v>1</v>
      </c>
      <c r="J17" s="166"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66" t="inlineStr"/>
      <c r="L17" s="166" t="inlineStr">
        <is>
          <t>Glaucoma, Cataract</t>
        </is>
      </c>
      <c r="M17" s="166" t="inlineStr"/>
      <c r="N17" s="165" t="inlineStr">
        <is>
          <t>Clinic</t>
        </is>
      </c>
      <c r="O17" s="166" t="inlineStr">
        <is>
          <t>ข้อ 16 Pharma Plus เล่มม่วง (เฉลยข้อ ก)</t>
        </is>
      </c>
      <c r="P17" s="165" t="inlineStr">
        <is>
          <t>แบบฝึกหัด</t>
        </is>
      </c>
      <c r="Q17" s="165" t="inlineStr">
        <is>
          <t>เล่มม่วง</t>
        </is>
      </c>
      <c r="R17" s="165" t="inlineStr"/>
    </row>
    <row r="18" ht="24" customHeight="1" s="49">
      <c r="A18" s="167" t="n">
        <v>16</v>
      </c>
      <c r="B18" s="166" t="inlineStr">
        <is>
          <t>กรณีที่ผู้ป่วยเป็นตาแดงจากการติดเชื้อ เชื้อในข้อใดเป็นสาเหตุที่พบได้บ่อย</t>
        </is>
      </c>
      <c r="C18" s="166" t="inlineStr"/>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n">
        <v>2</v>
      </c>
      <c r="J18" s="166"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66" t="inlineStr"/>
      <c r="L18" s="166" t="inlineStr">
        <is>
          <t>Conjunctivitis</t>
        </is>
      </c>
      <c r="M18" s="166" t="inlineStr"/>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17</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inlineStr"/>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n">
        <v>5</v>
      </c>
      <c r="J19" s="166"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Glaucoma, Cataract</t>
        </is>
      </c>
      <c r="M19" s="166" t="inlineStr"/>
      <c r="N19" s="165" t="inlineStr">
        <is>
          <t>Clinic</t>
        </is>
      </c>
      <c r="O19" s="166" t="inlineStr">
        <is>
          <t>ข้อ 18 Pharma Plus เล่มม่วง (เฉลยข้อ จ)</t>
        </is>
      </c>
      <c r="P19" s="165" t="inlineStr">
        <is>
          <t>แบบฝึกหัด</t>
        </is>
      </c>
      <c r="Q19" s="165" t="inlineStr">
        <is>
          <t>เล่มม่วง</t>
        </is>
      </c>
      <c r="R19" s="165" t="inlineStr"/>
    </row>
    <row r="20" ht="24" customHeight="1" s="49">
      <c r="A20" s="167" t="n">
        <v>18</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inlineStr"/>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n">
        <v>1</v>
      </c>
      <c r="J20" s="166"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66" t="inlineStr"/>
      <c r="L20" s="166" t="inlineStr">
        <is>
          <t>Glaucoma, Cataract</t>
        </is>
      </c>
      <c r="M20" s="166" t="inlineStr"/>
      <c r="N20" s="165" t="inlineStr">
        <is>
          <t>Clinic</t>
        </is>
      </c>
      <c r="O20" s="166" t="inlineStr">
        <is>
          <t>ข้อ 19 Pharma Plus เล่มม่วง (เฉลยข้อ ก ง)</t>
        </is>
      </c>
      <c r="P20" s="165" t="inlineStr">
        <is>
          <t>แบบฝึกหัด</t>
        </is>
      </c>
      <c r="Q20" s="165" t="inlineStr">
        <is>
          <t>เล่มม่วง</t>
        </is>
      </c>
      <c r="R20" s="165" t="inlineStr"/>
    </row>
    <row r="21" ht="24" customHeight="1" s="49">
      <c r="A21" s="167" t="n">
        <v>19</v>
      </c>
      <c r="B21" s="166" t="inlineStr">
        <is>
          <t>สารชนิดใดที่สามารถใช้รักษาได้โดยมีฤทธิ์ลด aqueous humor ภายในลูกตา</t>
        </is>
      </c>
      <c r="C21" s="166" t="inlineStr"/>
      <c r="D21" s="166" t="inlineStr">
        <is>
          <t>Timolol</t>
        </is>
      </c>
      <c r="E21" s="166" t="inlineStr">
        <is>
          <t>Pilocarpine</t>
        </is>
      </c>
      <c r="F21" s="166" t="inlineStr">
        <is>
          <t>Mannitol</t>
        </is>
      </c>
      <c r="G21" s="166" t="inlineStr">
        <is>
          <t>Thiazide</t>
        </is>
      </c>
      <c r="H21" s="166" t="inlineStr">
        <is>
          <t>Carbachol</t>
        </is>
      </c>
      <c r="I21" s="167" t="n">
        <v>1</v>
      </c>
      <c r="J21"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66" t="inlineStr"/>
      <c r="L21" s="166" t="inlineStr">
        <is>
          <t>Glaucoma, Cataract</t>
        </is>
      </c>
      <c r="M21" s="166" t="inlineStr"/>
      <c r="N21" s="165" t="inlineStr">
        <is>
          <t>Clinic</t>
        </is>
      </c>
      <c r="O21" s="166" t="inlineStr">
        <is>
          <t>ข้อ 20 Pharma Plus เล่มม่วง (เฉลยข้อ ก)</t>
        </is>
      </c>
      <c r="P21" s="165" t="inlineStr">
        <is>
          <t>แบบฝึกหัด</t>
        </is>
      </c>
      <c r="Q21" s="165" t="inlineStr">
        <is>
          <t>เล่มม่วง</t>
        </is>
      </c>
      <c r="R21" s="165" t="inlineStr"/>
    </row>
    <row r="22" ht="24" customHeight="1" s="49">
      <c r="A22" s="167" t="n">
        <v>20</v>
      </c>
      <c r="B22" s="166" t="inlineStr">
        <is>
          <t>ข้อใดเป็นคำแนะนำการใช้ยาตาที่ไม่ถูกต้อง</t>
        </is>
      </c>
      <c r="C22" s="166" t="inlineStr"/>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n">
        <v>2</v>
      </c>
      <c r="J22" s="166"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66" t="inlineStr"/>
      <c r="L22" s="166" t="inlineStr">
        <is>
          <t>Glaucoma, Cataract</t>
        </is>
      </c>
      <c r="M22" s="166" t="inlineStr"/>
      <c r="N22" s="165" t="inlineStr">
        <is>
          <t>Clinic</t>
        </is>
      </c>
      <c r="O22" s="166" t="inlineStr">
        <is>
          <t>ข้อ 21 Pharma Plus เล่มม่วง (เฉลยข้อ ข)</t>
        </is>
      </c>
      <c r="P22" s="165" t="inlineStr">
        <is>
          <t>แบบฝึกหัด</t>
        </is>
      </c>
      <c r="Q22" s="165" t="inlineStr">
        <is>
          <t>เล่มม่วง</t>
        </is>
      </c>
      <c r="R22" s="165" t="inlineStr"/>
    </row>
    <row r="23" ht="24" customHeight="1" s="49">
      <c r="A23" s="167" t="n">
        <v>21</v>
      </c>
      <c r="B23" s="166" t="inlineStr">
        <is>
          <t>ยาชนิดใดต่อไปนี้ไม่มีข้อห้ามใช้ หรือข้อควรระวังในผู้ป่วยโรคต้อหิน</t>
        </is>
      </c>
      <c r="C23" s="166" t="inlineStr"/>
      <c r="D23" s="166" t="inlineStr">
        <is>
          <t>0.1% Diclofenac ED.</t>
        </is>
      </c>
      <c r="E23" s="166" t="inlineStr">
        <is>
          <t>0.1% Fluorometholone ED</t>
        </is>
      </c>
      <c r="F23" s="166" t="inlineStr">
        <is>
          <t>0.1% Dexamethasone ED</t>
        </is>
      </c>
      <c r="G23" s="166" t="inlineStr">
        <is>
          <t>0.5% Atropine ED</t>
        </is>
      </c>
      <c r="H23" s="166" t="inlineStr">
        <is>
          <t>0.05% Naphazoline ED</t>
        </is>
      </c>
      <c r="I23" s="167" t="n">
        <v>1</v>
      </c>
      <c r="J23" s="166"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66" t="inlineStr"/>
      <c r="L23" s="166" t="inlineStr">
        <is>
          <t>Glaucoma, Cataract</t>
        </is>
      </c>
      <c r="M23" s="166" t="inlineStr"/>
      <c r="N23" s="165" t="inlineStr">
        <is>
          <t>Clinic</t>
        </is>
      </c>
      <c r="O23" s="166" t="inlineStr">
        <is>
          <t>ข้อ 22 Pharma Plus เล่มม่วง (เฉลยข้อ ก จ)</t>
        </is>
      </c>
      <c r="P23" s="165" t="inlineStr">
        <is>
          <t>แบบฝึกหัด</t>
        </is>
      </c>
      <c r="Q23" s="165" t="inlineStr">
        <is>
          <t>เล่มม่วง</t>
        </is>
      </c>
      <c r="R23" s="165" t="inlineStr"/>
    </row>
    <row r="24" ht="24" customHeight="1" s="49">
      <c r="A24" s="167" t="n">
        <v>22</v>
      </c>
      <c r="B24" s="166" t="inlineStr">
        <is>
          <t>ข้อใดคือเสียของการใช้ dexamethasone eye drops เป็นเวลานาน Zero ↓ Ifname first order kinetic first T90 % = % Te , shelf-life &amp;85</t>
        </is>
      </c>
      <c r="C24" s="166" t="inlineStr"/>
      <c r="D24" s="166" t="inlineStr">
        <is>
          <t>Eye irritation</t>
        </is>
      </c>
      <c r="E24" s="166" t="inlineStr">
        <is>
          <t>Cataract</t>
        </is>
      </c>
      <c r="F24" s="166" t="inlineStr">
        <is>
          <t>Decrease intraocular pressure</t>
        </is>
      </c>
      <c r="G24" s="166" t="inlineStr">
        <is>
          <t>Eyelash lengthener</t>
        </is>
      </c>
      <c r="H24" s="166" t="inlineStr">
        <is>
          <t>Retinitis pigmentosa</t>
        </is>
      </c>
      <c r="I24" s="167" t="n">
        <v>1</v>
      </c>
      <c r="J24" s="166"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66" t="inlineStr"/>
      <c r="L24" s="166" t="inlineStr">
        <is>
          <t>Glaucoma, Cataract</t>
        </is>
      </c>
      <c r="M24" s="166" t="inlineStr"/>
      <c r="N24" s="165" t="inlineStr">
        <is>
          <t>Clinic</t>
        </is>
      </c>
      <c r="O24" s="166" t="inlineStr">
        <is>
          <t>ข้อ 16 (PLE_CC1_2562_Key.md)</t>
        </is>
      </c>
      <c r="P24" s="165" t="inlineStr">
        <is>
          <t>ข้อสอบเก่า</t>
        </is>
      </c>
      <c r="Q24" s="165" t="inlineStr">
        <is>
          <t>2562</t>
        </is>
      </c>
      <c r="R24" s="165" t="inlineStr"/>
    </row>
    <row r="25" ht="24" customHeight="1" s="49">
      <c r="A25" s="167" t="n">
        <v>23</v>
      </c>
      <c r="B25" s="166" t="inlineStr">
        <is>
          <t>ในปัจจุบันยาชนิดใกที่ช่วยรักษาอาการของต้อหินได้ครบทุกกลไกของการเกิดโรค</t>
        </is>
      </c>
      <c r="C25" s="166" t="inlineStr"/>
      <c r="D25" s="166" t="inlineStr">
        <is>
          <t>Timolol</t>
        </is>
      </c>
      <c r="E25" s="166" t="inlineStr">
        <is>
          <t>Latanoprost</t>
        </is>
      </c>
      <c r="F25" s="166" t="inlineStr">
        <is>
          <t>Acetazolamide</t>
        </is>
      </c>
      <c r="G25" s="166" t="inlineStr">
        <is>
          <t>Apraclonidine</t>
        </is>
      </c>
      <c r="H25" s="166" t="inlineStr">
        <is>
          <t>Pilocarpine</t>
        </is>
      </c>
      <c r="I25" s="167" t="n">
        <v>1</v>
      </c>
      <c r="J25"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66" t="inlineStr"/>
      <c r="L25" s="166" t="inlineStr">
        <is>
          <t>Glaucoma, Cataract</t>
        </is>
      </c>
      <c r="M25" s="166" t="inlineStr"/>
      <c r="N25" s="165" t="inlineStr">
        <is>
          <t>Clinic</t>
        </is>
      </c>
      <c r="O25" s="166" t="inlineStr">
        <is>
          <t>ข้อ 75 (Pharmtutor_2024_Set2.md)</t>
        </is>
      </c>
      <c r="P25" s="165" t="inlineStr">
        <is>
          <t>ข้อสอบจำลอง</t>
        </is>
      </c>
      <c r="Q25" s="165" t="inlineStr">
        <is>
          <t>Mock Pharmtutor 2024</t>
        </is>
      </c>
      <c r="R25" s="165" t="inlineStr"/>
    </row>
    <row r="26" ht="24" customHeight="1" s="49">
      <c r="A26" s="167" t="n">
        <v>24</v>
      </c>
      <c r="B26"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166" t="inlineStr"/>
      <c r="D26" s="166" t="inlineStr">
        <is>
          <t>ยาปลอม</t>
        </is>
      </c>
      <c r="E26" s="166" t="inlineStr">
        <is>
          <t>ยาเสื่อมคุณภาพ</t>
        </is>
      </c>
      <c r="F26" s="166" t="inlineStr">
        <is>
          <t>ยาผิดมาตรฐาน</t>
        </is>
      </c>
      <c r="G26" s="166" t="inlineStr">
        <is>
          <t>ยาเทียม</t>
        </is>
      </c>
      <c r="H26" s="166" t="inlineStr">
        <is>
          <t>ยาแปรสภาพ ตะลุยโจทย์เภสัชจุฬาฯ สอบผ่าน 100%</t>
        </is>
      </c>
      <c r="I26" s="167" t="n">
        <v>1</v>
      </c>
      <c r="J26" s="166"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166" t="inlineStr"/>
      <c r="L26" s="166" t="inlineStr">
        <is>
          <t>Glaucoma, Cataract</t>
        </is>
      </c>
      <c r="M26" s="166" t="inlineStr"/>
      <c r="N26" s="165" t="inlineStr">
        <is>
          <t>Clinic</t>
        </is>
      </c>
      <c r="O26" s="166" t="inlineStr">
        <is>
          <t>ข้อ 3 (LAW-CU-71.md)</t>
        </is>
      </c>
      <c r="P26" s="165" t="inlineStr">
        <is>
          <t>แบบฝึกหัด</t>
        </is>
      </c>
      <c r="Q26" s="165" t="inlineStr">
        <is>
          <t>เล่มม่วง</t>
        </is>
      </c>
      <c r="R26" s="165" t="inlineStr"/>
    </row>
    <row r="27" ht="24" customHeight="1" s="49">
      <c r="A27" s="167" t="n">
        <v>25</v>
      </c>
      <c r="B27" s="166" t="inlineStr">
        <is>
          <t>Sodium starch glycolate เป็นสารช่วยแตกตัว Case 4: Conjunctivitis</t>
        </is>
      </c>
      <c r="C27" s="166" t="inlineStr"/>
      <c r="D27" s="166" t="inlineStr">
        <is>
          <t>Prednisolone acetate 1% eye drops</t>
        </is>
      </c>
      <c r="E27" s="166" t="inlineStr">
        <is>
          <t>Acetazolamide 250 mg BID</t>
        </is>
      </c>
      <c r="F27" s="166" t="inlineStr">
        <is>
          <t>Timolol 0.5% eye drops 1 drop BID</t>
        </is>
      </c>
      <c r="G27" s="166" t="inlineStr">
        <is>
          <t>Latanoprost 0.005% eye drops 1 drop HS</t>
        </is>
      </c>
      <c r="H27" s="166" t="inlineStr">
        <is>
          <t>Brimonidine 0.2% eye drops 1 drop BID</t>
        </is>
      </c>
      <c r="I27" s="167" t="n">
        <v>1</v>
      </c>
      <c r="J27"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166" t="inlineStr"/>
      <c r="L27" s="166" t="inlineStr">
        <is>
          <t>Conjunctivitis</t>
        </is>
      </c>
      <c r="M27" s="166" t="inlineStr"/>
      <c r="N27" s="165" t="inlineStr">
        <is>
          <t>Clinic</t>
        </is>
      </c>
      <c r="O27" s="166" t="inlineStr">
        <is>
          <t>ข้อ 1 (PLE_CC1_2555 Day 2.md)</t>
        </is>
      </c>
      <c r="P27" s="165" t="inlineStr">
        <is>
          <t>ข้อสอบเก่า</t>
        </is>
      </c>
      <c r="Q27" s="165" t="inlineStr">
        <is>
          <t>2555</t>
        </is>
      </c>
      <c r="R27" s="165" t="inlineStr"/>
    </row>
    <row r="28" ht="24" customHeight="1" s="49">
      <c r="A28" s="167" t="n">
        <v>26</v>
      </c>
      <c r="B28"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166" t="inlineStr"/>
      <c r="D28" s="166" t="inlineStr">
        <is>
          <t>Latanoprost 0.005% eye drops 1 drop HS</t>
        </is>
      </c>
      <c r="E28" s="166" t="inlineStr">
        <is>
          <t>Brimonidine 0.2% eye drops 1 drop BID</t>
        </is>
      </c>
      <c r="F28" s="166" t="inlineStr">
        <is>
          <t>Dorzolamide 2% eye drops 1 drop BID</t>
        </is>
      </c>
      <c r="G28" s="166" t="inlineStr">
        <is>
          <t>Tobramycin 0.3% eye drops 1 drop QID</t>
        </is>
      </c>
      <c r="H28" s="166" t="inlineStr">
        <is>
          <t>Chloramphenicol 0.5% eye drops 1 drop QID</t>
        </is>
      </c>
      <c r="I28" s="167" t="n">
        <v>1</v>
      </c>
      <c r="J28"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66" t="inlineStr"/>
      <c r="L28" s="166" t="inlineStr">
        <is>
          <t>Conjunctivitis</t>
        </is>
      </c>
      <c r="M28" s="166" t="inlineStr"/>
      <c r="N28" s="165" t="inlineStr">
        <is>
          <t>Clinic</t>
        </is>
      </c>
      <c r="O28" s="166" t="inlineStr">
        <is>
          <t>ข้อ 1 (PLE_CC1_2555 Day 2.md)</t>
        </is>
      </c>
      <c r="P28" s="165" t="inlineStr">
        <is>
          <t>ข้อสอบเก่า</t>
        </is>
      </c>
      <c r="Q28" s="165" t="inlineStr">
        <is>
          <t>2555</t>
        </is>
      </c>
      <c r="R28" s="165" t="inlineStr"/>
    </row>
    <row r="29" ht="24" customHeight="1" s="49">
      <c r="A29" s="167" t="n">
        <v>27</v>
      </c>
      <c r="B29" s="166" t="inlineStr">
        <is>
          <t>เก็บยาหยอดตาไว้ที่อุณหภูมิห้องปกติ ให้แสงสว่างส่องถึง</t>
        </is>
      </c>
      <c r="C29" s="166" t="inlineStr"/>
      <c r="D29" s="166" t="inlineStr">
        <is>
          <t>Tobramycin 0.3% eye drops 1 drop QID</t>
        </is>
      </c>
      <c r="E29" s="166" t="inlineStr">
        <is>
          <t>Chloramphenicol 0.5% eye drops 1 drop QID</t>
        </is>
      </c>
      <c r="F29" s="166" t="inlineStr">
        <is>
          <t>Artificial tears 1 drop QID</t>
        </is>
      </c>
      <c r="G29" s="166" t="inlineStr">
        <is>
          <t>Antazoline/Tetrahydrozoline eye drops 1 drop TID</t>
        </is>
      </c>
      <c r="H29" s="166" t="inlineStr">
        <is>
          <t>Prednisolone acetate 1% eye drops</t>
        </is>
      </c>
      <c r="I29" s="167" t="n">
        <v>1</v>
      </c>
      <c r="J29"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66" t="inlineStr"/>
      <c r="L29" s="166" t="inlineStr">
        <is>
          <t>Glaucoma, Cataract</t>
        </is>
      </c>
      <c r="M29" s="166" t="inlineStr"/>
      <c r="N29" s="165" t="inlineStr">
        <is>
          <t>Clinic</t>
        </is>
      </c>
      <c r="O29" s="166" t="inlineStr">
        <is>
          <t>ข้อ 1 (PLE_CC1_2555 Day 2.md)</t>
        </is>
      </c>
      <c r="P29" s="165" t="inlineStr">
        <is>
          <t>ข้อสอบเก่า</t>
        </is>
      </c>
      <c r="Q29" s="165" t="inlineStr">
        <is>
          <t>2555</t>
        </is>
      </c>
      <c r="R29" s="165" t="inlineStr"/>
    </row>
    <row r="30" ht="24" customHeight="1" s="49">
      <c r="A30" s="167" t="n">
        <v>28</v>
      </c>
      <c r="B30" s="166" t="inlineStr">
        <is>
          <t>เมื่อหยอดตาเสร็จแล้ว หลับตาสักครู่ และไม่ควรใช้ยาร่วมกับผู้อื่น</t>
        </is>
      </c>
      <c r="C30" s="166" t="inlineStr"/>
      <c r="D30" s="166" t="inlineStr">
        <is>
          <t>Antazoline/Tetrahydrozoline eye drops 1 drop TID</t>
        </is>
      </c>
      <c r="E30" s="166" t="inlineStr">
        <is>
          <t>Prednisolone acetate 1% eye drops</t>
        </is>
      </c>
      <c r="F30" s="166" t="inlineStr">
        <is>
          <t>Acetazolamide 250 mg BID</t>
        </is>
      </c>
      <c r="G30" s="166" t="inlineStr">
        <is>
          <t>Timolol 0.5% eye drops 1 drop BID</t>
        </is>
      </c>
      <c r="H30" s="166" t="inlineStr">
        <is>
          <t>Latanoprost 0.005% eye drops 1 drop HS</t>
        </is>
      </c>
      <c r="I30" s="167" t="n">
        <v>1</v>
      </c>
      <c r="J30" s="166"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66" t="inlineStr"/>
      <c r="L30" s="166" t="inlineStr">
        <is>
          <t>Glaucoma, Cataract</t>
        </is>
      </c>
      <c r="M30" s="166" t="inlineStr"/>
      <c r="N30" s="165" t="inlineStr">
        <is>
          <t>Clinic</t>
        </is>
      </c>
      <c r="O30" s="166" t="inlineStr">
        <is>
          <t>ข้อ 2 (PLE_CC1_2555 Day 2.md)</t>
        </is>
      </c>
      <c r="P30" s="165" t="inlineStr">
        <is>
          <t>ข้อสอบเก่า</t>
        </is>
      </c>
      <c r="Q30" s="165" t="inlineStr">
        <is>
          <t>2555</t>
        </is>
      </c>
      <c r="R30" s="165" t="inlineStr"/>
    </row>
    <row r="31" ht="24" customHeight="1" s="49">
      <c r="A31" s="167" t="n">
        <v>29</v>
      </c>
      <c r="B31" s="166" t="inlineStr">
        <is>
          <t>หากลืมหยอดตา สามารถหยอดพร้อมกัน 2 หยดในครั้งถัดไปได้</t>
        </is>
      </c>
      <c r="C31" s="166" t="inlineStr"/>
      <c r="D31" s="166" t="inlineStr">
        <is>
          <t>Timolol 0.5% eye drops 1 drop BID</t>
        </is>
      </c>
      <c r="E31" s="166" t="inlineStr">
        <is>
          <t>Latanoprost 0.005% eye drops 1 drop HS</t>
        </is>
      </c>
      <c r="F31" s="166" t="inlineStr">
        <is>
          <t>Brimonidine 0.2% eye drops 1 drop BID</t>
        </is>
      </c>
      <c r="G31" s="166" t="inlineStr">
        <is>
          <t>Dorzolamide 2% eye drops 1 drop BID</t>
        </is>
      </c>
      <c r="H31" s="166" t="inlineStr">
        <is>
          <t>Tobramycin 0.3% eye drops 1 drop QID</t>
        </is>
      </c>
      <c r="I31" s="167" t="n">
        <v>1</v>
      </c>
      <c r="J31" s="166"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66" t="inlineStr"/>
      <c r="L31" s="166" t="inlineStr">
        <is>
          <t>Glaucoma, Cataract</t>
        </is>
      </c>
      <c r="M31" s="166" t="inlineStr"/>
      <c r="N31" s="165" t="inlineStr">
        <is>
          <t>Clinic</t>
        </is>
      </c>
      <c r="O31" s="166" t="inlineStr">
        <is>
          <t>ข้อ 4 (PLE_CC1_2555 Day 2.md)</t>
        </is>
      </c>
      <c r="P31" s="165" t="inlineStr">
        <is>
          <t>ข้อสอบเก่า</t>
        </is>
      </c>
      <c r="Q31" s="165" t="inlineStr">
        <is>
          <t>2555</t>
        </is>
      </c>
      <c r="R31" s="165" t="inlineStr"/>
    </row>
    <row r="32" ht="24" customHeight="1" s="49">
      <c r="A32" s="167" t="n">
        <v>30</v>
      </c>
      <c r="B32" s="166" t="inlineStr">
        <is>
          <t>ยาใดจะทำให้อาการตาแดงของผู้หญิงรายนี้หายไปได้ดีที่สุด</t>
        </is>
      </c>
      <c r="C32" s="166" t="inlineStr"/>
      <c r="D32" s="166" t="inlineStr">
        <is>
          <t>Antihistamines</t>
        </is>
      </c>
      <c r="E32" s="166" t="inlineStr">
        <is>
          <t>Antibacterials</t>
        </is>
      </c>
      <c r="F32" s="166" t="inlineStr">
        <is>
          <t>Antivirals</t>
        </is>
      </c>
      <c r="G32" s="166" t="inlineStr">
        <is>
          <t>Vasoconstrictors</t>
        </is>
      </c>
      <c r="H32" s="166" t="inlineStr">
        <is>
          <t>mast cell stabilizers decongestant หรือ oral antihistamine (ref: หนังสือ survival guideline on pharmacotherapy Rx30 care&amp; Rx31 science,Pharmacy, PSU)</t>
        </is>
      </c>
      <c r="I32" s="167" t="n">
        <v>1</v>
      </c>
      <c r="J32" s="166"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66" t="inlineStr"/>
      <c r="L32" s="166" t="inlineStr">
        <is>
          <t>Conjunctivitis</t>
        </is>
      </c>
      <c r="M32" s="166" t="inlineStr"/>
      <c r="N32" s="165" t="inlineStr">
        <is>
          <t>Clinic</t>
        </is>
      </c>
      <c r="O32" s="166" t="inlineStr">
        <is>
          <t>ข้อ 2 (PLE_CC1_2554 SET2.md)</t>
        </is>
      </c>
      <c r="P32" s="165" t="inlineStr">
        <is>
          <t>ข้อสอบเก่า</t>
        </is>
      </c>
      <c r="Q32" s="165" t="inlineStr">
        <is>
          <t>2554</t>
        </is>
      </c>
      <c r="R32" s="165" t="inlineStr"/>
    </row>
    <row r="33" ht="24" customHeight="1" s="49">
      <c r="A33" s="167" t="n">
        <v>31</v>
      </c>
      <c r="B33" s="166" t="inlineStr">
        <is>
          <t>ข้อใดผิดเกี่ยวกับคำแนะนาในการหยอดตา</t>
        </is>
      </c>
      <c r="C33" s="166" t="inlineStr"/>
      <c r="D33" s="166" t="inlineStr">
        <is>
          <t>การป้องกันรสขมจากยาหยอดตา ทำได้โดยการกดบริเวณหัวตา</t>
        </is>
      </c>
      <c r="E33" s="166" t="inlineStr">
        <is>
          <t>ควรใช้ขี้ผึ้งป้ายตา หลัง ยาหยอดตา 5-10 นาที</t>
        </is>
      </c>
      <c r="F33" s="166" t="inlineStr">
        <is>
          <t>อายุของยาหยอดตา คือ 1 เดือนหลังจากเปิดใช้</t>
        </is>
      </c>
      <c r="G33" s="166" t="inlineStr">
        <is>
          <t>ยาหยอดตาทุกชนิด ต้องเก็บในตู้เย็น</t>
        </is>
      </c>
      <c r="H33" s="166" t="inlineStr">
        <is>
          <t>ไม่สามารถใช้แทนกันได้ทุกกรณี</t>
        </is>
      </c>
      <c r="I33" s="167" t="n">
        <v>4</v>
      </c>
      <c r="J33" s="166"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66" t="inlineStr"/>
      <c r="L33" s="166" t="inlineStr">
        <is>
          <t>Glaucoma, Cataract</t>
        </is>
      </c>
      <c r="M33" s="166" t="inlineStr"/>
      <c r="N33" s="165" t="inlineStr">
        <is>
          <t>Clinic</t>
        </is>
      </c>
      <c r="O33" s="166" t="inlineStr">
        <is>
          <t>ข้อ 6 (PLE_CC1_2554 SET2.md)</t>
        </is>
      </c>
      <c r="P33" s="165" t="inlineStr">
        <is>
          <t>ข้อสอบเก่า</t>
        </is>
      </c>
      <c r="Q33" s="165" t="inlineStr">
        <is>
          <t>2554</t>
        </is>
      </c>
      <c r="R33" s="165" t="inlineStr"/>
    </row>
    <row r="34" ht="24" customHeight="1" s="49">
      <c r="A34" s="167" t="n">
        <v>32</v>
      </c>
      <c r="B34" s="166" t="inlineStr">
        <is>
          <t>เชื้อก่อโรคใดต่อไปนี้พบเป็นสาเหตุน้อยที่สุดที่ทำให้เกิดเยื่อบุตาอักเสบ (conjunctivitis)</t>
        </is>
      </c>
      <c r="C34" s="166" t="inlineStr"/>
      <c r="D34" s="166" t="inlineStr">
        <is>
          <t>Adenovirus</t>
        </is>
      </c>
      <c r="E34" s="166" t="inlineStr">
        <is>
          <t>Rhinovirus</t>
        </is>
      </c>
      <c r="F34" s="166" t="inlineStr">
        <is>
          <t>Streptococcous spp.</t>
        </is>
      </c>
      <c r="G34" s="166" t="inlineStr">
        <is>
          <t>Haemophilus influenza</t>
        </is>
      </c>
      <c r="H34" s="166" t="inlineStr">
        <is>
          <t>Staphylococcous spp.</t>
        </is>
      </c>
      <c r="I34" s="167" t="n">
        <v>1</v>
      </c>
      <c r="J34" s="166"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66" t="inlineStr"/>
      <c r="L34" s="166" t="inlineStr">
        <is>
          <t>Conjunctivitis</t>
        </is>
      </c>
      <c r="M34" s="166" t="inlineStr"/>
      <c r="N34" s="165" t="inlineStr">
        <is>
          <t>Clinic</t>
        </is>
      </c>
      <c r="O34" s="166" t="inlineStr">
        <is>
          <t>ข้อ 28 (PLE_CC1_Practice_Exam.md)</t>
        </is>
      </c>
      <c r="P34" s="165" t="inlineStr">
        <is>
          <t>แบบฝึกหัด</t>
        </is>
      </c>
      <c r="Q34" s="165" t="inlineStr">
        <is>
          <t>เล่มม่วง</t>
        </is>
      </c>
      <c r="R34" s="165" t="inlineStr"/>
    </row>
    <row r="35" ht="24" customHeight="1" s="49">
      <c r="A35" s="167" t="n">
        <v>33</v>
      </c>
      <c r="B35"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166" t="inlineStr"/>
      <c r="D35" s="166" t="inlineStr">
        <is>
          <t>ซักประวัติหาสาเหตุที่เกิดขึ้นพร้อมกับจ่ายยาตัวเดิมเพื่อบรรเทาอาการ</t>
        </is>
      </c>
      <c r="E35" s="166" t="inlineStr">
        <is>
          <t>เปลี่ยนตัวยาที่มีข้อบ่งใช้เดิมแต่เป็นยากลุ่มใหม่เนื่องจากผู้ป่วยยังคงมีอาการเกี่ยวกับดวงตาอยู่</t>
        </is>
      </c>
      <c r="F35" s="166" t="inlineStr">
        <is>
          <t>ซักประวัติเพิ่มเติมเกี่ยวกับโรคประจำตัว การใช้ยาก่อนหน้า การมองเห็น</t>
        </is>
      </c>
      <c r="G35" s="166" t="inlineStr">
        <is>
          <t>แนะนำให้ผู้ป่วยสังเกตอาการไปก่อนถ้าไม่ดีขึ้นให้กลับมาพบเภสัชกรอีกครั้งเพื่อหาสาเหตุ</t>
        </is>
      </c>
      <c r="H35"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167" t="n">
        <v>1</v>
      </c>
      <c r="J35" s="166"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66" t="inlineStr"/>
      <c r="L35" s="166" t="inlineStr">
        <is>
          <t>Glaucoma, Cataract</t>
        </is>
      </c>
      <c r="M35" s="166" t="inlineStr"/>
      <c r="N35" s="165" t="inlineStr">
        <is>
          <t>Clinic</t>
        </is>
      </c>
      <c r="O35" s="166" t="inlineStr">
        <is>
          <t>ข้อ 9 (PLE_CC1_Practice_Exam.md)</t>
        </is>
      </c>
      <c r="P35" s="165" t="inlineStr">
        <is>
          <t>แบบฝึกหัด</t>
        </is>
      </c>
      <c r="Q35" s="165" t="inlineStr">
        <is>
          <t>เล่มม่วง</t>
        </is>
      </c>
      <c r="R35" s="165" t="inlineStr"/>
    </row>
    <row r="36" ht="24" customHeight="1" s="49">
      <c r="A36" s="167" t="n">
        <v>34</v>
      </c>
      <c r="B36"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166" t="inlineStr"/>
      <c r="D36" s="166" t="inlineStr">
        <is>
          <t>จ่ายยา Actifedห</t>
        </is>
      </c>
      <c r="E36" s="166" t="inlineStr">
        <is>
          <t>จ่ายยา Hydroxyzine</t>
        </is>
      </c>
      <c r="F36" s="166" t="inlineStr">
        <is>
          <t>จ่ายยา Fexofenadine</t>
        </is>
      </c>
      <c r="G36" s="166" t="inlineStr">
        <is>
          <t>จ่ายยา Brompheniramine</t>
        </is>
      </c>
      <c r="H36" s="166" t="inlineStr">
        <is>
          <t>จ่ายยา Chlorpheniramine</t>
        </is>
      </c>
      <c r="I36" s="167" t="n">
        <v>1</v>
      </c>
      <c r="J36" s="166"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166" t="inlineStr"/>
      <c r="L36" s="166" t="inlineStr">
        <is>
          <t>Glaucoma, Cataract</t>
        </is>
      </c>
      <c r="M36" s="166" t="inlineStr"/>
      <c r="N36" s="165" t="inlineStr">
        <is>
          <t>Clinic</t>
        </is>
      </c>
      <c r="O36" s="166" t="inlineStr">
        <is>
          <t>ข้อ 27 (PLE_CC1_Practice_Exam.md)</t>
        </is>
      </c>
      <c r="P36" s="165" t="inlineStr">
        <is>
          <t>แบบฝึกหัด</t>
        </is>
      </c>
      <c r="Q36" s="165" t="inlineStr">
        <is>
          <t>เล่มม่วง</t>
        </is>
      </c>
      <c r="R36" s="165" t="inlineStr"/>
    </row>
    <row r="37" ht="24" customHeight="1" s="49">
      <c r="A37" s="167" t="n">
        <v>35</v>
      </c>
      <c r="B37" s="166" t="inlineStr">
        <is>
          <t>Sodium starch glycolate เป็นสารช่วยแตกตัว เรื่องที่ 4 Conjunctivitis</t>
        </is>
      </c>
      <c r="C37" s="166" t="inlineStr"/>
      <c r="D37" s="166" t="inlineStr">
        <is>
          <t>Prednisolone acetate 1% eye drops</t>
        </is>
      </c>
      <c r="E37" s="166" t="inlineStr">
        <is>
          <t>Acetazolamide 250 mg BID</t>
        </is>
      </c>
      <c r="F37" s="166" t="inlineStr">
        <is>
          <t>Timolol 0.5% eye drops 1 drop BID</t>
        </is>
      </c>
      <c r="G37" s="166" t="inlineStr">
        <is>
          <t>Latanoprost 0.005% eye drops 1 drop HS</t>
        </is>
      </c>
      <c r="H37" s="166" t="inlineStr">
        <is>
          <t>Brimonidine 0.2% eye drops 1 drop BID</t>
        </is>
      </c>
      <c r="I37" s="167" t="n">
        <v>1</v>
      </c>
      <c r="J37"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166" t="inlineStr"/>
      <c r="L37" s="166" t="inlineStr">
        <is>
          <t>Conjunctivitis</t>
        </is>
      </c>
      <c r="M37" s="166" t="inlineStr"/>
      <c r="N37" s="165" t="inlineStr">
        <is>
          <t>Clinic</t>
        </is>
      </c>
      <c r="O37" s="166" t="inlineStr">
        <is>
          <t>ข้อ 1 (PLE_CC1_Key_Rx20_UBU.md)</t>
        </is>
      </c>
      <c r="P37" s="165" t="inlineStr">
        <is>
          <t>ข้อสอบจำลอง</t>
        </is>
      </c>
      <c r="Q37" s="165" t="inlineStr">
        <is>
          <t>Mock Rx20 UBU</t>
        </is>
      </c>
      <c r="R37" s="165" t="inlineStr"/>
    </row>
    <row r="38" ht="24" customHeight="1" s="49">
      <c r="A38" s="167" t="n">
        <v>36</v>
      </c>
      <c r="B38"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166" t="inlineStr"/>
      <c r="D38" s="166" t="inlineStr">
        <is>
          <t>Latanoprost 0.005% eye drops 1 drop HS</t>
        </is>
      </c>
      <c r="E38" s="166" t="inlineStr">
        <is>
          <t>Brimonidine 0.2% eye drops 1 drop BID</t>
        </is>
      </c>
      <c r="F38" s="166" t="inlineStr">
        <is>
          <t>Dorzolamide 2% eye drops 1 drop BID</t>
        </is>
      </c>
      <c r="G38" s="166" t="inlineStr">
        <is>
          <t>Tobramycin 0.3% eye drops 1 drop QID</t>
        </is>
      </c>
      <c r="H38" s="166" t="inlineStr">
        <is>
          <t>Chloramphenicol 0.5% eye drops 1 drop QID</t>
        </is>
      </c>
      <c r="I38" s="167" t="n">
        <v>1</v>
      </c>
      <c r="J38"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166" t="inlineStr"/>
      <c r="L38" s="166" t="inlineStr">
        <is>
          <t>Conjunctivitis</t>
        </is>
      </c>
      <c r="M38" s="166" t="inlineStr"/>
      <c r="N38" s="165" t="inlineStr">
        <is>
          <t>Clinic</t>
        </is>
      </c>
      <c r="O38" s="166" t="inlineStr">
        <is>
          <t>ข้อ 1 (PLE_CC1_Key_Rx20_UBU.md)</t>
        </is>
      </c>
      <c r="P38" s="165" t="inlineStr">
        <is>
          <t>ข้อสอบจำลอง</t>
        </is>
      </c>
      <c r="Q38" s="165" t="inlineStr">
        <is>
          <t>Mock Rx20 UBU</t>
        </is>
      </c>
      <c r="R38" s="165" t="inlineStr"/>
    </row>
    <row r="39" ht="24" customHeight="1" s="49">
      <c r="A39" s="167" t="n">
        <v>37</v>
      </c>
      <c r="B39" s="166" t="inlineStr">
        <is>
          <t>เมื่อหยอดตาเสร็จแล้ว หลับตาสักครู่ และไม่ควรใช้ยาร่วมกับผู้อื่น</t>
        </is>
      </c>
      <c r="C39" s="166" t="inlineStr"/>
      <c r="D39" s="166" t="inlineStr">
        <is>
          <t>Tobramycin 0.3% eye drops 1 drop QID</t>
        </is>
      </c>
      <c r="E39" s="166" t="inlineStr">
        <is>
          <t>Chloramphenicol 0.5% eye drops 1 drop QID</t>
        </is>
      </c>
      <c r="F39" s="166" t="inlineStr">
        <is>
          <t>Artificial tears 1 drop QID</t>
        </is>
      </c>
      <c r="G39" s="166" t="inlineStr">
        <is>
          <t>Antazoline/Tetrahydrozoline eye drops 1 drop TID</t>
        </is>
      </c>
      <c r="H39" s="166" t="inlineStr">
        <is>
          <t>Prednisolone acetate 1% eye drops</t>
        </is>
      </c>
      <c r="I39" s="167" t="n">
        <v>1</v>
      </c>
      <c r="J39"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66" t="inlineStr"/>
      <c r="L39" s="166" t="inlineStr">
        <is>
          <t>Glaucoma, Cataract</t>
        </is>
      </c>
      <c r="M39" s="166" t="inlineStr"/>
      <c r="N39" s="165" t="inlineStr">
        <is>
          <t>Clinic</t>
        </is>
      </c>
      <c r="O39" s="166" t="inlineStr">
        <is>
          <t>ข้อ 2 (PLE_CC1_Key_Rx20_UBU.md)</t>
        </is>
      </c>
      <c r="P39" s="165" t="inlineStr">
        <is>
          <t>ข้อสอบจำลอง</t>
        </is>
      </c>
      <c r="Q39" s="165" t="inlineStr">
        <is>
          <t>Mock Rx20 UBU</t>
        </is>
      </c>
      <c r="R39" s="165" t="inlineStr"/>
    </row>
    <row r="40" ht="24" customHeight="1" s="49">
      <c r="A40" s="167" t="n">
        <v>38</v>
      </c>
      <c r="B40" s="166"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166" t="inlineStr"/>
      <c r="D40" s="166" t="inlineStr">
        <is>
          <t>Antazoline/Tetrahydrozoline eye drops 1 drop TID</t>
        </is>
      </c>
      <c r="E40" s="166" t="inlineStr">
        <is>
          <t>Prednisolone acetate 1% eye drops</t>
        </is>
      </c>
      <c r="F40" s="166" t="inlineStr">
        <is>
          <t>Acetazolamide 250 mg BID</t>
        </is>
      </c>
      <c r="G40" s="166" t="inlineStr">
        <is>
          <t>Timolol 0.5% eye drops 1 drop BID</t>
        </is>
      </c>
      <c r="H40" s="166" t="inlineStr">
        <is>
          <t>Latanoprost 0.005% eye drops 1 drop HS</t>
        </is>
      </c>
      <c r="I40" s="167" t="n">
        <v>5</v>
      </c>
      <c r="J40" s="166"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66" t="inlineStr"/>
      <c r="L40" s="166" t="inlineStr">
        <is>
          <t>Conjunctivitis</t>
        </is>
      </c>
      <c r="M40" s="166" t="inlineStr"/>
      <c r="N40" s="165" t="inlineStr">
        <is>
          <t>Clinic</t>
        </is>
      </c>
      <c r="O40" s="166" t="inlineStr">
        <is>
          <t>ข้อ 5 (PLE_CC1_Key_Rx20_UBU.md)</t>
        </is>
      </c>
      <c r="P40" s="165" t="inlineStr">
        <is>
          <t>ข้อสอบจำลอง</t>
        </is>
      </c>
      <c r="Q40" s="165" t="inlineStr">
        <is>
          <t>Mock Rx20 UBU</t>
        </is>
      </c>
      <c r="R40" s="165" t="inlineStr"/>
    </row>
    <row r="41" ht="24" customHeight="1" s="49">
      <c r="A41" s="167" t="n">
        <v>39</v>
      </c>
      <c r="B41" s="166" t="inlineStr">
        <is>
          <t>ยาหยอดตาในข้อใดที่สามารถใช้รักษาเชื้อที่ย้อมแกรมพบได้ก่อนหน้านี้</t>
        </is>
      </c>
      <c r="C41" s="166" t="inlineStr"/>
      <c r="D41" s="166" t="inlineStr">
        <is>
          <t>Polymyxin B + Neomycin + Gramicidin</t>
        </is>
      </c>
      <c r="E41" s="166" t="inlineStr">
        <is>
          <t>Chloramphenicol</t>
        </is>
      </c>
      <c r="F41" s="166" t="inlineStr">
        <is>
          <t>Latanoprost</t>
        </is>
      </c>
      <c r="G41" s="166" t="inlineStr">
        <is>
          <t>Antazoline</t>
        </is>
      </c>
      <c r="H41" s="166" t="inlineStr">
        <is>
          <t>Dexamethasone</t>
        </is>
      </c>
      <c r="I41" s="167" t="n">
        <v>1</v>
      </c>
      <c r="J41" s="166"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66" t="inlineStr"/>
      <c r="L41" s="166" t="inlineStr">
        <is>
          <t>Glaucoma, Cataract</t>
        </is>
      </c>
      <c r="M41" s="166" t="inlineStr"/>
      <c r="N41" s="165" t="inlineStr">
        <is>
          <t>Clinic</t>
        </is>
      </c>
      <c r="O41" s="166" t="inlineStr">
        <is>
          <t>ข้อ 4 (PLE_CC1_Key_Rx20_UBU.md)</t>
        </is>
      </c>
      <c r="P41" s="165" t="inlineStr">
        <is>
          <t>ข้อสอบจำลอง</t>
        </is>
      </c>
      <c r="Q41" s="165" t="inlineStr">
        <is>
          <t>Mock Rx20 UBU</t>
        </is>
      </c>
      <c r="R41" s="165" t="inlineStr"/>
    </row>
    <row r="42" ht="24" customHeight="1" s="49">
      <c r="A42" s="167" t="n">
        <v>40</v>
      </c>
      <c r="B42" s="166" t="inlineStr">
        <is>
          <t>เกี่ยวกับ Bacterial conjunctivitis ข้อใดต่อไปนี้กล่าวถูกต้องตามหลักวิชาชีพเภสัชกรรม</t>
        </is>
      </c>
      <c r="C42" s="166" t="inlineStr"/>
      <c r="D42" s="166" t="inlineStr">
        <is>
          <t>Dorzolamide 2% eye drops 1 drop BID</t>
        </is>
      </c>
      <c r="E42" s="166" t="inlineStr">
        <is>
          <t>Tobramycin 0.3% eye drops 1 drop QID</t>
        </is>
      </c>
      <c r="F42" s="166" t="inlineStr">
        <is>
          <t>Chloramphenicol 0.5% eye drops 1 drop QID</t>
        </is>
      </c>
      <c r="G42" s="166" t="inlineStr">
        <is>
          <t>Artificial tears 1 drop QID</t>
        </is>
      </c>
      <c r="H42" s="166" t="inlineStr">
        <is>
          <t>Antazoline/Tetrahydrozoline eye drops 1 drop TID</t>
        </is>
      </c>
      <c r="I42" s="167" t="n">
        <v>1</v>
      </c>
      <c r="J42" s="166"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66" t="inlineStr"/>
      <c r="L42" s="166" t="inlineStr">
        <is>
          <t>Conjunctivitis</t>
        </is>
      </c>
      <c r="M42" s="166" t="inlineStr"/>
      <c r="N42" s="165" t="inlineStr">
        <is>
          <t>Clinic</t>
        </is>
      </c>
      <c r="O42" s="166" t="inlineStr">
        <is>
          <t>ข้อ 1 (PLE_CC1_Key_Rx20_UBU.md)</t>
        </is>
      </c>
      <c r="P42" s="165" t="inlineStr">
        <is>
          <t>ข้อสอบจำลอง</t>
        </is>
      </c>
      <c r="Q42" s="165" t="inlineStr">
        <is>
          <t>Mock Rx20 UBU</t>
        </is>
      </c>
      <c r="R42" s="165" t="inlineStr"/>
    </row>
    <row r="43" ht="24" customHeight="1" s="49">
      <c r="A43" s="167" t="n">
        <v>41</v>
      </c>
      <c r="B43" s="166" t="inlineStr">
        <is>
          <t>หากลืมหยอดตา ให$หยอดทันทีที่นึกได$ หากใกล$เวลาหยอดครั้งถัดไป ให$เพิ่มเปญน 2 เทGา</t>
        </is>
      </c>
      <c r="C43" s="166" t="inlineStr"/>
      <c r="D43" s="166" t="inlineStr">
        <is>
          <t>Artificial tears 1 drop QID</t>
        </is>
      </c>
      <c r="E43" s="166" t="inlineStr">
        <is>
          <t>Antazoline/Tetrahydrozoline eye drops 1 drop TID</t>
        </is>
      </c>
      <c r="F43" s="166" t="inlineStr">
        <is>
          <t>Prednisolone acetate 1% eye drops</t>
        </is>
      </c>
      <c r="G43" s="166" t="inlineStr">
        <is>
          <t>Acetazolamide 250 mg BID</t>
        </is>
      </c>
      <c r="H43" s="166" t="inlineStr">
        <is>
          <t>Timolol 0.5% eye drops 1 drop BID</t>
        </is>
      </c>
      <c r="I43" s="167" t="n">
        <v>1</v>
      </c>
      <c r="J43" s="166"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66" t="inlineStr"/>
      <c r="L43" s="166" t="inlineStr">
        <is>
          <t>Glaucoma, Cataract</t>
        </is>
      </c>
      <c r="M43" s="166" t="inlineStr"/>
      <c r="N43" s="165" t="inlineStr">
        <is>
          <t>Clinic</t>
        </is>
      </c>
      <c r="O43" s="166" t="inlineStr">
        <is>
          <t>ข้อ 2 (PLE_CC1_Key_Rx20_UBU.md)</t>
        </is>
      </c>
      <c r="P43" s="165" t="inlineStr">
        <is>
          <t>ข้อสอบจำลอง</t>
        </is>
      </c>
      <c r="Q43" s="165" t="inlineStr">
        <is>
          <t>Mock Rx20 UBU</t>
        </is>
      </c>
      <c r="R43" s="165" t="inlineStr"/>
    </row>
    <row r="44" ht="24" customHeight="1" s="49">
      <c r="A44" s="167" t="n">
        <v>42</v>
      </c>
      <c r="B44" s="166" t="inlineStr">
        <is>
          <t>ยาหยอดตาที่เปØดใช$แล$ว ควรเก็บไว$ในตู$เย็นจะเก็บได$ 3 เดือน</t>
        </is>
      </c>
      <c r="C44" s="166" t="inlineStr"/>
      <c r="D44" s="166" t="inlineStr">
        <is>
          <t>Acetazolamide 250 mg BID</t>
        </is>
      </c>
      <c r="E44" s="166" t="inlineStr">
        <is>
          <t>Timolol 0.5% eye drops 1 drop BID</t>
        </is>
      </c>
      <c r="F44" s="166" t="inlineStr">
        <is>
          <t>Latanoprost 0.005% eye drops 1 drop HS</t>
        </is>
      </c>
      <c r="G44" s="166" t="inlineStr">
        <is>
          <t>Brimonidine 0.2% eye drops 1 drop BID</t>
        </is>
      </c>
      <c r="H44" s="166" t="inlineStr">
        <is>
          <t>Dorzolamide 2% eye drops 1 drop BID</t>
        </is>
      </c>
      <c r="I44" s="167" t="n">
        <v>1</v>
      </c>
      <c r="J44" s="166"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166" t="inlineStr"/>
      <c r="L44" s="166" t="inlineStr">
        <is>
          <t>Glaucoma, Cataract</t>
        </is>
      </c>
      <c r="M44" s="166" t="inlineStr"/>
      <c r="N44" s="165" t="inlineStr">
        <is>
          <t>Clinic</t>
        </is>
      </c>
      <c r="O44" s="166" t="inlineStr">
        <is>
          <t>ข้อ 4 (PLE_CC1_Key_Rx20_UBU.md)</t>
        </is>
      </c>
      <c r="P44" s="165" t="inlineStr">
        <is>
          <t>ข้อสอบจำลอง</t>
        </is>
      </c>
      <c r="Q44" s="165" t="inlineStr">
        <is>
          <t>Mock Rx20 UBU</t>
        </is>
      </c>
      <c r="R44" s="165" t="inlineStr"/>
    </row>
    <row r="45" ht="24" customHeight="1" s="49">
      <c r="A45" s="167" t="n">
        <v>43</v>
      </c>
      <c r="B45" s="166" t="inlineStr">
        <is>
          <t>Prednisolone eye drop + Naphazoline eye drop</t>
        </is>
      </c>
      <c r="C45" s="166" t="inlineStr"/>
      <c r="D45" s="166" t="inlineStr">
        <is>
          <t>Brimonidine 0.2% eye drops 1 drop BID</t>
        </is>
      </c>
      <c r="E45" s="166" t="inlineStr">
        <is>
          <t>Dorzolamide 2% eye drops 1 drop BID</t>
        </is>
      </c>
      <c r="F45" s="166" t="inlineStr">
        <is>
          <t>Tobramycin 0.3% eye drops 1 drop QID</t>
        </is>
      </c>
      <c r="G45" s="166" t="inlineStr">
        <is>
          <t>Chloramphenicol 0.5% eye drops 1 drop QID</t>
        </is>
      </c>
      <c r="H45" s="166" t="inlineStr">
        <is>
          <t>Artificial tears 1 drop QID</t>
        </is>
      </c>
      <c r="I45" s="167" t="n">
        <v>1</v>
      </c>
      <c r="J45" s="166"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66" t="inlineStr"/>
      <c r="L45" s="166" t="inlineStr">
        <is>
          <t>Glaucoma, Cataract</t>
        </is>
      </c>
      <c r="M45" s="166" t="inlineStr"/>
      <c r="N45" s="165" t="inlineStr">
        <is>
          <t>Clinic</t>
        </is>
      </c>
      <c r="O45" s="166" t="inlineStr">
        <is>
          <t>ข้อ 2 (PLE_CC1_Key_Rx20_UBU.md)</t>
        </is>
      </c>
      <c r="P45" s="165" t="inlineStr">
        <is>
          <t>ข้อสอบจำลอง</t>
        </is>
      </c>
      <c r="Q45" s="165" t="inlineStr">
        <is>
          <t>Mock Rx20 UBU</t>
        </is>
      </c>
      <c r="R45" s="165" t="inlineStr"/>
    </row>
    <row r="46" ht="24" customHeight="1" s="49">
      <c r="A46" s="167" t="n">
        <v>44</v>
      </c>
      <c r="B46" s="166" t="inlineStr">
        <is>
          <t>ยาหยอดตาที่มีสGวนผสมของ Prednisolone เภสัชกรสามารถจGายในร$านยาได$หรือไมG</t>
        </is>
      </c>
      <c r="C46" s="166" t="inlineStr"/>
      <c r="D46" s="166" t="inlineStr">
        <is>
          <t>Chloramphenicol 0.5% eye drops 1 drop QID</t>
        </is>
      </c>
      <c r="E46" s="166" t="inlineStr">
        <is>
          <t>Artificial tears 1 drop QID</t>
        </is>
      </c>
      <c r="F46" s="166" t="inlineStr">
        <is>
          <t>Antazoline/Tetrahydrozoline eye drops 1 drop TID</t>
        </is>
      </c>
      <c r="G46" s="166" t="inlineStr">
        <is>
          <t>Prednisolone acetate 1% eye drops</t>
        </is>
      </c>
      <c r="H46" s="166" t="inlineStr">
        <is>
          <t>Acetazolamide 250 mg BID</t>
        </is>
      </c>
      <c r="I46" s="167" t="n">
        <v>1</v>
      </c>
      <c r="J46" s="166"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66" t="inlineStr"/>
      <c r="L46" s="166" t="inlineStr">
        <is>
          <t>Glaucoma, Cataract</t>
        </is>
      </c>
      <c r="M46" s="166" t="inlineStr"/>
      <c r="N46" s="165" t="inlineStr">
        <is>
          <t>Clinic</t>
        </is>
      </c>
      <c r="O46" s="166" t="inlineStr">
        <is>
          <t>ข้อ 29 (PLE_CC1_Key_Rx20_UBU.md)</t>
        </is>
      </c>
      <c r="P46" s="165" t="inlineStr">
        <is>
          <t>ข้อสอบจำลอง</t>
        </is>
      </c>
      <c r="Q46" s="165" t="inlineStr">
        <is>
          <t>Mock Rx20 UBU</t>
        </is>
      </c>
      <c r="R46" s="165" t="inlineStr"/>
    </row>
    <row r="47" ht="24" customHeight="1" s="49">
      <c r="A47" s="167" t="n">
        <v>45</v>
      </c>
      <c r="B47" s="166"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166" t="inlineStr"/>
      <c r="D47" s="166" t="inlineStr">
        <is>
          <t>Prednisolone acetate 1% eye drops</t>
        </is>
      </c>
      <c r="E47" s="166" t="inlineStr">
        <is>
          <t>Acetazolamide 250 mg BID</t>
        </is>
      </c>
      <c r="F47" s="166" t="inlineStr">
        <is>
          <t>Timolol 0.5% eye drops 1 drop BID</t>
        </is>
      </c>
      <c r="G47" s="166" t="inlineStr">
        <is>
          <t>Latanoprost 0.005% eye drops 1 drop HS</t>
        </is>
      </c>
      <c r="H47" s="166" t="inlineStr">
        <is>
          <t>Brimonidine 0.2% eye drops 1 drop BID</t>
        </is>
      </c>
      <c r="I47" s="167" t="n">
        <v>1</v>
      </c>
      <c r="J47"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166" t="inlineStr"/>
      <c r="L47" s="166" t="inlineStr">
        <is>
          <t>Glaucoma, Cataract</t>
        </is>
      </c>
      <c r="M47" s="166" t="inlineStr"/>
      <c r="N47" s="165" t="inlineStr">
        <is>
          <t>Clinic</t>
        </is>
      </c>
      <c r="O47" s="166" t="inlineStr">
        <is>
          <t>ข้อ 30 (PLE_CC1_Key_Rx20_UBU.md)</t>
        </is>
      </c>
      <c r="P47" s="165" t="inlineStr">
        <is>
          <t>ข้อสอบจำลอง</t>
        </is>
      </c>
      <c r="Q47" s="165" t="inlineStr">
        <is>
          <t>Mock Rx20 UBU</t>
        </is>
      </c>
      <c r="R47" s="165" t="inlineStr"/>
    </row>
    <row r="48" ht="24" customHeight="1" s="49">
      <c r="A48" s="167" t="n">
        <v>46</v>
      </c>
      <c r="B48" s="166" t="inlineStr">
        <is>
          <t>เกี่ยวกับ Corticosteroid eye drops ข้อใดต่อไปนี้กล่าวถูกต้องตามหลักวิชาชีพเภสัชกรรม</t>
        </is>
      </c>
      <c r="C48" s="166" t="inlineStr"/>
      <c r="D48" s="166" t="inlineStr">
        <is>
          <t>Latanoprost 0.005% eye drops 1 drop HS</t>
        </is>
      </c>
      <c r="E48" s="166" t="inlineStr">
        <is>
          <t>Brimonidine 0.2% eye drops 1 drop BID</t>
        </is>
      </c>
      <c r="F48" s="166" t="inlineStr">
        <is>
          <t>Dorzolamide 2% eye drops 1 drop BID</t>
        </is>
      </c>
      <c r="G48" s="166" t="inlineStr">
        <is>
          <t>Tobramycin 0.3% eye drops 1 drop QID</t>
        </is>
      </c>
      <c r="H48" s="166" t="inlineStr">
        <is>
          <t>Chloramphenicol 0.5% eye drops 1 drop QID</t>
        </is>
      </c>
      <c r="I48" s="167" t="n">
        <v>1</v>
      </c>
      <c r="J48"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Glaucoma, Cataract</t>
        </is>
      </c>
      <c r="M48" s="166" t="inlineStr"/>
      <c r="N48" s="165" t="inlineStr">
        <is>
          <t>Clinic</t>
        </is>
      </c>
      <c r="O48" s="166" t="inlineStr">
        <is>
          <t>ข้อ 4 (PLE_CC1_Key_Rx20_UBU.md)</t>
        </is>
      </c>
      <c r="P48" s="165" t="inlineStr">
        <is>
          <t>ข้อสอบจำลอง</t>
        </is>
      </c>
      <c r="Q48" s="165" t="inlineStr">
        <is>
          <t>Mock Rx20 UBU</t>
        </is>
      </c>
      <c r="R48" s="165" t="inlineStr"/>
    </row>
    <row r="49" ht="24" customHeight="1" s="49">
      <c r="A49" s="165" t="n">
        <v>47</v>
      </c>
      <c r="B49" s="166" t="inlineStr">
        <is>
          <t>ข้อใดต่อไปนี้ ไม่ใช่ ยาในกลุ่ม ophthalmic vasoconstrictors</t>
        </is>
      </c>
      <c r="C49" s="166" t="inlineStr"/>
      <c r="D49" s="166" t="inlineStr">
        <is>
          <t>Phenylephrine</t>
        </is>
      </c>
      <c r="E49" s="166" t="inlineStr">
        <is>
          <t>Oxymetazoline</t>
        </is>
      </c>
      <c r="F49" s="166" t="inlineStr">
        <is>
          <t>Naphazoline</t>
        </is>
      </c>
      <c r="G49" s="166" t="inlineStr">
        <is>
          <t>Tetrahydrozoline</t>
        </is>
      </c>
      <c r="H49" s="166" t="inlineStr">
        <is>
          <t>Antazoline pharmacotherapy Rx30 care&amp; Rx31 science,Pharmacy, PSU)</t>
        </is>
      </c>
      <c r="I49" s="165" t="inlineStr">
        <is>
          <t>5</t>
        </is>
      </c>
      <c r="J49" s="166"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66" t="inlineStr"/>
      <c r="L49" s="166" t="inlineStr">
        <is>
          <t>Hypertension</t>
        </is>
      </c>
      <c r="M49" s="166" t="inlineStr"/>
      <c r="N49" s="165" t="inlineStr">
        <is>
          <t>Clinic</t>
        </is>
      </c>
      <c r="O49" s="166" t="inlineStr">
        <is>
          <t>ข้อ 4 (PLE_CC1_2554 SET2.md)</t>
        </is>
      </c>
      <c r="P49" s="165" t="inlineStr">
        <is>
          <t>ข้อสอบเก่า</t>
        </is>
      </c>
      <c r="Q49" s="165" t="inlineStr">
        <is>
          <t>2554</t>
        </is>
      </c>
      <c r="R49" s="165" t="inlineStr"/>
    </row>
    <row r="50" ht="24" customHeight="1" s="49">
      <c r="A50" s="165" t="n">
        <v>48</v>
      </c>
      <c r="B50"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50" s="166" t="inlineStr"/>
      <c r="D50" s="166" t="inlineStr">
        <is>
          <t>0.015 g</t>
        </is>
      </c>
      <c r="E50" s="166" t="inlineStr">
        <is>
          <t>0.45 g</t>
        </is>
      </c>
      <c r="F50" s="166" t="inlineStr">
        <is>
          <t>0.435 g</t>
        </is>
      </c>
      <c r="G50" s="166" t="inlineStr">
        <is>
          <t>0.465 g</t>
        </is>
      </c>
      <c r="H50" s="166" t="inlineStr">
        <is>
          <t>0.9 g NaCl จาก gentamicin = 1x50x0.3 = 15 mg = 0.015 g NaCl ใน 50 mL = 50/100x0.9 = 0.45g ต้องเติม NaCl อีก 0.45-0.015 = 0.435g (ref: ชีท Isotonic buffer อ.ศิริรัศมิ์)</t>
        </is>
      </c>
      <c r="I50" s="165" t="inlineStr">
        <is>
          <t>3</t>
        </is>
      </c>
      <c r="J50" s="166"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 s="166" t="inlineStr"/>
      <c r="L50" s="166" t="inlineStr">
        <is>
          <t>Hypertension</t>
        </is>
      </c>
      <c r="M50" s="166" t="inlineStr"/>
      <c r="N50" s="165" t="inlineStr">
        <is>
          <t>Clinic</t>
        </is>
      </c>
      <c r="O50" s="166" t="inlineStr">
        <is>
          <t>ข้อ 8 (PLE_CC1_2554 SET2.md)</t>
        </is>
      </c>
      <c r="P50" s="165" t="inlineStr">
        <is>
          <t>ข้อสอบเก่า</t>
        </is>
      </c>
      <c r="Q50" s="165" t="inlineStr">
        <is>
          <t>2554</t>
        </is>
      </c>
      <c r="R50" s="165" t="inlineStr"/>
    </row>
    <row r="51" ht="24" customHeight="1" s="49">
      <c r="A51" s="165" t="n">
        <v>49</v>
      </c>
      <c r="B51"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51" s="166" t="inlineStr"/>
      <c r="D51" s="166" t="inlineStr">
        <is>
          <t>External hordeolum</t>
        </is>
      </c>
      <c r="E51" s="166" t="inlineStr">
        <is>
          <t>Blepharitis</t>
        </is>
      </c>
      <c r="F51" s="166" t="inlineStr">
        <is>
          <t>Bacterial conjunctivitis</t>
        </is>
      </c>
      <c r="G51" s="166" t="inlineStr">
        <is>
          <t>Virus conjunctivitis</t>
        </is>
      </c>
      <c r="H51" s="166" t="inlineStr">
        <is>
          <t>Pterygium</t>
        </is>
      </c>
      <c r="I51" s="165" t="inlineStr">
        <is>
          <t>1</t>
        </is>
      </c>
      <c r="J51" s="166" t="inlineStr">
        <is>
          <t xml:space="preserve">✅ คำตอบที่ถูกต้อง: ข้อ ก. External hordeolum
🎯 ทำไมข้อนี้ถึงถูก:
🔍 ข้ออื่นผิดเพราะอะไร:
</t>
        </is>
      </c>
      <c r="K51" s="166" t="inlineStr"/>
      <c r="L51" s="166" t="inlineStr">
        <is>
          <t>Ophthalmic Infections &amp; Inflammations</t>
        </is>
      </c>
      <c r="M51" s="166" t="inlineStr"/>
      <c r="N51" s="165" t="inlineStr">
        <is>
          <t>Clinic</t>
        </is>
      </c>
      <c r="O51" s="166" t="inlineStr">
        <is>
          <t>[SOURCE: Pharma Plus เล่มม่วง 2 - ข้อสอบย้อนหลังปี 2558 วันที่ 1 ข้อ 55]</t>
        </is>
      </c>
      <c r="P51" s="165" t="inlineStr">
        <is>
          <t>ข้อสอบเก่า</t>
        </is>
      </c>
      <c r="Q51" s="165" t="inlineStr">
        <is>
          <t>2558</t>
        </is>
      </c>
      <c r="R51" s="165" t="inlineStr"/>
    </row>
    <row r="52" ht="24" customHeight="1" s="49">
      <c r="A52" s="165" t="n">
        <v>50</v>
      </c>
      <c r="B5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52" s="166" t="inlineStr"/>
      <c r="D52" s="166" t="inlineStr">
        <is>
          <t>ใช้สายตานาน ๆ</t>
        </is>
      </c>
      <c r="E52" s="166" t="inlineStr">
        <is>
          <t>เชื้อ Staph. aureus</t>
        </is>
      </c>
      <c r="F52" s="166" t="inlineStr">
        <is>
          <t>ต่อมไขมันที่ตาอุดตัน</t>
        </is>
      </c>
      <c r="G52" s="166" t="inlineStr">
        <is>
          <t>ขนตาทิ่มเข้าดวงตา</t>
        </is>
      </c>
      <c r="H52" s="166" t="inlineStr">
        <is>
          <t>เกิดจากการอักเสบของต่อมไขมันที่ตา</t>
        </is>
      </c>
      <c r="I52" s="165" t="inlineStr">
        <is>
          <t>2</t>
        </is>
      </c>
      <c r="J52" s="166" t="inlineStr">
        <is>
          <t xml:space="preserve">✅ คำตอบที่ถูกต้อง: ข้อ ข. เชื้อ Staph. aureus
🎯 ทำไมข้อนี้ถึงถูก:
🔍 ข้ออื่นผิดเพราะอะไร:
</t>
        </is>
      </c>
      <c r="K52" s="166" t="inlineStr"/>
      <c r="L52" s="166" t="inlineStr">
        <is>
          <t>Ophthalmic Infections &amp; Inflammations</t>
        </is>
      </c>
      <c r="M52" s="166" t="inlineStr"/>
      <c r="N52" s="165" t="inlineStr">
        <is>
          <t>Clinic</t>
        </is>
      </c>
      <c r="O52" s="166" t="inlineStr">
        <is>
          <t>[SOURCE: Pharma Plus เล่มม่วง 2 - ข้อสอบย้อนหลังปี 2558 วันที่ 1 ข้อ 56]</t>
        </is>
      </c>
      <c r="P52" s="165" t="inlineStr">
        <is>
          <t>ข้อสอบเก่า</t>
        </is>
      </c>
      <c r="Q52" s="165" t="inlineStr">
        <is>
          <t>2558</t>
        </is>
      </c>
      <c r="R52" s="165" t="inlineStr"/>
    </row>
    <row r="53" ht="24" customHeight="1" s="49">
      <c r="A53" s="165" t="n">
        <v>51</v>
      </c>
      <c r="B53"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53" s="166" t="inlineStr"/>
      <c r="D53" s="166" t="inlineStr">
        <is>
          <t>Antazoline/tetryzoline</t>
        </is>
      </c>
      <c r="E53" s="166" t="inlineStr">
        <is>
          <t>Artificial tear</t>
        </is>
      </c>
      <c r="F53" s="166" t="inlineStr">
        <is>
          <t>Oxytetracycline/Polymyxin B</t>
        </is>
      </c>
      <c r="G53" s="166" t="inlineStr">
        <is>
          <t>Acyclovir</t>
        </is>
      </c>
      <c r="H53" s="166" t="inlineStr">
        <is>
          <t>Dexamethasone</t>
        </is>
      </c>
      <c r="I53" s="165" t="inlineStr">
        <is>
          <t>3</t>
        </is>
      </c>
      <c r="J53" s="166" t="inlineStr">
        <is>
          <t xml:space="preserve">✅ คำตอบที่ถูกต้อง: ข้อ ค. Oxytetracycline/Polymyxin B
🎯 ทำไมข้อนี้ถึงถูก:
🔍 ข้ออื่นผิดเพราะอะไร:
</t>
        </is>
      </c>
      <c r="K53" s="166" t="inlineStr"/>
      <c r="L53" s="166" t="inlineStr">
        <is>
          <t>Ophthalmic Infections &amp; Inflammations</t>
        </is>
      </c>
      <c r="M53" s="166" t="inlineStr"/>
      <c r="N53" s="165" t="inlineStr">
        <is>
          <t>Clinic</t>
        </is>
      </c>
      <c r="O53" s="166" t="inlineStr">
        <is>
          <t>[SOURCE: Pharma Plus เล่มม่วง 2 - ข้อสอบย้อนหลังปี 2558 วันที่ 1 ข้อ 57]</t>
        </is>
      </c>
      <c r="P53" s="165" t="inlineStr">
        <is>
          <t>ข้อสอบเก่า</t>
        </is>
      </c>
      <c r="Q53" s="165" t="inlineStr">
        <is>
          <t>2558</t>
        </is>
      </c>
      <c r="R53" s="165" t="inlineStr"/>
    </row>
    <row r="54" ht="24" customHeight="1" s="49">
      <c r="A54" s="165" t="n">
        <v>52</v>
      </c>
      <c r="B54"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54" s="166" t="inlineStr"/>
      <c r="D54" s="166" t="inlineStr">
        <is>
          <t>ประคบอุ่นบ่อยๆ</t>
        </is>
      </c>
      <c r="E54" s="166" t="inlineStr">
        <is>
          <t>ล้างตาด้วยน้ำยาล้างตา</t>
        </is>
      </c>
      <c r="F54" s="166" t="inlineStr">
        <is>
          <t>ออกกำลังกายอย่างสม่ำเสมอ</t>
        </is>
      </c>
      <c r="G54" s="166" t="inlineStr">
        <is>
          <t>รับประทานอาหารที่มีวิตามินเอ</t>
        </is>
      </c>
      <c r="H54" s="166" t="inlineStr">
        <is>
          <t>กระพริบตาบ่อยๆ เพื่อป้องกันไม่ให้ขี้ตาติด</t>
        </is>
      </c>
      <c r="I54" s="165" t="inlineStr">
        <is>
          <t>1</t>
        </is>
      </c>
      <c r="J54"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54" s="166" t="inlineStr">
        <is>
          <t>Ophthalmic disorders</t>
        </is>
      </c>
      <c r="L54" s="166" t="inlineStr">
        <is>
          <t>Management of acute hordeolum (stye)</t>
        </is>
      </c>
      <c r="M54" s="166" t="inlineStr"/>
      <c r="N54" s="165" t="inlineStr">
        <is>
          <t>ปานกลาง</t>
        </is>
      </c>
      <c r="O54" s="166" t="inlineStr">
        <is>
          <t>ข้อสอบเก่า</t>
        </is>
      </c>
      <c r="P54" s="165" t="inlineStr">
        <is>
          <t>ข้อสอบเก่า</t>
        </is>
      </c>
      <c r="Q54" s="165" t="inlineStr">
        <is>
          <t>2565</t>
        </is>
      </c>
      <c r="R54" s="165" t="inlineStr"/>
    </row>
    <row r="55" ht="24" customHeight="1" s="49">
      <c r="A55" s="165" t="n">
        <v>53</v>
      </c>
      <c r="B55" s="166" t="inlineStr">
        <is>
          <t>ฉลากเสริมระบุเตือนถึงอาการไม่พึงประสงค์ ได้แก่ salivation, urinary incontinence, tremor, sweating ตรงกับยาใด</t>
        </is>
      </c>
      <c r="C55" s="166" t="inlineStr"/>
      <c r="D55" s="166" t="inlineStr">
        <is>
          <t>Timolol</t>
        </is>
      </c>
      <c r="E55" s="166" t="inlineStr">
        <is>
          <t>Mannitol</t>
        </is>
      </c>
      <c r="F55" s="166" t="inlineStr">
        <is>
          <t>Pilocarpine</t>
        </is>
      </c>
      <c r="G55" s="166" t="inlineStr">
        <is>
          <t>Latanoprost</t>
        </is>
      </c>
      <c r="H55" s="166" t="inlineStr">
        <is>
          <t>Carbonic anhydrase inhibitor</t>
        </is>
      </c>
      <c r="I55" s="165" t="inlineStr">
        <is>
          <t>3</t>
        </is>
      </c>
      <c r="J55" s="166" t="inlineStr">
        <is>
          <t>✅ คำตอบที่ถูกต้อง: ข้อ ค. Pilocarpine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55" s="166" t="inlineStr">
        <is>
          <t>Glaucoma Medications</t>
        </is>
      </c>
      <c r="L55" s="166" t="inlineStr">
        <is>
          <t>Cholinergic / Parasympathomimetic Adverse Effects of Pilocarpine</t>
        </is>
      </c>
      <c r="M55" s="166" t="inlineStr"/>
      <c r="N55" s="165" t="inlineStr">
        <is>
          <t>ปานกลาง</t>
        </is>
      </c>
      <c r="O55" s="166" t="inlineStr">
        <is>
          <t>ข้อสอบเก่า</t>
        </is>
      </c>
      <c r="P55" s="165" t="inlineStr">
        <is>
          <t>ข้อสอบเก่า</t>
        </is>
      </c>
      <c r="Q55" s="165" t="inlineStr">
        <is>
          <t>2565</t>
        </is>
      </c>
      <c r="R55" s="165" t="inlineStr"/>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R10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inlineStr"/>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n">
        <v>2</v>
      </c>
      <c r="J3" s="166"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66" t="inlineStr"/>
      <c r="L3" s="166" t="inlineStr">
        <is>
          <t>CINV &amp; Supportive Care</t>
        </is>
      </c>
      <c r="M3" s="166" t="inlineStr"/>
      <c r="N3" s="165" t="inlineStr">
        <is>
          <t>Clinic</t>
        </is>
      </c>
      <c r="O3" s="166" t="inlineStr">
        <is>
          <t>ข้อ 1 Pharma Plus เล่มม่วง (เฉลยข้อ ข)</t>
        </is>
      </c>
      <c r="P3" s="165" t="inlineStr">
        <is>
          <t>แบบฝึกหัด</t>
        </is>
      </c>
      <c r="Q3" s="165" t="inlineStr">
        <is>
          <t>เล่มม่วง</t>
        </is>
      </c>
      <c r="R3" s="165" t="inlineStr"/>
    </row>
    <row r="4" ht="24" customHeight="1" s="49">
      <c r="A4" s="167" t="n">
        <v>2</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inlineStr"/>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n">
        <v>1</v>
      </c>
      <c r="J4" s="166"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66" t="inlineStr"/>
      <c r="L4" s="166" t="inlineStr">
        <is>
          <t>CINV &amp; Supportive Care</t>
        </is>
      </c>
      <c r="M4" s="166" t="inlineStr"/>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3</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inlineStr"/>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n">
        <v>2</v>
      </c>
      <c r="J5" s="166"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66" t="inlineStr"/>
      <c r="L5" s="166" t="inlineStr">
        <is>
          <t>CINV &amp; Supportive Care</t>
        </is>
      </c>
      <c r="M5" s="166" t="inlineStr"/>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4</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inlineStr"/>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n">
        <v>1</v>
      </c>
      <c r="J6" s="166"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66" t="inlineStr"/>
      <c r="L6" s="166" t="inlineStr">
        <is>
          <t>CINV &amp; Supportive Care</t>
        </is>
      </c>
      <c r="M6" s="166" t="inlineStr"/>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5</v>
      </c>
      <c r="B7" s="166" t="inlineStr">
        <is>
          <t>จากโครงสร้างของยา Gemcitabine เป็นอนุพันธ์ของอะไร</t>
        </is>
      </c>
      <c r="C7" s="166" t="inlineStr"/>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n">
        <v>2</v>
      </c>
      <c r="J7" s="166"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CINV &amp; Supportive Care</t>
        </is>
      </c>
      <c r="M7" s="166" t="inlineStr"/>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จากโครงสร้างของยา 5 ตัวที่ออกฤทธิ์คือ</t>
        </is>
      </c>
      <c r="C8" s="166" t="inlineStr"/>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n">
        <v>4</v>
      </c>
      <c r="J8" s="166"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CINV &amp; Supportive Care</t>
        </is>
      </c>
      <c r="M8" s="166" t="inlineStr"/>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7</v>
      </c>
      <c r="B9" s="166" t="inlineStr">
        <is>
          <t>จากการใช้ยาเคมีบำบัด หากมีความผิดปกติของตับจะ monitor จากค่า lab ใด</t>
        </is>
      </c>
      <c r="C9" s="166" t="inlineStr"/>
      <c r="D9" s="166" t="inlineStr">
        <is>
          <t>BUN</t>
        </is>
      </c>
      <c r="E9" s="166" t="inlineStr">
        <is>
          <t>Serum creatinine</t>
        </is>
      </c>
      <c r="F9" s="166" t="inlineStr">
        <is>
          <t>Serum albumin</t>
        </is>
      </c>
      <c r="G9" s="166" t="inlineStr">
        <is>
          <t>Serum bilirubin</t>
        </is>
      </c>
      <c r="H9" s="166" t="inlineStr">
        <is>
          <t>Transferrin</t>
        </is>
      </c>
      <c r="I9" s="167" t="n">
        <v>3</v>
      </c>
      <c r="J9" s="166"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CINV &amp; Supportive Care</t>
        </is>
      </c>
      <c r="M9" s="166" t="inlineStr"/>
      <c r="N9" s="165" t="inlineStr">
        <is>
          <t>Clinic</t>
        </is>
      </c>
      <c r="O9" s="166" t="inlineStr">
        <is>
          <t>ข้อ 7 Pharma Plus เล่มม่วง (เฉลยข้อ ค ง)</t>
        </is>
      </c>
      <c r="P9" s="165" t="inlineStr">
        <is>
          <t>แบบฝึกหัด</t>
        </is>
      </c>
      <c r="Q9" s="165" t="inlineStr">
        <is>
          <t>เล่มม่วง</t>
        </is>
      </c>
      <c r="R9" s="165" t="inlineStr"/>
    </row>
    <row r="10" ht="24" customHeight="1" s="49">
      <c r="A10" s="167" t="n">
        <v>8</v>
      </c>
      <c r="B10" s="166" t="inlineStr">
        <is>
          <t>ยา vincristine ออกฤทธิ์ยับยั้งการเจริญของเซลล์มะเร็งที่ระยะ(phase) ใดของ cell cycle</t>
        </is>
      </c>
      <c r="C10" s="166" t="inlineStr"/>
      <c r="D10" s="166" t="inlineStr">
        <is>
          <t>S phase</t>
        </is>
      </c>
      <c r="E10" s="166" t="inlineStr">
        <is>
          <t>G1 phase</t>
        </is>
      </c>
      <c r="F10" s="166" t="inlineStr">
        <is>
          <t>G2 phase</t>
        </is>
      </c>
      <c r="G10" s="166" t="inlineStr">
        <is>
          <t>M phase</t>
        </is>
      </c>
      <c r="H10" s="166" t="inlineStr">
        <is>
          <t>Go phase</t>
        </is>
      </c>
      <c r="I10" s="167" t="n">
        <v>4</v>
      </c>
      <c r="J10" s="166"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66" t="inlineStr"/>
      <c r="L10" s="166" t="inlineStr">
        <is>
          <t>CINV &amp; Supportive Care</t>
        </is>
      </c>
      <c r="M10" s="166" t="inlineStr"/>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9</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inlineStr"/>
      <c r="D11" s="166" t="inlineStr">
        <is>
          <t>20 mg q 24 hr.</t>
        </is>
      </c>
      <c r="E11" s="166" t="inlineStr">
        <is>
          <t>60 mg q 12 hr.</t>
        </is>
      </c>
      <c r="F11" s="166" t="inlineStr">
        <is>
          <t>60 mg q 24 hr.</t>
        </is>
      </c>
      <c r="G11" s="166" t="inlineStr">
        <is>
          <t>80 mg q 12 hr.</t>
        </is>
      </c>
      <c r="H11" s="166" t="inlineStr">
        <is>
          <t>80 mg q 24 hr.</t>
        </is>
      </c>
      <c r="I11" s="167" t="n">
        <v>3</v>
      </c>
      <c r="J11" s="166"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CINV &amp; Supportive Care</t>
        </is>
      </c>
      <c r="M11" s="166" t="inlineStr"/>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Antidote หรือยาต้านพิษของ morphine คือยาใด</t>
        </is>
      </c>
      <c r="C12" s="166" t="inlineStr"/>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n">
        <v>4</v>
      </c>
      <c r="J12" s="166"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CINV &amp; Supportive Care</t>
        </is>
      </c>
      <c r="M12" s="166" t="inlineStr"/>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inlineStr"/>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n">
        <v>1</v>
      </c>
      <c r="J13" s="166"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66" t="inlineStr"/>
      <c r="L13" s="166" t="inlineStr">
        <is>
          <t>CINV &amp; Supportive Care</t>
        </is>
      </c>
      <c r="M13" s="166" t="inlineStr"/>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inlineStr"/>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n">
        <v>4</v>
      </c>
      <c r="J14" s="166"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66" t="inlineStr"/>
      <c r="L14" s="166" t="inlineStr">
        <is>
          <t>CINV &amp; Supportive Care</t>
        </is>
      </c>
      <c r="M14" s="166" t="inlineStr"/>
      <c r="N14" s="165" t="inlineStr">
        <is>
          <t>Clinic</t>
        </is>
      </c>
      <c r="O14" s="166" t="inlineStr">
        <is>
          <t>ข้อ 12 Pharma Plus เล่มม่วง (เฉลยข้อ ง)</t>
        </is>
      </c>
      <c r="P14" s="165" t="inlineStr">
        <is>
          <t>แบบฝึกหัด</t>
        </is>
      </c>
      <c r="Q14" s="165" t="inlineStr">
        <is>
          <t>เล่มม่วง</t>
        </is>
      </c>
      <c r="R14" s="165" t="inlineStr"/>
    </row>
    <row r="15" ht="24" customHeight="1" s="49">
      <c r="A15" s="167" t="n">
        <v>13</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inlineStr"/>
      <c r="D15" s="166" t="inlineStr">
        <is>
          <t>Anorexia</t>
        </is>
      </c>
      <c r="E15" s="166" t="inlineStr">
        <is>
          <t>Neurotoxic</t>
        </is>
      </c>
      <c r="F15" s="166" t="inlineStr">
        <is>
          <t>Nephrotoxic</t>
        </is>
      </c>
      <c r="G15" s="166" t="inlineStr">
        <is>
          <t>Ototoxic</t>
        </is>
      </c>
      <c r="H15" s="166" t="inlineStr">
        <is>
          <t>Cardiotoxic</t>
        </is>
      </c>
      <c r="I15" s="167" t="n">
        <v>5</v>
      </c>
      <c r="J15" s="166"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66" t="inlineStr"/>
      <c r="L15" s="166" t="inlineStr">
        <is>
          <t>CINV &amp; Supportive Care</t>
        </is>
      </c>
      <c r="M15" s="166" t="inlineStr"/>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14</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inlineStr"/>
      <c r="D16" s="166" t="inlineStr">
        <is>
          <t>500 cell/mm³</t>
        </is>
      </c>
      <c r="E16" s="166" t="inlineStr">
        <is>
          <t>750 cell/mm³</t>
        </is>
      </c>
      <c r="F16" s="166" t="inlineStr">
        <is>
          <t>1000 cell/mm³</t>
        </is>
      </c>
      <c r="G16" s="166" t="inlineStr">
        <is>
          <t>1250 cell/mm³</t>
        </is>
      </c>
      <c r="H16" s="166" t="inlineStr">
        <is>
          <t>1500 cell/mm³</t>
        </is>
      </c>
      <c r="I16" s="167" t="n">
        <v>3</v>
      </c>
      <c r="J16" s="166"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66" t="inlineStr"/>
      <c r="L16" s="166" t="inlineStr">
        <is>
          <t>CINV &amp; Supportive Care</t>
        </is>
      </c>
      <c r="M16" s="166" t="inlineStr"/>
      <c r="N16" s="165" t="inlineStr">
        <is>
          <t>Clinic</t>
        </is>
      </c>
      <c r="O16" s="166" t="inlineStr">
        <is>
          <t>ข้อ 15 Pharma Plus เล่มม่วง (เฉลยข้อ ค)</t>
        </is>
      </c>
      <c r="P16" s="165" t="inlineStr">
        <is>
          <t>แบบฝึกหัด</t>
        </is>
      </c>
      <c r="Q16" s="165" t="inlineStr">
        <is>
          <t>เล่มม่วง</t>
        </is>
      </c>
      <c r="R16" s="165" t="inlineStr"/>
    </row>
    <row r="17" ht="24" customHeight="1" s="49">
      <c r="A17" s="167" t="n">
        <v>15</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inlineStr"/>
      <c r="D17" s="166" t="inlineStr">
        <is>
          <t>600</t>
        </is>
      </c>
      <c r="E17" s="166" t="inlineStr">
        <is>
          <t>700</t>
        </is>
      </c>
      <c r="F17" s="166" t="inlineStr">
        <is>
          <t>800</t>
        </is>
      </c>
      <c r="G17" s="166" t="inlineStr">
        <is>
          <t>900</t>
        </is>
      </c>
      <c r="H17" s="166" t="inlineStr">
        <is>
          <t>1000</t>
        </is>
      </c>
      <c r="I17" s="167" t="n">
        <v>3</v>
      </c>
      <c r="J17" s="166"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66" t="inlineStr"/>
      <c r="L17" s="166" t="inlineStr">
        <is>
          <t>CINV &amp; Supportive Care</t>
        </is>
      </c>
      <c r="M17" s="166" t="inlineStr"/>
      <c r="N17" s="165" t="inlineStr">
        <is>
          <t>Clinic</t>
        </is>
      </c>
      <c r="O17" s="166" t="inlineStr">
        <is>
          <t>ข้อ 16 Pharma Plus เล่มม่วง (เฉลยข้อ ค)</t>
        </is>
      </c>
      <c r="P17" s="165" t="inlineStr">
        <is>
          <t>แบบฝึกหัด</t>
        </is>
      </c>
      <c r="Q17" s="165" t="inlineStr">
        <is>
          <t>เล่มม่วง</t>
        </is>
      </c>
      <c r="R17" s="165" t="inlineStr"/>
    </row>
    <row r="18" ht="24" customHeight="1" s="49">
      <c r="A18" s="167" t="n">
        <v>16</v>
      </c>
      <c r="B18" s="166" t="inlineStr">
        <is>
          <t>MTX ออกฤทธิ์อย่างไร</t>
        </is>
      </c>
      <c r="C18" s="166" t="inlineStr"/>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n">
        <v>2</v>
      </c>
      <c r="J18" s="166"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CINV &amp; Supportive Care</t>
        </is>
      </c>
      <c r="M18" s="166" t="inlineStr"/>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17</v>
      </c>
      <c r="B19" s="166" t="inlineStr">
        <is>
          <t>Cyclophosphamide ออกฤทธิ์ในการเป็น alkylating agent เหมือนกับยาใด</t>
        </is>
      </c>
      <c r="C19" s="166" t="inlineStr"/>
      <c r="D19" s="166" t="inlineStr">
        <is>
          <t>Cytarabine</t>
        </is>
      </c>
      <c r="E19" s="166" t="inlineStr">
        <is>
          <t>Vincristine</t>
        </is>
      </c>
      <c r="F19" s="166" t="inlineStr">
        <is>
          <t>Cisplatin</t>
        </is>
      </c>
      <c r="G19" s="166" t="inlineStr">
        <is>
          <t>Paclitaxel</t>
        </is>
      </c>
      <c r="H19" s="166" t="inlineStr">
        <is>
          <t>Tamoxifen</t>
        </is>
      </c>
      <c r="I19" s="167" t="n">
        <v>3</v>
      </c>
      <c r="J19"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CINV &amp; Supportive Care</t>
        </is>
      </c>
      <c r="M19" s="166" t="inlineStr"/>
      <c r="N19" s="165" t="inlineStr">
        <is>
          <t>Clinic</t>
        </is>
      </c>
      <c r="O19" s="166" t="inlineStr">
        <is>
          <t>ข้อ 18 Pharma Plus เล่มม่วง (เฉลยข้อ ค)</t>
        </is>
      </c>
      <c r="P19" s="165" t="inlineStr">
        <is>
          <t>แบบฝึกหัด</t>
        </is>
      </c>
      <c r="Q19" s="165" t="inlineStr">
        <is>
          <t>เล่มม่วง</t>
        </is>
      </c>
      <c r="R19" s="165" t="inlineStr"/>
    </row>
    <row r="20" ht="24" customHeight="1" s="49">
      <c r="A20" s="167" t="n">
        <v>18</v>
      </c>
      <c r="B20" s="166" t="inlineStr">
        <is>
          <t>ข้อใดใช้ในการป้องกันการเกิด stomatitis ในปากและทางเดินอาหารจากการได้รับยา 5-FU</t>
        </is>
      </c>
      <c r="C20" s="166" t="inlineStr"/>
      <c r="D20" s="166" t="inlineStr">
        <is>
          <t>Sucralfate</t>
        </is>
      </c>
      <c r="E20" s="166" t="inlineStr">
        <is>
          <t>Mesna</t>
        </is>
      </c>
      <c r="F20" s="166" t="inlineStr">
        <is>
          <t>Leucovorin</t>
        </is>
      </c>
      <c r="G20" s="166" t="inlineStr">
        <is>
          <t>Prednisolone</t>
        </is>
      </c>
      <c r="H20" s="166" t="inlineStr">
        <is>
          <t>Hyaluronidase</t>
        </is>
      </c>
      <c r="I20" s="167" t="n">
        <v>1</v>
      </c>
      <c r="J20" s="166"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CINV &amp; Supportive Care</t>
        </is>
      </c>
      <c r="M20" s="166" t="inlineStr"/>
      <c r="N20" s="165" t="inlineStr">
        <is>
          <t>Clinic</t>
        </is>
      </c>
      <c r="O20" s="166" t="inlineStr">
        <is>
          <t>ข้อ 19 Pharma Plus เล่มม่วง (เฉลยข้อ ก)</t>
        </is>
      </c>
      <c r="P20" s="165" t="inlineStr">
        <is>
          <t>แบบฝึกหัด</t>
        </is>
      </c>
      <c r="Q20" s="165" t="inlineStr">
        <is>
          <t>เล่มม่วง</t>
        </is>
      </c>
      <c r="R20" s="165" t="inlineStr"/>
    </row>
    <row r="21" ht="24" customHeight="1" s="49">
      <c r="A21" s="167" t="n">
        <v>19</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inlineStr"/>
      <c r="D21" s="166" t="inlineStr">
        <is>
          <t>150</t>
        </is>
      </c>
      <c r="E21" s="166" t="inlineStr">
        <is>
          <t>175</t>
        </is>
      </c>
      <c r="F21" s="166" t="inlineStr">
        <is>
          <t>200</t>
        </is>
      </c>
      <c r="G21" s="166" t="inlineStr">
        <is>
          <t>225</t>
        </is>
      </c>
      <c r="H21" s="166" t="inlineStr">
        <is>
          <t>250</t>
        </is>
      </c>
      <c r="I21" s="167" t="n">
        <v>2</v>
      </c>
      <c r="J21"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66" t="inlineStr"/>
      <c r="L21" s="166" t="inlineStr">
        <is>
          <t>CINV &amp; Supportive Care</t>
        </is>
      </c>
      <c r="M21" s="166" t="inlineStr"/>
      <c r="N21" s="165" t="inlineStr">
        <is>
          <t>Clinic</t>
        </is>
      </c>
      <c r="O21" s="166" t="inlineStr">
        <is>
          <t>ข้อ 20 Pharma Plus เล่มม่วง (เฉลยข้อ ข)</t>
        </is>
      </c>
      <c r="P21" s="165" t="inlineStr">
        <is>
          <t>แบบฝึกหัด</t>
        </is>
      </c>
      <c r="Q21" s="165" t="inlineStr">
        <is>
          <t>เล่มม่วง</t>
        </is>
      </c>
      <c r="R21" s="165" t="inlineStr"/>
    </row>
    <row r="22" ht="24" customHeight="1" s="49">
      <c r="A22" s="167" t="n">
        <v>20</v>
      </c>
      <c r="B22" s="166" t="inlineStr">
        <is>
          <t>กลไกการออกฤทธิ์ของยา cisplatin คือ</t>
        </is>
      </c>
      <c r="C22" s="166" t="inlineStr"/>
      <c r="D22" s="168" t="inlineStr">
        <is>
          <t>Alkylating agent</t>
        </is>
      </c>
      <c r="E22" s="168" t="inlineStr">
        <is>
          <t>Topoisomerase II inhibitor</t>
        </is>
      </c>
      <c r="F22" s="168" t="inlineStr">
        <is>
          <t>Antimetabolite</t>
        </is>
      </c>
      <c r="G22" s="168" t="inlineStr">
        <is>
          <t>Intercalating agent</t>
        </is>
      </c>
      <c r="H22" s="168" t="inlineStr">
        <is>
          <t>Inhibitor of mitosis</t>
        </is>
      </c>
      <c r="I22" s="167" t="n">
        <v>1</v>
      </c>
      <c r="J22" s="166"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66" t="inlineStr"/>
      <c r="L22" s="166" t="inlineStr">
        <is>
          <t>CINV &amp; Supportive Care</t>
        </is>
      </c>
      <c r="M22" s="166" t="inlineStr"/>
      <c r="N22" s="165" t="inlineStr">
        <is>
          <t>Clinic</t>
        </is>
      </c>
      <c r="O22" s="166" t="inlineStr">
        <is>
          <t>ข้อ 22 Pharma Plus เล่มม่วง (เฉลยข้อ ก)</t>
        </is>
      </c>
      <c r="P22" s="165" t="inlineStr">
        <is>
          <t>แบบฝึกหัด</t>
        </is>
      </c>
      <c r="Q22" s="165" t="inlineStr">
        <is>
          <t>เล่มม่วง</t>
        </is>
      </c>
      <c r="R22" s="165" t="inlineStr"/>
    </row>
    <row r="23" ht="24" customHeight="1" s="49">
      <c r="A23" s="167" t="n">
        <v>21</v>
      </c>
      <c r="B23" s="166" t="inlineStr">
        <is>
          <t>ยา cisplatin เป็นยาที่มีผลพิษต่อไต (nephrotoxicity) การป้องกันสามารถทำได้หลายประการต่อไปนี้ ยกเว้น</t>
        </is>
      </c>
      <c r="C23" s="166" t="inlineStr"/>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n">
        <v>3</v>
      </c>
      <c r="J23" s="166"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66" t="inlineStr"/>
      <c r="L23" s="166" t="inlineStr">
        <is>
          <t>CINV &amp; Supportive Care</t>
        </is>
      </c>
      <c r="M23" s="166" t="inlineStr"/>
      <c r="N23" s="165" t="inlineStr">
        <is>
          <t>Clinic</t>
        </is>
      </c>
      <c r="O23" s="166" t="inlineStr">
        <is>
          <t>ข้อ 23 Pharma Plus เล่มม่วง (เฉลยข้อ ค จ)</t>
        </is>
      </c>
      <c r="P23" s="165" t="inlineStr">
        <is>
          <t>แบบฝึกหัด</t>
        </is>
      </c>
      <c r="Q23" s="165" t="inlineStr">
        <is>
          <t>เล่มม่วง</t>
        </is>
      </c>
      <c r="R23" s="165" t="inlineStr"/>
    </row>
    <row r="24" ht="24" customHeight="1" s="49">
      <c r="A24" s="167" t="n">
        <v>22</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inlineStr"/>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n">
        <v>2</v>
      </c>
      <c r="J24" s="166"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66" t="inlineStr"/>
      <c r="L24" s="166" t="inlineStr">
        <is>
          <t>CINV &amp; Supportive Care</t>
        </is>
      </c>
      <c r="M24" s="166" t="inlineStr"/>
      <c r="N24" s="165" t="inlineStr">
        <is>
          <t>Clinic</t>
        </is>
      </c>
      <c r="O24" s="166" t="inlineStr">
        <is>
          <t>ข้อ 24 Pharma Plus เล่มม่วง (เฉลยข้อ ข)</t>
        </is>
      </c>
      <c r="P24" s="165" t="inlineStr">
        <is>
          <t>แบบฝึกหัด</t>
        </is>
      </c>
      <c r="Q24" s="165" t="inlineStr">
        <is>
          <t>เล่มม่วง</t>
        </is>
      </c>
      <c r="R24" s="165" t="inlineStr"/>
    </row>
    <row r="25" ht="24" customHeight="1" s="49">
      <c r="A25" s="167" t="n">
        <v>23</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inlineStr"/>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n">
        <v>1</v>
      </c>
      <c r="J25" s="166"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66" t="inlineStr"/>
      <c r="L25" s="166" t="inlineStr">
        <is>
          <t>CINV &amp; Supportive Care</t>
        </is>
      </c>
      <c r="M25" s="166" t="inlineStr"/>
      <c r="N25" s="165" t="inlineStr">
        <is>
          <t>Clinic</t>
        </is>
      </c>
      <c r="O25" s="166" t="inlineStr">
        <is>
          <t>ข้อ 25 Pharma Plus เล่มม่วง (เฉลยข้อ )</t>
        </is>
      </c>
      <c r="P25" s="165" t="inlineStr">
        <is>
          <t>แบบฝึกหัด</t>
        </is>
      </c>
      <c r="Q25" s="165" t="inlineStr">
        <is>
          <t>เล่มม่วง</t>
        </is>
      </c>
      <c r="R25" s="165" t="inlineStr"/>
    </row>
    <row r="26" ht="24" customHeight="1" s="49">
      <c r="A26" s="167" t="n">
        <v>24</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inlineStr"/>
      <c r="D26" s="166" t="inlineStr">
        <is>
          <t>Aspirin</t>
        </is>
      </c>
      <c r="E26" s="166" t="inlineStr">
        <is>
          <t>Ketamine</t>
        </is>
      </c>
      <c r="F26" s="166" t="inlineStr">
        <is>
          <t>Pethidine</t>
        </is>
      </c>
      <c r="G26" s="166" t="inlineStr">
        <is>
          <t>Fentanyl transdermal patch</t>
        </is>
      </c>
      <c r="H26" s="166" t="inlineStr">
        <is>
          <t>Tramadol</t>
        </is>
      </c>
      <c r="I26" s="167" t="n">
        <v>5</v>
      </c>
      <c r="J26" s="166"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66" t="inlineStr"/>
      <c r="L26" s="166" t="inlineStr">
        <is>
          <t>CINV &amp; Supportive Care</t>
        </is>
      </c>
      <c r="M26" s="166" t="inlineStr"/>
      <c r="N26" s="165" t="inlineStr">
        <is>
          <t>Clinic</t>
        </is>
      </c>
      <c r="O26" s="166" t="inlineStr">
        <is>
          <t>ข้อ 26 Pharma Plus เล่มม่วง (เฉลยข้อ จ)</t>
        </is>
      </c>
      <c r="P26" s="165" t="inlineStr">
        <is>
          <t>แบบฝึกหัด</t>
        </is>
      </c>
      <c r="Q26" s="165" t="inlineStr">
        <is>
          <t>เล่มม่วง</t>
        </is>
      </c>
      <c r="R26" s="165" t="inlineStr"/>
    </row>
    <row r="27" ht="24" customHeight="1" s="49">
      <c r="A27" s="167" t="n">
        <v>25</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inlineStr"/>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n">
        <v>5</v>
      </c>
      <c r="J27" s="166"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66" t="inlineStr"/>
      <c r="L27" s="166" t="inlineStr">
        <is>
          <t>CINV &amp; Supportive Care</t>
        </is>
      </c>
      <c r="M27" s="166" t="inlineStr"/>
      <c r="N27" s="165" t="inlineStr">
        <is>
          <t>Clinic</t>
        </is>
      </c>
      <c r="O27" s="166" t="inlineStr">
        <is>
          <t>ข้อ 27 Pharma Plus เล่มม่วง (เฉลยข้อ จ)</t>
        </is>
      </c>
      <c r="P27" s="165" t="inlineStr">
        <is>
          <t>แบบฝึกหัด</t>
        </is>
      </c>
      <c r="Q27" s="165" t="inlineStr">
        <is>
          <t>เล่มม่วง</t>
        </is>
      </c>
      <c r="R27" s="165" t="inlineStr"/>
    </row>
    <row r="28" ht="24" customHeight="1" s="49">
      <c r="A28" s="167" t="n">
        <v>26</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inlineStr"/>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n">
        <v>1</v>
      </c>
      <c r="J28" s="166"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CINV &amp; Supportive Care</t>
        </is>
      </c>
      <c r="M28" s="166" t="inlineStr"/>
      <c r="N28" s="165" t="inlineStr">
        <is>
          <t>Clinic</t>
        </is>
      </c>
      <c r="O28" s="166" t="inlineStr">
        <is>
          <t>ข้อ 29 Pharma Plus เล่มม่วง (เฉลยข้อ )</t>
        </is>
      </c>
      <c r="P28" s="165" t="inlineStr">
        <is>
          <t>แบบฝึกหัด</t>
        </is>
      </c>
      <c r="Q28" s="165" t="inlineStr">
        <is>
          <t>เล่มม่วง</t>
        </is>
      </c>
      <c r="R28" s="165" t="inlineStr"/>
    </row>
    <row r="29" ht="24" customHeight="1" s="49">
      <c r="A29" s="167" t="n">
        <v>27</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inlineStr"/>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n">
        <v>1</v>
      </c>
      <c r="J29" s="166"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66" t="inlineStr"/>
      <c r="L29" s="166" t="inlineStr">
        <is>
          <t>CINV &amp; Supportive Care</t>
        </is>
      </c>
      <c r="M29" s="166" t="inlineStr"/>
      <c r="N29" s="165" t="inlineStr">
        <is>
          <t>Clinic</t>
        </is>
      </c>
      <c r="O29" s="166" t="inlineStr">
        <is>
          <t>ข้อ 30 Pharma Plus เล่มม่วง (เฉลยข้อ ก ง)</t>
        </is>
      </c>
      <c r="P29" s="165" t="inlineStr">
        <is>
          <t>แบบฝึกหัด</t>
        </is>
      </c>
      <c r="Q29" s="165" t="inlineStr">
        <is>
          <t>เล่มม่วง</t>
        </is>
      </c>
      <c r="R29" s="165" t="inlineStr"/>
    </row>
    <row r="30" ht="24" customHeight="1" s="49">
      <c r="A30" s="167" t="n">
        <v>28</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inlineStr"/>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n">
        <v>1</v>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66" t="inlineStr"/>
      <c r="L30" s="166" t="inlineStr">
        <is>
          <t>CINV &amp; Supportive Care</t>
        </is>
      </c>
      <c r="M30" s="166" t="inlineStr"/>
      <c r="N30" s="165" t="inlineStr">
        <is>
          <t>Clinic</t>
        </is>
      </c>
      <c r="O30" s="166" t="inlineStr">
        <is>
          <t>ข้อ 31 Pharma Plus เล่มม่วง (เฉลยข้อ ข)</t>
        </is>
      </c>
      <c r="P30" s="165" t="inlineStr">
        <is>
          <t>แบบฝึกหัด</t>
        </is>
      </c>
      <c r="Q30" s="165" t="inlineStr">
        <is>
          <t>เล่มม่วง</t>
        </is>
      </c>
      <c r="R30" s="165" t="inlineStr"/>
    </row>
    <row r="31" ht="24" customHeight="1" s="49">
      <c r="A31" s="167" t="n">
        <v>29</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inlineStr"/>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n">
        <v>2</v>
      </c>
      <c r="J31" s="166"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CINV &amp; Supportive Care</t>
        </is>
      </c>
      <c r="M31" s="166" t="inlineStr"/>
      <c r="N31" s="165" t="inlineStr">
        <is>
          <t>Clinic</t>
        </is>
      </c>
      <c r="O31" s="166" t="inlineStr">
        <is>
          <t>ข้อ 32 Pharma Plus เล่มม่วง (เฉลยข้อ ข ค)</t>
        </is>
      </c>
      <c r="P31" s="165" t="inlineStr">
        <is>
          <t>แบบฝึกหัด</t>
        </is>
      </c>
      <c r="Q31" s="165" t="inlineStr">
        <is>
          <t>เล่มม่วง</t>
        </is>
      </c>
      <c r="R31" s="165" t="inlineStr"/>
    </row>
    <row r="32" ht="24" customHeight="1" s="49">
      <c r="A32" s="167" t="n">
        <v>30</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inlineStr"/>
      <c r="D32" s="166" t="inlineStr">
        <is>
          <t>150</t>
        </is>
      </c>
      <c r="E32" s="166" t="inlineStr">
        <is>
          <t>175</t>
        </is>
      </c>
      <c r="F32" s="166" t="inlineStr">
        <is>
          <t>200</t>
        </is>
      </c>
      <c r="G32" s="166" t="inlineStr">
        <is>
          <t>225</t>
        </is>
      </c>
      <c r="H32" s="166" t="inlineStr">
        <is>
          <t>250</t>
        </is>
      </c>
      <c r="I32" s="167" t="n">
        <v>2</v>
      </c>
      <c r="J32"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66" t="inlineStr"/>
      <c r="L32" s="166" t="inlineStr">
        <is>
          <t>CINV &amp; Supportive Care</t>
        </is>
      </c>
      <c r="M32" s="166" t="inlineStr"/>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31</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inlineStr"/>
      <c r="D33" s="166" t="inlineStr">
        <is>
          <t>Nephrotoxicity</t>
        </is>
      </c>
      <c r="E33" s="166" t="inlineStr">
        <is>
          <t>Neurotoxicity</t>
        </is>
      </c>
      <c r="F33" s="166" t="inlineStr">
        <is>
          <t>Hypotension</t>
        </is>
      </c>
      <c r="G33" s="166" t="inlineStr">
        <is>
          <t>Pulmonary toxicity</t>
        </is>
      </c>
      <c r="H33" s="166" t="inlineStr">
        <is>
          <t>Ototoxicity</t>
        </is>
      </c>
      <c r="I33" s="167" t="n">
        <v>4</v>
      </c>
      <c r="J33" s="166"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66" t="inlineStr"/>
      <c r="L33" s="166" t="inlineStr">
        <is>
          <t>CINV &amp; Supportive Care</t>
        </is>
      </c>
      <c r="M33" s="166" t="inlineStr"/>
      <c r="N33" s="165" t="inlineStr">
        <is>
          <t>Clinic</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32</v>
      </c>
      <c r="B34" s="166" t="inlineStr">
        <is>
          <t>กลไกการออกฤทธิ์ของยา cisplatin คืออะไร</t>
        </is>
      </c>
      <c r="C34" s="166" t="inlineStr"/>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n">
        <v>5</v>
      </c>
      <c r="J34" s="166"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66" t="inlineStr"/>
      <c r="L34" s="166" t="inlineStr">
        <is>
          <t>CINV &amp; Supportive Care</t>
        </is>
      </c>
      <c r="M34" s="166" t="inlineStr"/>
      <c r="N34" s="165" t="inlineStr">
        <is>
          <t>Clinic</t>
        </is>
      </c>
      <c r="O34" s="166" t="inlineStr">
        <is>
          <t>ข้อ 36 Pharma Plus เล่มม่วง (เฉลยข้อ จ)</t>
        </is>
      </c>
      <c r="P34" s="165" t="inlineStr">
        <is>
          <t>แบบฝึกหัด</t>
        </is>
      </c>
      <c r="Q34" s="165" t="inlineStr">
        <is>
          <t>เล่มม่วง</t>
        </is>
      </c>
      <c r="R34" s="165" t="inlineStr"/>
    </row>
    <row r="35" ht="24" customHeight="1" s="49">
      <c r="A35" s="167" t="n">
        <v>33</v>
      </c>
      <c r="B35" s="166" t="inlineStr">
        <is>
          <t>ยาเคมีชนิดใดไม่ได้สกัดมาจากธรรมชาติ</t>
        </is>
      </c>
      <c r="C35" s="166" t="inlineStr"/>
      <c r="D35" s="166" t="inlineStr">
        <is>
          <t>Doxorubicin</t>
        </is>
      </c>
      <c r="E35" s="166" t="inlineStr">
        <is>
          <t>Paclitaxel</t>
        </is>
      </c>
      <c r="F35" s="166" t="inlineStr">
        <is>
          <t>Oxaliplatin</t>
        </is>
      </c>
      <c r="G35" s="166" t="inlineStr">
        <is>
          <t>Vincristine</t>
        </is>
      </c>
      <c r="H35" s="166" t="inlineStr">
        <is>
          <t>Hydroxyurea</t>
        </is>
      </c>
      <c r="I35" s="167" t="n">
        <v>3</v>
      </c>
      <c r="J35" s="166"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CINV &amp; Supportive Care</t>
        </is>
      </c>
      <c r="M35" s="166" t="inlineStr"/>
      <c r="N35" s="165" t="inlineStr">
        <is>
          <t>Clinic</t>
        </is>
      </c>
      <c r="O35" s="166" t="inlineStr">
        <is>
          <t>ข้อ 38 Pharma Plus เล่มม่วง (เฉลยข้อ ค)</t>
        </is>
      </c>
      <c r="P35" s="165" t="inlineStr">
        <is>
          <t>แบบฝึกหัด</t>
        </is>
      </c>
      <c r="Q35" s="165" t="inlineStr">
        <is>
          <t>เล่มม่วง</t>
        </is>
      </c>
      <c r="R35" s="165" t="inlineStr"/>
    </row>
    <row r="36" ht="24" customHeight="1" s="49">
      <c r="A36" s="167" t="n">
        <v>34</v>
      </c>
      <c r="B36" s="166" t="inlineStr">
        <is>
          <t>กลไกการออกฤทธิ์ของยา paclitaxel คืออะไร</t>
        </is>
      </c>
      <c r="C36" s="166" t="inlineStr"/>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n">
        <v>4</v>
      </c>
      <c r="J36" s="166"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CINV &amp; Supportive Care</t>
        </is>
      </c>
      <c r="M36" s="166" t="inlineStr"/>
      <c r="N36" s="165" t="inlineStr">
        <is>
          <t>Clinic</t>
        </is>
      </c>
      <c r="O36" s="166" t="inlineStr">
        <is>
          <t>ข้อ 39 Pharma Plus เล่มม่วง (เฉลยข้อ ง)</t>
        </is>
      </c>
      <c r="P36" s="165" t="inlineStr">
        <is>
          <t>แบบฝึกหัด</t>
        </is>
      </c>
      <c r="Q36" s="165" t="inlineStr">
        <is>
          <t>เล่มม่วง</t>
        </is>
      </c>
      <c r="R36" s="165" t="inlineStr"/>
    </row>
    <row r="37" ht="24" customHeight="1" s="49">
      <c r="A37" s="167" t="n">
        <v>35</v>
      </c>
      <c r="B37" s="166" t="inlineStr">
        <is>
          <t>ผู้ป่วยมะเร็งที่มีอาการปวดรุนแรง และได้รับยาแก้ปวด opioids ปริมาณสูง อาจทำให้เกิดผลข้างเคียงใด</t>
        </is>
      </c>
      <c r="C37" s="166" t="inlineStr"/>
      <c r="D37" s="166" t="inlineStr">
        <is>
          <t>Diarrhea, Convulsion</t>
        </is>
      </c>
      <c r="E37" s="166" t="inlineStr">
        <is>
          <t>Mydriasis, Hypoventilation</t>
        </is>
      </c>
      <c r="F37" s="166" t="inlineStr">
        <is>
          <t>Hyperthermia</t>
        </is>
      </c>
      <c r="G37" s="166" t="inlineStr">
        <is>
          <t>Coma, Miosis</t>
        </is>
      </c>
      <c r="H37" s="166" t="inlineStr">
        <is>
          <t>Hyperventilation</t>
        </is>
      </c>
      <c r="I37" s="167" t="n">
        <v>4</v>
      </c>
      <c r="J37" s="166"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66" t="inlineStr"/>
      <c r="L37" s="166" t="inlineStr">
        <is>
          <t>CINV &amp; Supportive Care</t>
        </is>
      </c>
      <c r="M37" s="166" t="inlineStr"/>
      <c r="N37" s="165" t="inlineStr">
        <is>
          <t>Clinic</t>
        </is>
      </c>
      <c r="O37" s="166" t="inlineStr">
        <is>
          <t>ข้อ 40 Pharma Plus เล่มม่วง (เฉลยข้อ ง)</t>
        </is>
      </c>
      <c r="P37" s="165" t="inlineStr">
        <is>
          <t>แบบฝึกหัด</t>
        </is>
      </c>
      <c r="Q37" s="165" t="inlineStr">
        <is>
          <t>เล่มม่วง</t>
        </is>
      </c>
      <c r="R37" s="165" t="inlineStr"/>
    </row>
    <row r="38" ht="24" customHeight="1" s="49">
      <c r="A38" s="167" t="n">
        <v>36</v>
      </c>
      <c r="B38" s="166" t="inlineStr">
        <is>
          <t>การใช้ leucovorin ร่วมเมื่อใช้ยา methotrexate ขนาดสูง ในการรักษามะเร็งบางชนิด เพื่ออะไร</t>
        </is>
      </c>
      <c r="C38" s="166" t="inlineStr"/>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n">
        <v>4</v>
      </c>
      <c r="J38" s="166"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66" t="inlineStr"/>
      <c r="L38" s="166" t="inlineStr">
        <is>
          <t>CINV &amp; Supportive Care</t>
        </is>
      </c>
      <c r="M38" s="166" t="inlineStr"/>
      <c r="N38" s="165" t="inlineStr">
        <is>
          <t>Clinic</t>
        </is>
      </c>
      <c r="O38" s="166" t="inlineStr">
        <is>
          <t>ข้อ 41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ยาใดต่อไปนี้เกี่ยวข้องกับ nephrotoxicity</t>
        </is>
      </c>
      <c r="C39" s="166" t="inlineStr"/>
      <c r="D39" s="166" t="inlineStr">
        <is>
          <t>Methotrexate</t>
        </is>
      </c>
      <c r="E39" s="166" t="inlineStr">
        <is>
          <t>Etoposide</t>
        </is>
      </c>
      <c r="F39" s="166" t="inlineStr">
        <is>
          <t>Doxorubicin</t>
        </is>
      </c>
      <c r="G39" s="166" t="inlineStr">
        <is>
          <t>Vinorelbine</t>
        </is>
      </c>
      <c r="H39" s="166" t="inlineStr">
        <is>
          <t>Docetaxel</t>
        </is>
      </c>
      <c r="I39" s="167" t="n">
        <v>1</v>
      </c>
      <c r="J39" s="166"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66" t="inlineStr"/>
      <c r="L39" s="166" t="inlineStr">
        <is>
          <t>CINV &amp; Supportive Care</t>
        </is>
      </c>
      <c r="M39" s="166" t="inlineStr"/>
      <c r="N39" s="165" t="inlineStr">
        <is>
          <t>Clinic</t>
        </is>
      </c>
      <c r="O39" s="166" t="inlineStr">
        <is>
          <t>ข้อ 42 Pharma Plus เล่มม่วง (เฉลยข้อ ก)</t>
        </is>
      </c>
      <c r="P39" s="165" t="inlineStr">
        <is>
          <t>แบบฝึกหัด</t>
        </is>
      </c>
      <c r="Q39" s="165" t="inlineStr">
        <is>
          <t>เล่มม่วง</t>
        </is>
      </c>
      <c r="R39" s="165" t="inlineStr"/>
    </row>
    <row r="40" ht="24" customHeight="1" s="49">
      <c r="A40" s="167" t="n">
        <v>38</v>
      </c>
      <c r="B40" s="166" t="inlineStr">
        <is>
          <t>คู่ยาใดที่อาจเกิด drug interaction จนทำให้ระดับยาในเลือดเพิ่มสูงขึ้นจนเป็นอันตรายแก่ผู้ป่วย</t>
        </is>
      </c>
      <c r="C40" s="166" t="inlineStr"/>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n">
        <v>5</v>
      </c>
      <c r="J40" s="166"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66" t="inlineStr"/>
      <c r="L40" s="166" t="inlineStr">
        <is>
          <t>CINV &amp; Supportive Care</t>
        </is>
      </c>
      <c r="M40" s="166" t="inlineStr"/>
      <c r="N40" s="165" t="inlineStr">
        <is>
          <t>Clinic</t>
        </is>
      </c>
      <c r="O40" s="166" t="inlineStr">
        <is>
          <t>ข้อ 43 Pharma Plus เล่มม่วง (เฉลยข้อ จ)</t>
        </is>
      </c>
      <c r="P40" s="165" t="inlineStr">
        <is>
          <t>แบบฝึกหัด</t>
        </is>
      </c>
      <c r="Q40" s="165" t="inlineStr">
        <is>
          <t>เล่มม่วง</t>
        </is>
      </c>
      <c r="R40" s="165" t="inlineStr"/>
    </row>
    <row r="41" ht="24" customHeight="1" s="49">
      <c r="A41" s="167" t="n">
        <v>39</v>
      </c>
      <c r="B41" s="166" t="inlineStr">
        <is>
          <t>ยาเคมีชนิดใดที่ใช้เป็น immunosuppressive agent ได้ด้วย</t>
        </is>
      </c>
      <c r="C41" s="166" t="inlineStr"/>
      <c r="D41" s="166" t="inlineStr">
        <is>
          <t>5-Fluorouracil</t>
        </is>
      </c>
      <c r="E41" s="166" t="inlineStr">
        <is>
          <t>Irinotecan</t>
        </is>
      </c>
      <c r="F41" s="166" t="inlineStr">
        <is>
          <t>Cyclophosphamide</t>
        </is>
      </c>
      <c r="G41" s="166" t="inlineStr">
        <is>
          <t>Cisplatin</t>
        </is>
      </c>
      <c r="H41" s="166" t="inlineStr">
        <is>
          <t>Doxorubicin</t>
        </is>
      </c>
      <c r="I41" s="167" t="n">
        <v>3</v>
      </c>
      <c r="J41" s="166"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CINV &amp; Supportive Care</t>
        </is>
      </c>
      <c r="M41" s="166" t="inlineStr"/>
      <c r="N41" s="165" t="inlineStr">
        <is>
          <t>Clinic</t>
        </is>
      </c>
      <c r="O41" s="166" t="inlineStr">
        <is>
          <t>ข้อ 44 Pharma Plus เล่มม่วง (เฉลยข้อ ค)</t>
        </is>
      </c>
      <c r="P41" s="165" t="inlineStr">
        <is>
          <t>แบบฝึกหัด</t>
        </is>
      </c>
      <c r="Q41" s="165" t="inlineStr">
        <is>
          <t>เล่มม่วง</t>
        </is>
      </c>
      <c r="R41" s="165" t="inlineStr"/>
    </row>
    <row r="42" ht="24" customHeight="1" s="49">
      <c r="A42" s="167" t="n">
        <v>40</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inlineStr"/>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n">
        <v>1</v>
      </c>
      <c r="J42" s="166"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66" t="inlineStr"/>
      <c r="L42" s="166" t="inlineStr">
        <is>
          <t>CINV &amp; Supportive Care</t>
        </is>
      </c>
      <c r="M42" s="166" t="inlineStr"/>
      <c r="N42" s="165" t="inlineStr">
        <is>
          <t>Clinic</t>
        </is>
      </c>
      <c r="O42" s="166" t="inlineStr">
        <is>
          <t>ข้อ 45 Pharma Plus เล่มม่วง (เฉลยข้อ ก ข)</t>
        </is>
      </c>
      <c r="P42" s="165" t="inlineStr">
        <is>
          <t>แบบฝึกหัด</t>
        </is>
      </c>
      <c r="Q42" s="165" t="inlineStr">
        <is>
          <t>เล่มม่วง</t>
        </is>
      </c>
      <c r="R42" s="165" t="inlineStr"/>
    </row>
    <row r="43" ht="24" customHeight="1" s="49">
      <c r="A43" s="167" t="n">
        <v>41</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inlineStr"/>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n">
        <v>4</v>
      </c>
      <c r="J43" s="166"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66" t="inlineStr"/>
      <c r="L43" s="166" t="inlineStr">
        <is>
          <t>CINV &amp; Supportive Care</t>
        </is>
      </c>
      <c r="M43" s="166" t="inlineStr"/>
      <c r="N43" s="165" t="inlineStr">
        <is>
          <t>Clinic</t>
        </is>
      </c>
      <c r="O43" s="166" t="inlineStr">
        <is>
          <t>ข้อ 46 Pharma Plus เล่มม่วง (เฉลยข้อ ง)</t>
        </is>
      </c>
      <c r="P43" s="165" t="inlineStr">
        <is>
          <t>แบบฝึกหัด</t>
        </is>
      </c>
      <c r="Q43" s="165" t="inlineStr">
        <is>
          <t>เล่มม่วง</t>
        </is>
      </c>
      <c r="R43" s="165" t="inlineStr"/>
    </row>
    <row r="44" ht="24" customHeight="1" s="49">
      <c r="A44" s="167" t="n">
        <v>42</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inlineStr"/>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n">
        <v>2</v>
      </c>
      <c r="J44" s="166"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66" t="inlineStr"/>
      <c r="L44" s="166" t="inlineStr">
        <is>
          <t>CINV &amp; Supportive Care</t>
        </is>
      </c>
      <c r="M44" s="166" t="inlineStr"/>
      <c r="N44" s="165" t="inlineStr">
        <is>
          <t>Clinic</t>
        </is>
      </c>
      <c r="O44" s="166" t="inlineStr">
        <is>
          <t>ข้อ 47 Pharma Plus เล่มม่วง (เฉลยข้อ ข ค)</t>
        </is>
      </c>
      <c r="P44" s="165" t="inlineStr">
        <is>
          <t>แบบฝึกหัด</t>
        </is>
      </c>
      <c r="Q44" s="165" t="inlineStr">
        <is>
          <t>เล่มม่วง</t>
        </is>
      </c>
      <c r="R44" s="165" t="inlineStr"/>
    </row>
    <row r="45" ht="24" customHeight="1" s="49">
      <c r="A45" s="167" t="n">
        <v>43</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inlineStr"/>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n">
        <v>1</v>
      </c>
      <c r="J45" s="166"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66" t="inlineStr"/>
      <c r="L45" s="166" t="inlineStr">
        <is>
          <t>CINV &amp; Supportive Care</t>
        </is>
      </c>
      <c r="M45" s="166" t="inlineStr"/>
      <c r="N45" s="165" t="inlineStr">
        <is>
          <t>Clinic</t>
        </is>
      </c>
      <c r="O45" s="166" t="inlineStr">
        <is>
          <t>ข้อ 48 Pharma Plus เล่มม่วง (เฉลยข้อ ก)</t>
        </is>
      </c>
      <c r="P45" s="165" t="inlineStr">
        <is>
          <t>แบบฝึกหัด</t>
        </is>
      </c>
      <c r="Q45" s="165" t="inlineStr">
        <is>
          <t>เล่มม่วง</t>
        </is>
      </c>
      <c r="R45" s="165" t="inlineStr"/>
    </row>
    <row r="46" ht="24" customHeight="1" s="49">
      <c r="A46" s="167" t="n">
        <v>44</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inlineStr"/>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n">
        <v>3</v>
      </c>
      <c r="J46" s="166"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66" t="inlineStr"/>
      <c r="L46" s="166" t="inlineStr">
        <is>
          <t>CINV &amp; Supportive Care</t>
        </is>
      </c>
      <c r="M46" s="166" t="inlineStr"/>
      <c r="N46" s="165" t="inlineStr">
        <is>
          <t>Clinic</t>
        </is>
      </c>
      <c r="O46" s="166" t="inlineStr">
        <is>
          <t>ข้อ 49 Pharma Plus เล่มม่วง (เฉลยข้อ ค)</t>
        </is>
      </c>
      <c r="P46" s="165" t="inlineStr">
        <is>
          <t>แบบฝึกหัด</t>
        </is>
      </c>
      <c r="Q46" s="165" t="inlineStr">
        <is>
          <t>เล่มม่วง</t>
        </is>
      </c>
      <c r="R46" s="165" t="inlineStr"/>
    </row>
    <row r="47" ht="24" customHeight="1" s="49">
      <c r="A47" s="167" t="n">
        <v>45</v>
      </c>
      <c r="B47" s="166" t="inlineStr">
        <is>
          <t>การตรวจร่างกายเบื้องต้นของมะเร็งเต้านมต้องตรวจอะไรไร</t>
        </is>
      </c>
      <c r="C47" s="166" t="inlineStr"/>
      <c r="D47" s="166" t="inlineStr">
        <is>
          <t>Fecal blood occult test</t>
        </is>
      </c>
      <c r="E47" s="166" t="inlineStr">
        <is>
          <t>CT scan</t>
        </is>
      </c>
      <c r="F47" s="166" t="inlineStr">
        <is>
          <t>Mammography</t>
        </is>
      </c>
      <c r="G47" s="166" t="inlineStr">
        <is>
          <t>Pap smear</t>
        </is>
      </c>
      <c r="H47" s="166" t="inlineStr">
        <is>
          <t>Tumor biopsy</t>
        </is>
      </c>
      <c r="I47" s="167" t="n">
        <v>3</v>
      </c>
      <c r="J47" s="166"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66" t="inlineStr"/>
      <c r="L47" s="166" t="inlineStr">
        <is>
          <t>CINV &amp; Supportive Care</t>
        </is>
      </c>
      <c r="M47" s="166" t="inlineStr"/>
      <c r="N47" s="165" t="inlineStr">
        <is>
          <t>Clinic</t>
        </is>
      </c>
      <c r="O47" s="166" t="inlineStr">
        <is>
          <t>ข้อ 50 Pharma Plus เล่มม่วง (เฉลยข้อ ค)</t>
        </is>
      </c>
      <c r="P47" s="165" t="inlineStr">
        <is>
          <t>แบบฝึกหัด</t>
        </is>
      </c>
      <c r="Q47" s="165" t="inlineStr">
        <is>
          <t>เล่มม่วง</t>
        </is>
      </c>
      <c r="R47" s="165" t="inlineStr"/>
    </row>
    <row r="48" ht="24" customHeight="1" s="49">
      <c r="A48" s="167" t="n">
        <v>46</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inlineStr"/>
      <c r="D48" s="166" t="inlineStr">
        <is>
          <t>Alkylating agent</t>
        </is>
      </c>
      <c r="E48" s="166" t="inlineStr">
        <is>
          <t>Antiestrogen</t>
        </is>
      </c>
      <c r="F48" s="166" t="inlineStr">
        <is>
          <t>Antitumor antibiotic</t>
        </is>
      </c>
      <c r="G48" s="166" t="inlineStr">
        <is>
          <t>Antimetabolite</t>
        </is>
      </c>
      <c r="H48" s="166" t="inlineStr">
        <is>
          <t>Plant alkaloid</t>
        </is>
      </c>
      <c r="I48" s="167" t="n">
        <v>2</v>
      </c>
      <c r="J48" s="166"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66" t="inlineStr"/>
      <c r="L48" s="166" t="inlineStr">
        <is>
          <t>CINV &amp; Supportive Care</t>
        </is>
      </c>
      <c r="M48" s="166" t="inlineStr"/>
      <c r="N48" s="165" t="inlineStr">
        <is>
          <t>Clinic</t>
        </is>
      </c>
      <c r="O48" s="166" t="inlineStr">
        <is>
          <t>ข้อ 51 Pharma Plus เล่มม่วง (เฉลยข้อ ข)</t>
        </is>
      </c>
      <c r="P48" s="165" t="inlineStr">
        <is>
          <t>แบบฝึกหัด</t>
        </is>
      </c>
      <c r="Q48" s="165" t="inlineStr">
        <is>
          <t>เล่มม่วง</t>
        </is>
      </c>
      <c r="R48" s="165" t="inlineStr"/>
    </row>
    <row r="49" ht="24" customHeight="1" s="49">
      <c r="A49" s="167" t="n">
        <v>47</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inlineStr"/>
      <c r="D49" s="166" t="inlineStr">
        <is>
          <t>Apoptosis</t>
        </is>
      </c>
      <c r="E49" s="166" t="inlineStr">
        <is>
          <t>Differentiation</t>
        </is>
      </c>
      <c r="F49" s="166" t="inlineStr">
        <is>
          <t>Invasiveness</t>
        </is>
      </c>
      <c r="G49" s="166" t="inlineStr">
        <is>
          <t>Metastasis</t>
        </is>
      </c>
      <c r="H49" s="166" t="inlineStr">
        <is>
          <t>Uncontrolled proliferation</t>
        </is>
      </c>
      <c r="I49" s="167" t="n">
        <v>1</v>
      </c>
      <c r="J49" s="166"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66" t="inlineStr"/>
      <c r="L49" s="166" t="inlineStr">
        <is>
          <t>CINV &amp; Supportive Care</t>
        </is>
      </c>
      <c r="M49" s="166" t="inlineStr"/>
      <c r="N49" s="165" t="inlineStr">
        <is>
          <t>Clinic</t>
        </is>
      </c>
      <c r="O49" s="166" t="inlineStr">
        <is>
          <t>ข้อ 52 Pharma Plus เล่มม่วง (เฉลยข้อ ก)</t>
        </is>
      </c>
      <c r="P49" s="165" t="inlineStr">
        <is>
          <t>แบบฝึกหัด</t>
        </is>
      </c>
      <c r="Q49" s="165" t="inlineStr">
        <is>
          <t>เล่มม่วง</t>
        </is>
      </c>
      <c r="R49" s="165" t="inlineStr"/>
    </row>
    <row r="50" ht="24" customHeight="1" s="49">
      <c r="A50" s="167" t="n">
        <v>48</v>
      </c>
      <c r="B50" s="166" t="inlineStr">
        <is>
          <t>Fluorouracil จัดเป็นยารักษามะเร็งในกลุ่มใด</t>
        </is>
      </c>
      <c r="C50" s="166" t="inlineStr"/>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n">
        <v>4</v>
      </c>
      <c r="J50" s="166"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66" t="inlineStr"/>
      <c r="L50" s="166" t="inlineStr">
        <is>
          <t>CINV &amp; Supportive Care</t>
        </is>
      </c>
      <c r="M50" s="166" t="inlineStr"/>
      <c r="N50" s="165" t="inlineStr">
        <is>
          <t>Clinic</t>
        </is>
      </c>
      <c r="O50" s="166" t="inlineStr">
        <is>
          <t>ข้อ 53 Pharma Plus เล่มม่วง (เฉลยข้อ ง)</t>
        </is>
      </c>
      <c r="P50" s="165" t="inlineStr">
        <is>
          <t>แบบฝึกหัด</t>
        </is>
      </c>
      <c r="Q50" s="165" t="inlineStr">
        <is>
          <t>เล่มม่วง</t>
        </is>
      </c>
      <c r="R50" s="165" t="inlineStr"/>
    </row>
    <row r="51" ht="24" customHeight="1" s="49">
      <c r="A51" s="167" t="n">
        <v>49</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inlineStr"/>
      <c r="D51" s="166" t="inlineStr">
        <is>
          <t>Dimenhydrinate</t>
        </is>
      </c>
      <c r="E51" s="166" t="inlineStr">
        <is>
          <t>Diphenhydramine</t>
        </is>
      </c>
      <c r="F51" s="166" t="inlineStr">
        <is>
          <t>Domperidone</t>
        </is>
      </c>
      <c r="G51" s="166" t="inlineStr">
        <is>
          <t>Metoclopramide</t>
        </is>
      </c>
      <c r="H51" s="166" t="inlineStr">
        <is>
          <t>Ondansetron</t>
        </is>
      </c>
      <c r="I51" s="167" t="n">
        <v>5</v>
      </c>
      <c r="J51" s="166"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66" t="inlineStr"/>
      <c r="L51" s="166" t="inlineStr">
        <is>
          <t>CINV &amp; Supportive Care</t>
        </is>
      </c>
      <c r="M51" s="166" t="inlineStr"/>
      <c r="N51" s="165" t="inlineStr">
        <is>
          <t>Clinic</t>
        </is>
      </c>
      <c r="O51" s="166" t="inlineStr">
        <is>
          <t>ข้อ 54 Pharma Plus เล่มม่วง (เฉลยข้อ จ)</t>
        </is>
      </c>
      <c r="P51" s="165" t="inlineStr">
        <is>
          <t>แบบฝึกหัด</t>
        </is>
      </c>
      <c r="Q51" s="165" t="inlineStr">
        <is>
          <t>เล่มม่วง</t>
        </is>
      </c>
      <c r="R51" s="165" t="inlineStr"/>
    </row>
    <row r="52" ht="24" customHeight="1" s="49">
      <c r="A52" s="167" t="n">
        <v>50</v>
      </c>
      <c r="B52" s="166" t="inlineStr">
        <is>
          <t>ผู้ป่วยมีอาการปวดจากมะเร็งระดับ mild to moderate ควรเลือกใช้ยาใดเป็นอันดับแรกในการบรรเทาอาการ</t>
        </is>
      </c>
      <c r="C52" s="166" t="inlineStr"/>
      <c r="D52" s="166" t="inlineStr">
        <is>
          <t>Amphetamine</t>
        </is>
      </c>
      <c r="E52" s="166" t="inlineStr">
        <is>
          <t>Celecoxib</t>
        </is>
      </c>
      <c r="F52" s="166" t="inlineStr">
        <is>
          <t>Ketamine</t>
        </is>
      </c>
      <c r="G52" s="166" t="inlineStr">
        <is>
          <t>Morphine</t>
        </is>
      </c>
      <c r="H52" s="166" t="inlineStr">
        <is>
          <t>Pethidine</t>
        </is>
      </c>
      <c r="I52" s="167" t="n">
        <v>2</v>
      </c>
      <c r="J52" s="166"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66" t="inlineStr"/>
      <c r="L52" s="166" t="inlineStr">
        <is>
          <t>CINV &amp; Supportive Care</t>
        </is>
      </c>
      <c r="M52" s="166" t="inlineStr"/>
      <c r="N52" s="165" t="inlineStr">
        <is>
          <t>Clinic</t>
        </is>
      </c>
      <c r="O52" s="166" t="inlineStr">
        <is>
          <t>ข้อ 55 Pharma Plus เล่มม่วง (เฉลยข้อ ข)</t>
        </is>
      </c>
      <c r="P52" s="165" t="inlineStr">
        <is>
          <t>แบบฝึกหัด</t>
        </is>
      </c>
      <c r="Q52" s="165" t="inlineStr">
        <is>
          <t>เล่มม่วง</t>
        </is>
      </c>
      <c r="R52" s="165" t="inlineStr"/>
    </row>
    <row r="53" ht="24" customHeight="1" s="49">
      <c r="A53" s="167" t="n">
        <v>51</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inlineStr"/>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n">
        <v>3</v>
      </c>
      <c r="J53" s="166"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66" t="inlineStr"/>
      <c r="L53" s="166" t="inlineStr">
        <is>
          <t>CINV &amp; Supportive Care</t>
        </is>
      </c>
      <c r="M53" s="166" t="inlineStr"/>
      <c r="N53" s="165" t="inlineStr">
        <is>
          <t>Clinic</t>
        </is>
      </c>
      <c r="O53" s="166" t="inlineStr">
        <is>
          <t>ข้อ 56 Pharma Plus เล่มม่วง (เฉลยข้อ ค)</t>
        </is>
      </c>
      <c r="P53" s="165" t="inlineStr">
        <is>
          <t>แบบฝึกหัด</t>
        </is>
      </c>
      <c r="Q53" s="165" t="inlineStr">
        <is>
          <t>เล่มม่วง</t>
        </is>
      </c>
      <c r="R53" s="165" t="inlineStr"/>
    </row>
    <row r="54" ht="24" customHeight="1" s="49">
      <c r="A54" s="167" t="n">
        <v>52</v>
      </c>
      <c r="B54" s="166" t="inlineStr">
        <is>
          <t>ข้อใดคือกลไกของยา cisplatin</t>
        </is>
      </c>
      <c r="C54" s="166" t="inlineStr"/>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n">
        <v>4</v>
      </c>
      <c r="J54" s="166"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66" t="inlineStr"/>
      <c r="L54" s="166" t="inlineStr">
        <is>
          <t>CINV &amp; Supportive Care</t>
        </is>
      </c>
      <c r="M54" s="166" t="inlineStr"/>
      <c r="N54" s="165" t="inlineStr">
        <is>
          <t>Clinic</t>
        </is>
      </c>
      <c r="O54" s="166" t="inlineStr">
        <is>
          <t>ข้อ 57 Pharma Plus เล่มม่วง (เฉลยข้อ ง)</t>
        </is>
      </c>
      <c r="P54" s="165" t="inlineStr">
        <is>
          <t>แบบฝึกหัด</t>
        </is>
      </c>
      <c r="Q54" s="165" t="inlineStr">
        <is>
          <t>เล่มม่วง</t>
        </is>
      </c>
      <c r="R54" s="165" t="inlineStr"/>
    </row>
    <row r="55" ht="24" customHeight="1" s="49">
      <c r="A55" s="167" t="n">
        <v>53</v>
      </c>
      <c r="B55" s="166" t="inlineStr">
        <is>
          <t>Vincristine ได้มาจากสมุนไพรอะไร</t>
        </is>
      </c>
      <c r="C55" s="166" t="inlineStr"/>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n">
        <v>5</v>
      </c>
      <c r="J55" s="166"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66" t="inlineStr"/>
      <c r="L55" s="166" t="inlineStr">
        <is>
          <t>CINV &amp; Supportive Care</t>
        </is>
      </c>
      <c r="M55" s="166" t="inlineStr"/>
      <c r="N55" s="165" t="inlineStr">
        <is>
          <t>Clinic</t>
        </is>
      </c>
      <c r="O55" s="166" t="inlineStr">
        <is>
          <t>ข้อ 58 Pharma Plus เล่มม่วง (เฉลยข้อ จ)</t>
        </is>
      </c>
      <c r="P55" s="165" t="inlineStr">
        <is>
          <t>แบบฝึกหัด</t>
        </is>
      </c>
      <c r="Q55" s="165" t="inlineStr">
        <is>
          <t>เล่มม่วง</t>
        </is>
      </c>
      <c r="R55" s="165" t="inlineStr"/>
    </row>
    <row r="56" ht="24" customHeight="1" s="49">
      <c r="A56" s="167" t="n">
        <v>54</v>
      </c>
      <c r="B56" s="166" t="inlineStr">
        <is>
          <t>ข้อใดถูกต้องเกี่ยวกับการเกิด extravasation ในยาสูตร cisplatin + paclitaxel</t>
        </is>
      </c>
      <c r="C56" s="166" t="inlineStr"/>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n">
        <v>5</v>
      </c>
      <c r="J56" s="166"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66" t="inlineStr"/>
      <c r="L56" s="166" t="inlineStr">
        <is>
          <t>CINV &amp; Supportive Care</t>
        </is>
      </c>
      <c r="M56" s="166" t="inlineStr"/>
      <c r="N56" s="165" t="inlineStr">
        <is>
          <t>Clinic</t>
        </is>
      </c>
      <c r="O56" s="166" t="inlineStr">
        <is>
          <t>ข้อ 59 Pharma Plus เล่มม่วง (เฉลยข้อ จ)</t>
        </is>
      </c>
      <c r="P56" s="165" t="inlineStr">
        <is>
          <t>แบบฝึกหัด</t>
        </is>
      </c>
      <c r="Q56" s="165" t="inlineStr">
        <is>
          <t>เล่มม่วง</t>
        </is>
      </c>
      <c r="R56" s="165" t="inlineStr"/>
    </row>
    <row r="57" ht="24" customHeight="1" s="49">
      <c r="A57" s="167" t="n">
        <v>55</v>
      </c>
      <c r="B57" s="166" t="inlineStr">
        <is>
          <t>ผลข้างเคียงที่พบน้อยของยา paclitaxel คือข้อใด</t>
        </is>
      </c>
      <c r="C57" s="166" t="inlineStr"/>
      <c r="D57" s="166" t="inlineStr">
        <is>
          <t>Diarrhea</t>
        </is>
      </c>
      <c r="E57" s="166" t="inlineStr">
        <is>
          <t>Alopecia</t>
        </is>
      </c>
      <c r="F57" s="166" t="inlineStr">
        <is>
          <t>Ototoxicity</t>
        </is>
      </c>
      <c r="G57" s="166" t="inlineStr">
        <is>
          <t>Hypersensitivity</t>
        </is>
      </c>
      <c r="H57" s="166" t="inlineStr">
        <is>
          <t>Bone marrow suppression</t>
        </is>
      </c>
      <c r="I57" s="167" t="n">
        <v>3</v>
      </c>
      <c r="J57" s="166"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CINV &amp; Supportive Care</t>
        </is>
      </c>
      <c r="M57" s="166" t="inlineStr"/>
      <c r="N57" s="165" t="inlineStr">
        <is>
          <t>Clinic</t>
        </is>
      </c>
      <c r="O57" s="166" t="inlineStr">
        <is>
          <t>ข้อ 60 Pharma Plus เล่มม่วง (เฉลยข้อ ค)</t>
        </is>
      </c>
      <c r="P57" s="165" t="inlineStr">
        <is>
          <t>แบบฝึกหัด</t>
        </is>
      </c>
      <c r="Q57" s="165" t="inlineStr">
        <is>
          <t>เล่มม่วง</t>
        </is>
      </c>
      <c r="R57" s="165" t="inlineStr"/>
    </row>
    <row r="58" ht="24" customHeight="1" s="49">
      <c r="A58" s="167" t="n">
        <v>56</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inlineStr"/>
      <c r="D58" s="166" t="inlineStr">
        <is>
          <t>0.67</t>
        </is>
      </c>
      <c r="E58" s="166" t="inlineStr">
        <is>
          <t>1.3</t>
        </is>
      </c>
      <c r="F58" s="166" t="inlineStr">
        <is>
          <t>1.5</t>
        </is>
      </c>
      <c r="G58" s="166" t="inlineStr">
        <is>
          <t>Dexamethasone 12 mg IV stat</t>
        </is>
      </c>
      <c r="H58" s="166" t="inlineStr">
        <is>
          <t>2.4</t>
        </is>
      </c>
      <c r="I58" s="167" t="n">
        <v>3</v>
      </c>
      <c r="J58" s="166"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66" t="inlineStr"/>
      <c r="L58" s="166" t="inlineStr">
        <is>
          <t>CINV &amp; Supportive Care</t>
        </is>
      </c>
      <c r="M58" s="166" t="inlineStr"/>
      <c r="N58" s="165" t="inlineStr">
        <is>
          <t>Clinic</t>
        </is>
      </c>
      <c r="O58" s="166" t="inlineStr">
        <is>
          <t>ข้อ 62 Pharma Plus เล่มม่วง (เฉลยข้อ ค)</t>
        </is>
      </c>
      <c r="P58" s="165" t="inlineStr">
        <is>
          <t>แบบฝึกหัด</t>
        </is>
      </c>
      <c r="Q58" s="165" t="inlineStr">
        <is>
          <t>เล่มม่วง</t>
        </is>
      </c>
      <c r="R58" s="165" t="inlineStr"/>
    </row>
    <row r="59" ht="24" customHeight="1" s="49">
      <c r="A59" s="167" t="n">
        <v>57</v>
      </c>
      <c r="B59" s="166" t="inlineStr">
        <is>
          <t>ข้อใดคือขนาดยาของ cyclophosphamide ที่ถูกต้องในผู้ป่วยรายนี้</t>
        </is>
      </c>
      <c r="C59" s="166" t="inlineStr"/>
      <c r="D59" s="166" t="inlineStr">
        <is>
          <t>130 mg</t>
        </is>
      </c>
      <c r="E59" s="166" t="inlineStr">
        <is>
          <t>150 mg</t>
        </is>
      </c>
      <c r="F59" s="166" t="inlineStr">
        <is>
          <t>200 mg</t>
        </is>
      </c>
      <c r="G59" s="166" t="inlineStr">
        <is>
          <t>225 mg</t>
        </is>
      </c>
      <c r="H59" s="166" t="inlineStr">
        <is>
          <t>450 mg</t>
        </is>
      </c>
      <c r="I59" s="167" t="n">
        <v>2</v>
      </c>
      <c r="J59" s="166"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66" t="inlineStr"/>
      <c r="L59" s="166" t="inlineStr">
        <is>
          <t>CINV &amp; Supportive Care</t>
        </is>
      </c>
      <c r="M59" s="166" t="inlineStr"/>
      <c r="N59" s="165" t="inlineStr">
        <is>
          <t>Clinic</t>
        </is>
      </c>
      <c r="O59" s="166" t="inlineStr">
        <is>
          <t>ข้อ 63 Pharma Plus เล่มม่วง (เฉลยข้อ ข)</t>
        </is>
      </c>
      <c r="P59" s="165" t="inlineStr">
        <is>
          <t>แบบฝึกหัด</t>
        </is>
      </c>
      <c r="Q59" s="165" t="inlineStr">
        <is>
          <t>เล่มม่วง</t>
        </is>
      </c>
      <c r="R59" s="165" t="inlineStr"/>
    </row>
    <row r="60" ht="24" customHeight="1" s="49">
      <c r="A60" s="167" t="n">
        <v>58</v>
      </c>
      <c r="B60" s="166" t="inlineStr">
        <is>
          <t>ข้อใดคือผลข้างเคียงของยา cyclophosphamide ที่สำคัญ</t>
        </is>
      </c>
      <c r="C60" s="166" t="inlineStr"/>
      <c r="D60" s="166" t="inlineStr">
        <is>
          <t>Hemorrhagic cystitis</t>
        </is>
      </c>
      <c r="E60" s="166" t="inlineStr">
        <is>
          <t>Hepatotoxic</t>
        </is>
      </c>
      <c r="F60" s="166" t="inlineStr">
        <is>
          <t>Thrombocytopenia</t>
        </is>
      </c>
      <c r="G60" s="166" t="inlineStr">
        <is>
          <t>Cardiac conduction ผิดปกติ</t>
        </is>
      </c>
      <c r="H60" s="166" t="inlineStr">
        <is>
          <t>Alopecia</t>
        </is>
      </c>
      <c r="I60" s="167" t="n">
        <v>1</v>
      </c>
      <c r="J60" s="166"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CINV &amp; Supportive Care</t>
        </is>
      </c>
      <c r="M60" s="166" t="inlineStr"/>
      <c r="N60" s="165" t="inlineStr">
        <is>
          <t>Clinic</t>
        </is>
      </c>
      <c r="O60" s="166" t="inlineStr">
        <is>
          <t>ข้อ 64 Pharma Plus เล่มม่วง (เฉลยข้อ ก)</t>
        </is>
      </c>
      <c r="P60" s="165" t="inlineStr">
        <is>
          <t>แบบฝึกหัด</t>
        </is>
      </c>
      <c r="Q60" s="165" t="inlineStr">
        <is>
          <t>เล่มม่วง</t>
        </is>
      </c>
      <c r="R60" s="165" t="inlineStr"/>
    </row>
    <row r="61" ht="24" customHeight="1" s="49">
      <c r="A61" s="167" t="n">
        <v>59</v>
      </c>
      <c r="B61" s="166" t="inlineStr">
        <is>
          <t>ยาในข้อใด มีกลไกการออกฤทธิ์เหมือนยา cyclophosphamide</t>
        </is>
      </c>
      <c r="C61" s="166" t="inlineStr"/>
      <c r="D61" s="166" t="inlineStr">
        <is>
          <t>Doxorubicin</t>
        </is>
      </c>
      <c r="E61" s="166" t="inlineStr">
        <is>
          <t>5-FU</t>
        </is>
      </c>
      <c r="F61" s="166" t="inlineStr">
        <is>
          <t>Cisplatin</t>
        </is>
      </c>
      <c r="G61" s="166" t="inlineStr">
        <is>
          <t>Etoposide</t>
        </is>
      </c>
      <c r="H61" s="166" t="inlineStr">
        <is>
          <t>Vincristine</t>
        </is>
      </c>
      <c r="I61" s="167" t="n">
        <v>3</v>
      </c>
      <c r="J61"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66" t="inlineStr"/>
      <c r="L61" s="166" t="inlineStr">
        <is>
          <t>CINV &amp; Supportive Care</t>
        </is>
      </c>
      <c r="M61" s="166" t="inlineStr"/>
      <c r="N61" s="165" t="inlineStr">
        <is>
          <t>Clinic</t>
        </is>
      </c>
      <c r="O61" s="166" t="inlineStr">
        <is>
          <t>ข้อ 65 Pharma Plus เล่มม่วง (เฉลยข้อ ค)</t>
        </is>
      </c>
      <c r="P61" s="165" t="inlineStr">
        <is>
          <t>แบบฝึกหัด</t>
        </is>
      </c>
      <c r="Q61" s="165" t="inlineStr">
        <is>
          <t>เล่มม่วง</t>
        </is>
      </c>
      <c r="R61" s="165" t="inlineStr"/>
    </row>
    <row r="62" ht="24" customHeight="1" s="49">
      <c r="A62" s="167" t="n">
        <v>60</v>
      </c>
      <c r="B62" s="166" t="inlineStr">
        <is>
          <t>ข้อใดคือผลข้างเคียงของยา methotrexate</t>
        </is>
      </c>
      <c r="C62" s="166" t="inlineStr"/>
      <c r="D62" s="166" t="inlineStr">
        <is>
          <t>Hemorrhagic cystitis</t>
        </is>
      </c>
      <c r="E62" s="166" t="inlineStr">
        <is>
          <t>Stomatitis</t>
        </is>
      </c>
      <c r="F62" s="166" t="inlineStr">
        <is>
          <t>Thrombocytopenia</t>
        </is>
      </c>
      <c r="G62" s="166" t="inlineStr">
        <is>
          <t>Cardiac conduction ผิดปกติ</t>
        </is>
      </c>
      <c r="H62" s="166" t="inlineStr">
        <is>
          <t>Alopecia</t>
        </is>
      </c>
      <c r="I62" s="167" t="n">
        <v>2</v>
      </c>
      <c r="J62" s="166"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66" t="inlineStr"/>
      <c r="L62" s="166" t="inlineStr">
        <is>
          <t>CINV &amp; Supportive Care</t>
        </is>
      </c>
      <c r="M62" s="166" t="inlineStr"/>
      <c r="N62" s="165" t="inlineStr">
        <is>
          <t>Clinic</t>
        </is>
      </c>
      <c r="O62" s="166" t="inlineStr">
        <is>
          <t>ข้อ 66 Pharma Plus เล่มม่วง (เฉลยข้อ ข ค จ)</t>
        </is>
      </c>
      <c r="P62" s="165" t="inlineStr">
        <is>
          <t>แบบฝึกหัด</t>
        </is>
      </c>
      <c r="Q62" s="165" t="inlineStr">
        <is>
          <t>เล่มม่วง</t>
        </is>
      </c>
      <c r="R62" s="165" t="inlineStr"/>
    </row>
    <row r="63" ht="24" customHeight="1" s="49">
      <c r="A63" s="167" t="n">
        <v>61</v>
      </c>
      <c r="B63" s="166" t="inlineStr">
        <is>
          <t>ยาในข้อใดเสริมการออกฤทธิ์ cytotoxic ของยา 5-FU</t>
        </is>
      </c>
      <c r="C63" s="166" t="inlineStr"/>
      <c r="D63" s="166" t="inlineStr">
        <is>
          <t>Dexamethasone</t>
        </is>
      </c>
      <c r="E63" s="166" t="inlineStr">
        <is>
          <t>Ondansetron</t>
        </is>
      </c>
      <c r="F63" s="166" t="inlineStr">
        <is>
          <t>Folic acid</t>
        </is>
      </c>
      <c r="G63" s="166" t="inlineStr">
        <is>
          <t>Allopurinol</t>
        </is>
      </c>
      <c r="H63" s="166" t="inlineStr">
        <is>
          <t>Leucovorin</t>
        </is>
      </c>
      <c r="I63" s="167" t="n">
        <v>5</v>
      </c>
      <c r="J63" s="166"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CINV &amp; Supportive Care</t>
        </is>
      </c>
      <c r="M63" s="166" t="inlineStr"/>
      <c r="N63" s="165" t="inlineStr">
        <is>
          <t>Clinic</t>
        </is>
      </c>
      <c r="O63" s="166" t="inlineStr">
        <is>
          <t>ข้อ 67 Pharma Plus เล่มม่วง (เฉลยข้อ จ)</t>
        </is>
      </c>
      <c r="P63" s="165" t="inlineStr">
        <is>
          <t>แบบฝึกหัด</t>
        </is>
      </c>
      <c r="Q63" s="165" t="inlineStr">
        <is>
          <t>เล่มม่วง</t>
        </is>
      </c>
      <c r="R63" s="165" t="inlineStr"/>
    </row>
    <row r="64" ht="24" customHeight="1" s="49">
      <c r="A64" s="167" t="n">
        <v>62</v>
      </c>
      <c r="B64" s="166" t="inlineStr">
        <is>
          <t>ข้อใดเป็นกลไกของ Anti-PD1 สำหรับรักษา NSCLC</t>
        </is>
      </c>
      <c r="C64" s="166" t="inlineStr"/>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n">
        <v>1</v>
      </c>
      <c r="J64" s="166"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CINV &amp; Supportive Care</t>
        </is>
      </c>
      <c r="M64" s="166" t="inlineStr"/>
      <c r="N64" s="165" t="inlineStr">
        <is>
          <t>Oncologic</t>
        </is>
      </c>
      <c r="O64" s="166" t="inlineStr">
        <is>
          <t>Mock PLE-CC 1 ข้อ 76</t>
        </is>
      </c>
      <c r="P64" s="165" t="inlineStr">
        <is>
          <t>แบบฝึกหัด</t>
        </is>
      </c>
      <c r="Q64" s="165" t="inlineStr">
        <is>
          <t>เล่มม่วง</t>
        </is>
      </c>
      <c r="R64" s="165" t="inlineStr"/>
    </row>
    <row r="65" ht="24" customHeight="1" s="49">
      <c r="A65" s="167" t="n">
        <v>63</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inlineStr"/>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n">
        <v>1</v>
      </c>
      <c r="J65" s="166"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66" t="inlineStr"/>
      <c r="L65" s="166" t="inlineStr">
        <is>
          <t>CINV &amp; Supportive Care</t>
        </is>
      </c>
      <c r="M65" s="166" t="inlineStr"/>
      <c r="N65" s="165" t="inlineStr">
        <is>
          <t>Oncologic</t>
        </is>
      </c>
      <c r="O65" s="166" t="inlineStr">
        <is>
          <t>PLE-CC1 ปี 2566 Day 1 ข้อ 2</t>
        </is>
      </c>
      <c r="P65" s="165" t="inlineStr">
        <is>
          <t>ข้อสอบเก่า</t>
        </is>
      </c>
      <c r="Q65" s="165" t="inlineStr">
        <is>
          <t>2566</t>
        </is>
      </c>
      <c r="R65" s="165" t="inlineStr"/>
    </row>
    <row r="66" ht="24" customHeight="1" s="49">
      <c r="A66" s="167" t="n">
        <v>64</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inlineStr"/>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n">
        <v>1</v>
      </c>
      <c r="J66" s="166"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66" t="inlineStr"/>
      <c r="L66" s="166" t="inlineStr">
        <is>
          <t>CINV &amp; Supportive Care</t>
        </is>
      </c>
      <c r="M66" s="166" t="inlineStr"/>
      <c r="N66" s="165" t="inlineStr">
        <is>
          <t>Oncologic</t>
        </is>
      </c>
      <c r="O66" s="166" t="inlineStr">
        <is>
          <t>PLE-CC1 ปี 2566 Day 2 ข้อ 3</t>
        </is>
      </c>
      <c r="P66" s="165" t="inlineStr">
        <is>
          <t>ข้อสอบเก่า</t>
        </is>
      </c>
      <c r="Q66" s="165" t="inlineStr">
        <is>
          <t>2566</t>
        </is>
      </c>
      <c r="R66" s="165" t="inlineStr"/>
    </row>
    <row r="67" ht="24" customHeight="1" s="49">
      <c r="A67" s="167" t="n">
        <v>65</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inlineStr"/>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n">
        <v>1</v>
      </c>
      <c r="J67" s="166"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66" t="inlineStr"/>
      <c r="L67" s="166" t="inlineStr">
        <is>
          <t>CINV &amp; Supportive Care</t>
        </is>
      </c>
      <c r="M67" s="166" t="inlineStr"/>
      <c r="N67" s="165" t="inlineStr">
        <is>
          <t>Oncologic</t>
        </is>
      </c>
      <c r="O67" s="166" t="inlineStr">
        <is>
          <t>PLE-CC1 ปี 2566 Day 2 ข้อ 12</t>
        </is>
      </c>
      <c r="P67" s="165" t="inlineStr">
        <is>
          <t>ข้อสอบเก่า</t>
        </is>
      </c>
      <c r="Q67" s="165" t="inlineStr">
        <is>
          <t>2566</t>
        </is>
      </c>
      <c r="R67" s="165" t="inlineStr"/>
    </row>
    <row r="68" ht="24" customHeight="1" s="49">
      <c r="A68" s="167" t="n">
        <v>66</v>
      </c>
      <c r="B68" s="166" t="inlineStr">
        <is>
          <t>Gene ที่จำเพาะต่อมะเร็งเต้านม</t>
        </is>
      </c>
      <c r="C68" s="166" t="inlineStr"/>
      <c r="D68" s="166" t="inlineStr">
        <is>
          <t>KRAS</t>
        </is>
      </c>
      <c r="E68" s="166" t="inlineStr">
        <is>
          <t>BRCA-2</t>
        </is>
      </c>
      <c r="F68" s="166" t="inlineStr">
        <is>
          <t>P53</t>
        </is>
      </c>
      <c r="G68" s="166" t="inlineStr">
        <is>
          <t>EGFR</t>
        </is>
      </c>
      <c r="H68" s="166" t="inlineStr">
        <is>
          <t>HER-2</t>
        </is>
      </c>
      <c r="I68" s="167" t="n">
        <v>1</v>
      </c>
      <c r="J68" s="166"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66" t="inlineStr"/>
      <c r="L68" s="166" t="inlineStr">
        <is>
          <t>CINV &amp; Supportive Care</t>
        </is>
      </c>
      <c r="M68" s="166" t="inlineStr"/>
      <c r="N68" s="165" t="inlineStr">
        <is>
          <t>Clinic</t>
        </is>
      </c>
      <c r="O68" s="166" t="inlineStr">
        <is>
          <t>ข้อ 79 (Pharmtutor_2024_Set2.md)</t>
        </is>
      </c>
      <c r="P68" s="165" t="inlineStr">
        <is>
          <t>ข้อสอบจำลอง</t>
        </is>
      </c>
      <c r="Q68" s="165" t="inlineStr">
        <is>
          <t>Mock Pharmtutor 2024</t>
        </is>
      </c>
      <c r="R68" s="165" t="inlineStr"/>
    </row>
    <row r="69" ht="24" customHeight="1" s="49">
      <c r="A69" s="167" t="n">
        <v>67</v>
      </c>
      <c r="B69" s="166" t="inlineStr">
        <is>
          <t>Cisplatin 50 mg และ Vinblastin 6 mg</t>
        </is>
      </c>
      <c r="C69" s="166" t="inlineStr"/>
      <c r="D69" s="166" t="inlineStr">
        <is>
          <t>Dexamethasone 12 mg IV stat</t>
        </is>
      </c>
      <c r="E69" s="166" t="inlineStr">
        <is>
          <t>Filgrastim (G-CSF) 300 mcg SC OD</t>
        </is>
      </c>
      <c r="F69" s="166" t="inlineStr">
        <is>
          <t>Metoclopramide 10 mg TID</t>
        </is>
      </c>
      <c r="G69" s="166" t="inlineStr">
        <is>
          <t>Lorazepam 1 mg PO PRN</t>
        </is>
      </c>
      <c r="H69" s="166" t="inlineStr">
        <is>
          <t>Morphine 10 mg PO Q4H PRN</t>
        </is>
      </c>
      <c r="I69" s="167" t="n">
        <v>1</v>
      </c>
      <c r="J69"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66" t="inlineStr"/>
      <c r="L69" s="166" t="inlineStr">
        <is>
          <t>CINV &amp; Supportive Care</t>
        </is>
      </c>
      <c r="M69" s="166" t="inlineStr"/>
      <c r="N69" s="165" t="inlineStr">
        <is>
          <t>Clinic</t>
        </is>
      </c>
      <c r="O69" s="166" t="inlineStr">
        <is>
          <t>ข้อ 1 (PLE_CC1_2533.md)</t>
        </is>
      </c>
      <c r="P69" s="165" t="inlineStr">
        <is>
          <t>ข้อสอบเก่า</t>
        </is>
      </c>
      <c r="Q69" s="165" t="inlineStr">
        <is>
          <t>2533</t>
        </is>
      </c>
      <c r="R69" s="165" t="inlineStr"/>
    </row>
    <row r="70" ht="24" customHeight="1" s="49">
      <c r="A70" s="167" t="n">
        <v>68</v>
      </c>
      <c r="B70" s="166" t="inlineStr">
        <is>
          <t>Cisplatin 100 mg และ Vinblastin 12 mg</t>
        </is>
      </c>
      <c r="C70" s="166" t="inlineStr"/>
      <c r="D70" s="166" t="inlineStr">
        <is>
          <t>Lorazepam 1 mg PO PRN</t>
        </is>
      </c>
      <c r="E70" s="166" t="inlineStr">
        <is>
          <t>Morphine 10 mg PO Q4H PRN</t>
        </is>
      </c>
      <c r="F70" s="166" t="inlineStr">
        <is>
          <t>Calcium folinate (Leucovorin) 50 mg IV</t>
        </is>
      </c>
      <c r="G70" s="166" t="inlineStr">
        <is>
          <t>Mesna 400 mg IV stat</t>
        </is>
      </c>
      <c r="H70" s="166" t="inlineStr">
        <is>
          <t>Rasburicase 0.2 mg/kg IV</t>
        </is>
      </c>
      <c r="I70" s="167" t="n">
        <v>1</v>
      </c>
      <c r="J70"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66" t="inlineStr"/>
      <c r="L70" s="166" t="inlineStr">
        <is>
          <t>CINV &amp; Supportive Care</t>
        </is>
      </c>
      <c r="M70" s="166" t="inlineStr"/>
      <c r="N70" s="165" t="inlineStr">
        <is>
          <t>Clinic</t>
        </is>
      </c>
      <c r="O70" s="166" t="inlineStr">
        <is>
          <t>ข้อ 2 (PLE_CC1_2533.md)</t>
        </is>
      </c>
      <c r="P70" s="165" t="inlineStr">
        <is>
          <t>ข้อสอบเก่า</t>
        </is>
      </c>
      <c r="Q70" s="165" t="inlineStr">
        <is>
          <t>2533</t>
        </is>
      </c>
      <c r="R70" s="165" t="inlineStr"/>
    </row>
    <row r="71" ht="24" customHeight="1" s="49">
      <c r="A71" s="167" t="n">
        <v>69</v>
      </c>
      <c r="B71" s="166" t="inlineStr">
        <is>
          <t>Cisplatin 125 mg และ Vinblastin 18 mg</t>
        </is>
      </c>
      <c r="C71" s="166" t="inlineStr"/>
      <c r="D71" s="166" t="inlineStr">
        <is>
          <t>Mesna 400 mg IV stat</t>
        </is>
      </c>
      <c r="E71" s="166" t="inlineStr">
        <is>
          <t>Rasburicase 0.2 mg/kg IV</t>
        </is>
      </c>
      <c r="F71" s="166" t="inlineStr">
        <is>
          <t>Palonosetron 0.25 mg IV stat</t>
        </is>
      </c>
      <c r="G71" s="166" t="inlineStr">
        <is>
          <t>Ondansetron 8 mg IV stat</t>
        </is>
      </c>
      <c r="H71" s="166" t="inlineStr">
        <is>
          <t>Aprepitant 125 mg PO stat</t>
        </is>
      </c>
      <c r="I71" s="167" t="n">
        <v>1</v>
      </c>
      <c r="J71"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66" t="inlineStr"/>
      <c r="L71" s="166" t="inlineStr">
        <is>
          <t>CINV &amp; Supportive Care</t>
        </is>
      </c>
      <c r="M71" s="166" t="inlineStr"/>
      <c r="N71" s="165" t="inlineStr">
        <is>
          <t>Clinic</t>
        </is>
      </c>
      <c r="O71" s="166" t="inlineStr">
        <is>
          <t>ข้อ 3 (PLE_CC1_2533.md)</t>
        </is>
      </c>
      <c r="P71" s="165" t="inlineStr">
        <is>
          <t>ข้อสอบเก่า</t>
        </is>
      </c>
      <c r="Q71" s="165" t="inlineStr">
        <is>
          <t>2533</t>
        </is>
      </c>
      <c r="R71" s="165" t="inlineStr"/>
    </row>
    <row r="72" ht="24" customHeight="1" s="49">
      <c r="A72" s="167" t="n">
        <v>70</v>
      </c>
      <c r="B72" s="166" t="inlineStr">
        <is>
          <t>Cisplatin 150 mg และ Vinblastin 24 mg</t>
        </is>
      </c>
      <c r="C72" s="166" t="inlineStr"/>
      <c r="D72" s="166" t="inlineStr">
        <is>
          <t>Ondansetron 8 mg IV stat</t>
        </is>
      </c>
      <c r="E72" s="166" t="inlineStr">
        <is>
          <t>Aprepitant 125 mg PO stat</t>
        </is>
      </c>
      <c r="F72" s="166" t="inlineStr">
        <is>
          <t>Dexamethasone 12 mg IV stat</t>
        </is>
      </c>
      <c r="G72" s="166" t="inlineStr">
        <is>
          <t>Filgrastim (G-CSF) 300 mcg SC OD</t>
        </is>
      </c>
      <c r="H72" s="166" t="inlineStr">
        <is>
          <t>Metoclopramide 10 mg TID</t>
        </is>
      </c>
      <c r="I72" s="167" t="n">
        <v>1</v>
      </c>
      <c r="J72"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66" t="inlineStr"/>
      <c r="L72" s="166" t="inlineStr">
        <is>
          <t>CINV &amp; Supportive Care</t>
        </is>
      </c>
      <c r="M72" s="166" t="inlineStr"/>
      <c r="N72" s="165" t="inlineStr">
        <is>
          <t>Clinic</t>
        </is>
      </c>
      <c r="O72" s="166" t="inlineStr">
        <is>
          <t>ข้อ 4 (PLE_CC1_2533.md)</t>
        </is>
      </c>
      <c r="P72" s="165" t="inlineStr">
        <is>
          <t>ข้อสอบเก่า</t>
        </is>
      </c>
      <c r="Q72" s="165" t="inlineStr">
        <is>
          <t>2533</t>
        </is>
      </c>
      <c r="R72" s="165" t="inlineStr"/>
    </row>
    <row r="73" ht="24" customHeight="1" s="49">
      <c r="A73" s="167" t="n">
        <v>71</v>
      </c>
      <c r="B73" s="166" t="inlineStr">
        <is>
          <t>Cisplatin 175 mg และ Vinblastin 48 mg</t>
        </is>
      </c>
      <c r="C73" s="166" t="inlineStr"/>
      <c r="D73" s="166" t="inlineStr">
        <is>
          <t>Filgrastim (G-CSF) 300 mcg SC OD</t>
        </is>
      </c>
      <c r="E73" s="166" t="inlineStr">
        <is>
          <t>Metoclopramide 10 mg TID</t>
        </is>
      </c>
      <c r="F73" s="166" t="inlineStr">
        <is>
          <t>Lorazepam 1 mg PO PRN</t>
        </is>
      </c>
      <c r="G73" s="166" t="inlineStr">
        <is>
          <t>Morphine 10 mg PO Q4H PRN</t>
        </is>
      </c>
      <c r="H73" s="166" t="inlineStr">
        <is>
          <t>Calcium folinate (Leucovorin) 50 mg IV</t>
        </is>
      </c>
      <c r="I73" s="167" t="n">
        <v>1</v>
      </c>
      <c r="J73"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66" t="inlineStr"/>
      <c r="L73" s="166" t="inlineStr">
        <is>
          <t>CINV &amp; Supportive Care</t>
        </is>
      </c>
      <c r="M73" s="166" t="inlineStr"/>
      <c r="N73" s="165" t="inlineStr">
        <is>
          <t>Clinic</t>
        </is>
      </c>
      <c r="O73" s="166" t="inlineStr">
        <is>
          <t>ข้อ 5 (PLE_CC1_2533.md)</t>
        </is>
      </c>
      <c r="P73" s="165" t="inlineStr">
        <is>
          <t>ข้อสอบเก่า</t>
        </is>
      </c>
      <c r="Q73" s="165" t="inlineStr">
        <is>
          <t>2533</t>
        </is>
      </c>
      <c r="R73" s="165" t="inlineStr"/>
    </row>
    <row r="74" ht="24" customHeight="1" s="49">
      <c r="A74" s="167" t="n">
        <v>72</v>
      </c>
      <c r="B74" s="166" t="inlineStr">
        <is>
          <t>อาการอาเจียนที่เกิดขึ้นจาก Cisplatin ป้องกันได้ด้วยวิธีใด</t>
        </is>
      </c>
      <c r="C74" s="166" t="inlineStr"/>
      <c r="D74" s="166" t="inlineStr">
        <is>
          <t>Morphine 10 mg PO Q4H PRN</t>
        </is>
      </c>
      <c r="E74" s="166" t="inlineStr">
        <is>
          <t>Calcium folinate (Leucovorin) 50 mg IV</t>
        </is>
      </c>
      <c r="F74" s="166" t="inlineStr">
        <is>
          <t>Mesna 400 mg IV stat</t>
        </is>
      </c>
      <c r="G74" s="166" t="inlineStr">
        <is>
          <t>Rasburicase 0.2 mg/kg IV</t>
        </is>
      </c>
      <c r="H74" s="166" t="inlineStr">
        <is>
          <t>Palonosetron 0.25 mg IV stat</t>
        </is>
      </c>
      <c r="I74" s="167" t="n">
        <v>1</v>
      </c>
      <c r="J74" s="166"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66" t="inlineStr"/>
      <c r="L74" s="166" t="inlineStr">
        <is>
          <t>CINV &amp; Supportive Care</t>
        </is>
      </c>
      <c r="M74" s="166" t="inlineStr"/>
      <c r="N74" s="165" t="inlineStr">
        <is>
          <t>Clinic</t>
        </is>
      </c>
      <c r="O74" s="166" t="inlineStr">
        <is>
          <t>ข้อ 4 (PLE_CC1_2533.md)</t>
        </is>
      </c>
      <c r="P74" s="165" t="inlineStr">
        <is>
          <t>ข้อสอบเก่า</t>
        </is>
      </c>
      <c r="Q74" s="165" t="inlineStr">
        <is>
          <t>2533</t>
        </is>
      </c>
      <c r="R74" s="165" t="inlineStr"/>
    </row>
    <row r="75" ht="24" customHeight="1" s="49">
      <c r="A75" s="167" t="n">
        <v>73</v>
      </c>
      <c r="B75" s="166" t="inlineStr">
        <is>
          <t>ควรฉีด Cisplatin แบบ IV push</t>
        </is>
      </c>
      <c r="C75" s="166" t="inlineStr"/>
      <c r="D75" s="166" t="inlineStr">
        <is>
          <t>Rasburicase 0.2 mg/kg IV</t>
        </is>
      </c>
      <c r="E75" s="166" t="inlineStr">
        <is>
          <t>Palonosetron 0.25 mg IV stat</t>
        </is>
      </c>
      <c r="F75" s="166" t="inlineStr">
        <is>
          <t>Ondansetron 8 mg IV stat</t>
        </is>
      </c>
      <c r="G75" s="166" t="inlineStr">
        <is>
          <t>Aprepitant 125 mg PO stat</t>
        </is>
      </c>
      <c r="H75" s="166" t="inlineStr">
        <is>
          <t>Dexamethasone 12 mg IV stat</t>
        </is>
      </c>
      <c r="I75" s="167" t="n">
        <v>1</v>
      </c>
      <c r="J75" s="166"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66" t="inlineStr"/>
      <c r="L75" s="166" t="inlineStr">
        <is>
          <t>CINV &amp; Supportive Care</t>
        </is>
      </c>
      <c r="M75" s="166" t="inlineStr"/>
      <c r="N75" s="165" t="inlineStr">
        <is>
          <t>Clinic</t>
        </is>
      </c>
      <c r="O75" s="166" t="inlineStr">
        <is>
          <t>ข้อ 2 (PLE_CC1_2533.md)</t>
        </is>
      </c>
      <c r="P75" s="165" t="inlineStr">
        <is>
          <t>ข้อสอบเก่า</t>
        </is>
      </c>
      <c r="Q75" s="165" t="inlineStr">
        <is>
          <t>2533</t>
        </is>
      </c>
      <c r="R75" s="165" t="inlineStr"/>
    </row>
    <row r="76" ht="24" customHeight="1" s="49">
      <c r="A76" s="167" t="n">
        <v>74</v>
      </c>
      <c r="B76" s="166" t="inlineStr">
        <is>
          <t>ให้ NSS ก่อนให้ Cisplatin</t>
        </is>
      </c>
      <c r="C76" s="166" t="inlineStr"/>
      <c r="D76" s="166" t="inlineStr">
        <is>
          <t>Aprepitant 125 mg PO stat</t>
        </is>
      </c>
      <c r="E76" s="166" t="inlineStr">
        <is>
          <t>Dexamethasone 12 mg IV stat</t>
        </is>
      </c>
      <c r="F76" s="166" t="inlineStr">
        <is>
          <t>Filgrastim (G-CSF) 300 mcg SC OD</t>
        </is>
      </c>
      <c r="G76" s="166" t="inlineStr">
        <is>
          <t>Metoclopramide 10 mg TID</t>
        </is>
      </c>
      <c r="H76" s="166" t="inlineStr">
        <is>
          <t>Lorazepam 1 mg PO PRN</t>
        </is>
      </c>
      <c r="I76" s="167" t="n">
        <v>1</v>
      </c>
      <c r="J76" s="166"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66" t="inlineStr"/>
      <c r="L76" s="166" t="inlineStr">
        <is>
          <t>CINV &amp; Supportive Care</t>
        </is>
      </c>
      <c r="M76" s="166" t="inlineStr"/>
      <c r="N76" s="165" t="inlineStr">
        <is>
          <t>Clinic</t>
        </is>
      </c>
      <c r="O76" s="166" t="inlineStr">
        <is>
          <t>ข้อ 4 (PLE_CC1_2533.md)</t>
        </is>
      </c>
      <c r="P76" s="165" t="inlineStr">
        <is>
          <t>ข้อสอบเก่า</t>
        </is>
      </c>
      <c r="Q76" s="165" t="inlineStr">
        <is>
          <t>2533</t>
        </is>
      </c>
      <c r="R76" s="165" t="inlineStr"/>
    </row>
    <row r="77" ht="24" customHeight="1" s="49">
      <c r="A77" s="167" t="n">
        <v>75</v>
      </c>
      <c r="B77" s="166" t="inlineStr">
        <is>
          <t>ให้ D5W ก่อนให้ Cisplatin หลังจากนั้นแพทย์์ได้ทำการเปลี่ยนยา Vinblastine เป็น Gemcitabine</t>
        </is>
      </c>
      <c r="C77" s="166" t="inlineStr"/>
      <c r="D77" s="166" t="inlineStr">
        <is>
          <t>Metoclopramide 10 mg TID</t>
        </is>
      </c>
      <c r="E77" s="166" t="inlineStr">
        <is>
          <t>Lorazepam 1 mg PO PRN</t>
        </is>
      </c>
      <c r="F77" s="166" t="inlineStr">
        <is>
          <t>Morphine 10 mg PO Q4H PRN</t>
        </is>
      </c>
      <c r="G77" s="166" t="inlineStr">
        <is>
          <t>Calcium folinate (Leucovorin) 50 mg IV</t>
        </is>
      </c>
      <c r="H77" s="166" t="inlineStr">
        <is>
          <t>Mesna 400 mg IV stat</t>
        </is>
      </c>
      <c r="I77" s="167" t="n">
        <v>1</v>
      </c>
      <c r="J77" s="166"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166" t="inlineStr"/>
      <c r="L77" s="166" t="inlineStr">
        <is>
          <t>CINV &amp; Supportive Care</t>
        </is>
      </c>
      <c r="M77" s="166" t="inlineStr"/>
      <c r="N77" s="165" t="inlineStr">
        <is>
          <t>Clinic</t>
        </is>
      </c>
      <c r="O77" s="166" t="inlineStr">
        <is>
          <t>ข้อ 5 (PLE_CC1_2533.md)</t>
        </is>
      </c>
      <c r="P77" s="165" t="inlineStr">
        <is>
          <t>ข้อสอบเก่า</t>
        </is>
      </c>
      <c r="Q77" s="165" t="inlineStr">
        <is>
          <t>2533</t>
        </is>
      </c>
      <c r="R77" s="165" t="inlineStr"/>
    </row>
    <row r="78" ht="24" customHeight="1" s="49">
      <c r="A78" s="167" t="n">
        <v>76</v>
      </c>
      <c r="B78" s="166" t="inlineStr">
        <is>
          <t>ผู้ป่วยที่ได้รับยา Methotrexate ควรได้รับการติดตามค่าใดต่อไปนี้</t>
        </is>
      </c>
      <c r="C78" s="166" t="inlineStr"/>
      <c r="D78" s="166" t="inlineStr">
        <is>
          <t>complete blood count, AST, ALT, albumin</t>
        </is>
      </c>
      <c r="E78" s="166" t="inlineStr">
        <is>
          <t>complete blood count, creatinine, glucose</t>
        </is>
      </c>
      <c r="F78" s="166" t="inlineStr">
        <is>
          <t>complete blood count, urinalysis</t>
        </is>
      </c>
      <c r="G78" s="166" t="inlineStr">
        <is>
          <t>ตรวจความดันโลหิตทุก6เดือน</t>
        </is>
      </c>
      <c r="H78" s="166" t="inlineStr">
        <is>
          <t>ตรวจตาทุก 6 เดือน</t>
        </is>
      </c>
      <c r="I78" s="167" t="n">
        <v>1</v>
      </c>
      <c r="J78" s="166"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8" s="166" t="inlineStr"/>
      <c r="L78" s="166" t="inlineStr">
        <is>
          <t>CINV &amp; Supportive Care</t>
        </is>
      </c>
      <c r="M78" s="166" t="inlineStr"/>
      <c r="N78" s="165" t="inlineStr">
        <is>
          <t>Clinic</t>
        </is>
      </c>
      <c r="O78" s="166" t="inlineStr">
        <is>
          <t>ข้อ 34 (PLE_CC1_Practice_Exam.md)</t>
        </is>
      </c>
      <c r="P78" s="165" t="inlineStr">
        <is>
          <t>แบบฝึกหัด</t>
        </is>
      </c>
      <c r="Q78" s="165" t="inlineStr">
        <is>
          <t>เล่มม่วง</t>
        </is>
      </c>
      <c r="R78" s="165" t="inlineStr"/>
    </row>
    <row r="79" ht="24" customHeight="1" s="49">
      <c r="A79" s="167" t="n">
        <v>77</v>
      </c>
      <c r="B79" s="166"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79" s="166" t="inlineStr"/>
      <c r="D79" s="166" t="inlineStr">
        <is>
          <t>Palonosetron 0.25 mg IV stat</t>
        </is>
      </c>
      <c r="E79" s="166" t="inlineStr">
        <is>
          <t>Ondansetron 8 mg IV stat</t>
        </is>
      </c>
      <c r="F79" s="166" t="inlineStr">
        <is>
          <t>Aprepitant 125 mg PO stat</t>
        </is>
      </c>
      <c r="G79" s="166" t="inlineStr">
        <is>
          <t>Dexamethasone 12 mg IV stat</t>
        </is>
      </c>
      <c r="H79" s="166" t="inlineStr">
        <is>
          <t>Filgrastim (G-CSF) 300 mcg SC OD</t>
        </is>
      </c>
      <c r="I79" s="167" t="n">
        <v>1</v>
      </c>
      <c r="J79" s="166"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66" t="inlineStr"/>
      <c r="L79" s="166" t="inlineStr">
        <is>
          <t>CINV &amp; Supportive Care</t>
        </is>
      </c>
      <c r="M79" s="166" t="inlineStr"/>
      <c r="N79" s="165" t="inlineStr">
        <is>
          <t>Clinic</t>
        </is>
      </c>
      <c r="O79" s="166" t="inlineStr">
        <is>
          <t>ข้อ 5 (PLE_CC1_Key_Rx20_UBU.md)</t>
        </is>
      </c>
      <c r="P79" s="165" t="inlineStr">
        <is>
          <t>ข้อสอบจำลอง</t>
        </is>
      </c>
      <c r="Q79" s="165" t="inlineStr">
        <is>
          <t>Mock Rx20 UBU</t>
        </is>
      </c>
      <c r="R79" s="165" t="inlineStr"/>
    </row>
    <row r="80" ht="24" customHeight="1" s="49">
      <c r="A80" s="167" t="n">
        <v>78</v>
      </c>
      <c r="B80" s="166" t="inlineStr">
        <is>
          <t>Cisplatin inhibits DNA synthesis by the formation of DNA cross-links; denatures the double helix; covalently binds to DNA bases and disrupts DNA function;</t>
        </is>
      </c>
      <c r="C80" s="166" t="inlineStr"/>
      <c r="D80" s="166" t="inlineStr">
        <is>
          <t>Dexamethasone 12 mg IV stat</t>
        </is>
      </c>
      <c r="E80" s="166" t="inlineStr">
        <is>
          <t>Filgrastim (G-CSF) 300 mcg SC OD</t>
        </is>
      </c>
      <c r="F80" s="166" t="inlineStr">
        <is>
          <t>Metoclopramide 10 mg TID</t>
        </is>
      </c>
      <c r="G80" s="166" t="inlineStr">
        <is>
          <t>Lorazepam 1 mg PO PRN</t>
        </is>
      </c>
      <c r="H80" s="166" t="inlineStr">
        <is>
          <t>Morphine 10 mg PO Q4H PRN</t>
        </is>
      </c>
      <c r="I80" s="167" t="n">
        <v>1</v>
      </c>
      <c r="J80"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66" t="inlineStr"/>
      <c r="L80" s="166" t="inlineStr">
        <is>
          <t>CINV &amp; Supportive Care</t>
        </is>
      </c>
      <c r="M80" s="166" t="inlineStr"/>
      <c r="N80" s="165" t="inlineStr">
        <is>
          <t>Clinic</t>
        </is>
      </c>
      <c r="O80" s="166" t="inlineStr">
        <is>
          <t>ข้อ 5 (PLE_CC1_Key_Rx20_UBU.md)</t>
        </is>
      </c>
      <c r="P80" s="165" t="inlineStr">
        <is>
          <t>ข้อสอบจำลอง</t>
        </is>
      </c>
      <c r="Q80" s="165" t="inlineStr">
        <is>
          <t>Mock Rx20 UBU</t>
        </is>
      </c>
      <c r="R80" s="165" t="inlineStr"/>
    </row>
    <row r="81" ht="24" customHeight="1" s="49">
      <c r="A81" s="167" t="n">
        <v>79</v>
      </c>
      <c r="B81" s="166" t="inlineStr">
        <is>
          <t>Cisplatin จะจับกับ Nitrogen ในสำยเบสที่ตำแหน่งใด</t>
        </is>
      </c>
      <c r="C81" s="166" t="inlineStr"/>
      <c r="D81" s="166" t="inlineStr">
        <is>
          <t>Lorazepam 1 mg PO PRN</t>
        </is>
      </c>
      <c r="E81" s="166" t="inlineStr">
        <is>
          <t>Morphine 10 mg PO Q4H PRN</t>
        </is>
      </c>
      <c r="F81" s="166" t="inlineStr">
        <is>
          <t>Calcium folinate (Leucovorin) 50 mg IV</t>
        </is>
      </c>
      <c r="G81" s="166" t="inlineStr">
        <is>
          <t>Mesna 400 mg IV stat</t>
        </is>
      </c>
      <c r="H81" s="166" t="inlineStr">
        <is>
          <t>Rasburicase 0.2 mg/kg IV</t>
        </is>
      </c>
      <c r="I81" s="167" t="n">
        <v>1</v>
      </c>
      <c r="J81"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66" t="inlineStr"/>
      <c r="L81" s="166" t="inlineStr">
        <is>
          <t>CINV &amp; Supportive Care</t>
        </is>
      </c>
      <c r="M81" s="166" t="inlineStr"/>
      <c r="N81" s="165" t="inlineStr">
        <is>
          <t>Clinic</t>
        </is>
      </c>
      <c r="O81" s="166" t="inlineStr">
        <is>
          <t>ข้อ 104 (PLE_CC1_Key_Rx20_UBU.md)</t>
        </is>
      </c>
      <c r="P81" s="165" t="inlineStr">
        <is>
          <t>ข้อสอบจำลอง</t>
        </is>
      </c>
      <c r="Q81" s="165" t="inlineStr">
        <is>
          <t>Mock Rx20 UBU</t>
        </is>
      </c>
      <c r="R81" s="165" t="inlineStr"/>
    </row>
    <row r="82" ht="24" customHeight="1" s="49">
      <c r="A82" s="167" t="n">
        <v>80</v>
      </c>
      <c r="B82" s="166" t="inlineStr">
        <is>
          <t>Doxorubicin ออกฤทธิ์โดยทำลาย DNA ของเชื้อ</t>
        </is>
      </c>
      <c r="C82" s="166" t="inlineStr"/>
      <c r="D82" s="166" t="inlineStr">
        <is>
          <t>Mesna 400 mg IV stat</t>
        </is>
      </c>
      <c r="E82" s="166" t="inlineStr">
        <is>
          <t>Rasburicase 0.2 mg/kg IV</t>
        </is>
      </c>
      <c r="F82" s="166" t="inlineStr">
        <is>
          <t>Palonosetron 0.25 mg IV stat</t>
        </is>
      </c>
      <c r="G82" s="166" t="inlineStr">
        <is>
          <t>Ondansetron 8 mg IV stat</t>
        </is>
      </c>
      <c r="H82" s="166" t="inlineStr">
        <is>
          <t>Aprepitant 125 mg PO stat</t>
        </is>
      </c>
      <c r="I82" s="167" t="n">
        <v>1</v>
      </c>
      <c r="J82"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66" t="inlineStr"/>
      <c r="L82" s="166" t="inlineStr">
        <is>
          <t>CINV &amp; Supportive Care</t>
        </is>
      </c>
      <c r="M82" s="166" t="inlineStr"/>
      <c r="N82" s="165" t="inlineStr">
        <is>
          <t>Clinic</t>
        </is>
      </c>
      <c r="O82" s="166" t="inlineStr">
        <is>
          <t>ข้อ 1 (PLE_CC1_Key_Rx20_UBU.md)</t>
        </is>
      </c>
      <c r="P82" s="165" t="inlineStr">
        <is>
          <t>ข้อสอบจำลอง</t>
        </is>
      </c>
      <c r="Q82" s="165" t="inlineStr">
        <is>
          <t>Mock Rx20 UBU</t>
        </is>
      </c>
      <c r="R82" s="165" t="inlineStr"/>
    </row>
    <row r="83" ht="24" customHeight="1" s="49">
      <c r="A83" s="167" t="n">
        <v>81</v>
      </c>
      <c r="B83" s="166" t="inlineStr">
        <is>
          <t>Doxorubicin ออกฤทธิ์เป็น intercalating ต่อสาย DNA</t>
        </is>
      </c>
      <c r="C83" s="166" t="inlineStr"/>
      <c r="D83" s="166" t="inlineStr">
        <is>
          <t>Ondansetron 8 mg IV stat</t>
        </is>
      </c>
      <c r="E83" s="166" t="inlineStr">
        <is>
          <t>Aprepitant 125 mg PO stat</t>
        </is>
      </c>
      <c r="F83" s="166" t="inlineStr">
        <is>
          <t>Dexamethasone 12 mg IV stat</t>
        </is>
      </c>
      <c r="G83" s="166" t="inlineStr">
        <is>
          <t>Filgrastim (G-CSF) 300 mcg SC OD</t>
        </is>
      </c>
      <c r="H83" s="166" t="inlineStr">
        <is>
          <t>Metoclopramide 10 mg TID</t>
        </is>
      </c>
      <c r="I83" s="167" t="n">
        <v>1</v>
      </c>
      <c r="J83"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66" t="inlineStr"/>
      <c r="L83" s="166" t="inlineStr">
        <is>
          <t>CINV &amp; Supportive Care</t>
        </is>
      </c>
      <c r="M83" s="166" t="inlineStr"/>
      <c r="N83" s="165" t="inlineStr">
        <is>
          <t>Clinic</t>
        </is>
      </c>
      <c r="O83" s="166" t="inlineStr">
        <is>
          <t>ข้อ 4 (PLE_CC1_Key_Rx20_UBU.md)</t>
        </is>
      </c>
      <c r="P83" s="165" t="inlineStr">
        <is>
          <t>ข้อสอบจำลอง</t>
        </is>
      </c>
      <c r="Q83" s="165" t="inlineStr">
        <is>
          <t>Mock Rx20 UBU</t>
        </is>
      </c>
      <c r="R83" s="165" t="inlineStr"/>
    </row>
    <row r="84" ht="24" customHeight="1" s="49">
      <c r="A84" s="167" t="n">
        <v>82</v>
      </c>
      <c r="B84" s="166" t="inlineStr">
        <is>
          <t>ยามะเร็งเตรียมในห้องที่มีแรงดันเป็นแบบ positive pressure</t>
        </is>
      </c>
      <c r="C84" s="166" t="inlineStr"/>
      <c r="D84" s="166" t="inlineStr">
        <is>
          <t>Filgrastim (G-CSF) 300 mcg SC OD</t>
        </is>
      </c>
      <c r="E84" s="166" t="inlineStr">
        <is>
          <t>Metoclopramide 10 mg TID</t>
        </is>
      </c>
      <c r="F84" s="166" t="inlineStr">
        <is>
          <t>Lorazepam 1 mg PO PRN</t>
        </is>
      </c>
      <c r="G84" s="166" t="inlineStr">
        <is>
          <t>Morphine 10 mg PO Q4H PRN</t>
        </is>
      </c>
      <c r="H84" s="166" t="inlineStr">
        <is>
          <t>Calcium folinate (Leucovorin) 50 mg IV</t>
        </is>
      </c>
      <c r="I84" s="167" t="n">
        <v>1</v>
      </c>
      <c r="J84"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66" t="inlineStr"/>
      <c r="L84" s="166" t="inlineStr">
        <is>
          <t>CINV &amp; Supportive Care</t>
        </is>
      </c>
      <c r="M84" s="166" t="inlineStr"/>
      <c r="N84" s="165" t="inlineStr">
        <is>
          <t>Clinic</t>
        </is>
      </c>
      <c r="O84" s="166" t="inlineStr">
        <is>
          <t>ข้อ 1 (PLE_CC1_Key_Rx20_UBU.md)</t>
        </is>
      </c>
      <c r="P84" s="165" t="inlineStr">
        <is>
          <t>ข้อสอบจำลอง</t>
        </is>
      </c>
      <c r="Q84" s="165" t="inlineStr">
        <is>
          <t>Mock Rx20 UBU</t>
        </is>
      </c>
      <c r="R84" s="165" t="inlineStr"/>
    </row>
    <row r="85" ht="24" customHeight="1" s="49">
      <c r="A85" s="167" t="n">
        <v>83</v>
      </c>
      <c r="B85" s="166" t="inlineStr">
        <is>
          <t>เพราะ ยามะเร็งเตรียมในห้องที่มีแรงดันเป็นแบบneagatiive pressure</t>
        </is>
      </c>
      <c r="C85" s="166" t="inlineStr"/>
      <c r="D85" s="166" t="inlineStr">
        <is>
          <t>Morphine 10 mg PO Q4H PRN</t>
        </is>
      </c>
      <c r="E85" s="166" t="inlineStr">
        <is>
          <t>Calcium folinate (Leucovorin) 50 mg IV</t>
        </is>
      </c>
      <c r="F85" s="166" t="inlineStr">
        <is>
          <t>Mesna 400 mg IV stat</t>
        </is>
      </c>
      <c r="G85" s="166" t="inlineStr">
        <is>
          <t>Rasburicase 0.2 mg/kg IV</t>
        </is>
      </c>
      <c r="H85" s="166" t="inlineStr">
        <is>
          <t>Palonosetron 0.25 mg IV stat</t>
        </is>
      </c>
      <c r="I85" s="167" t="n">
        <v>4</v>
      </c>
      <c r="J85" s="166"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66" t="inlineStr"/>
      <c r="L85" s="166" t="inlineStr">
        <is>
          <t>CINV &amp; Supportive Care</t>
        </is>
      </c>
      <c r="M85" s="166" t="inlineStr"/>
      <c r="N85" s="165" t="inlineStr">
        <is>
          <t>Clinic</t>
        </is>
      </c>
      <c r="O85" s="166" t="inlineStr">
        <is>
          <t>ข้อ 4 (PLE_CC1_Key_Rx20_UBU.md)</t>
        </is>
      </c>
      <c r="P85" s="165" t="inlineStr">
        <is>
          <t>ข้อสอบจำลอง</t>
        </is>
      </c>
      <c r="Q85" s="165" t="inlineStr">
        <is>
          <t>Mock Rx20 UBU</t>
        </is>
      </c>
      <c r="R85" s="165" t="inlineStr"/>
    </row>
    <row r="86" ht="24" customHeight="1" s="49">
      <c r="A86" s="167" t="n">
        <v>84</v>
      </c>
      <c r="B86" s="166" t="inlineStr">
        <is>
          <t>Cumulative dose ของ Doxorubicin ในผู้ป่วยรายนี้ คือเท่าไร</t>
        </is>
      </c>
      <c r="C86" s="166" t="inlineStr"/>
      <c r="D86" s="166" t="inlineStr">
        <is>
          <t>60 mg/m 2</t>
        </is>
      </c>
      <c r="E86" s="166" t="inlineStr">
        <is>
          <t>180 mg/m 2</t>
        </is>
      </c>
      <c r="F86" s="166" t="inlineStr">
        <is>
          <t>240 mg/m 2</t>
        </is>
      </c>
      <c r="G86" s="166" t="inlineStr">
        <is>
          <t>300 mg/m 2</t>
        </is>
      </c>
      <c r="H86" s="166" t="inlineStr">
        <is>
          <t>480 mg/m 2 cycle 4 x 60 = 240 mg/m 2</t>
        </is>
      </c>
      <c r="I86" s="167" t="n">
        <v>3</v>
      </c>
      <c r="J86" s="166"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166" t="inlineStr"/>
      <c r="L86" s="166" t="inlineStr">
        <is>
          <t>CINV &amp; Supportive Care</t>
        </is>
      </c>
      <c r="M86" s="166" t="inlineStr"/>
      <c r="N86" s="165" t="inlineStr">
        <is>
          <t>Clinic</t>
        </is>
      </c>
      <c r="O86" s="166" t="inlineStr">
        <is>
          <t>ข้อ 10 (PLE_CC1_Key_Rx20_UBU.md)</t>
        </is>
      </c>
      <c r="P86" s="165" t="inlineStr">
        <is>
          <t>ข้อสอบจำลอง</t>
        </is>
      </c>
      <c r="Q86" s="165" t="inlineStr">
        <is>
          <t>Mock Rx20 UBU</t>
        </is>
      </c>
      <c r="R86" s="165" t="inlineStr"/>
    </row>
    <row r="87" ht="24" customHeight="1" s="49">
      <c r="A87" s="167" t="n">
        <v>85</v>
      </c>
      <c r="B87" s="166" t="inlineStr">
        <is>
          <t>กลไกการเกิด cardiotoxicity ของยา doxorubicin คือข้อใด</t>
        </is>
      </c>
      <c r="C87" s="166" t="inlineStr"/>
      <c r="D87" s="166" t="inlineStr">
        <is>
          <t>Free radical generation</t>
        </is>
      </c>
      <c r="E87" s="166" t="inlineStr">
        <is>
          <t>Topoisomerase inhibitors</t>
        </is>
      </c>
      <c r="F87" s="166" t="inlineStr">
        <is>
          <t>Intercalated DNA</t>
        </is>
      </c>
      <c r="G87" s="166" t="inlineStr">
        <is>
          <t>Inhibit microtubule assembly</t>
        </is>
      </c>
      <c r="H87" s="166" t="inlineStr">
        <is>
          <t>Inhibit microtubule dis-asembly</t>
        </is>
      </c>
      <c r="I87" s="167" t="n">
        <v>1</v>
      </c>
      <c r="J87" s="166"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7" s="166" t="inlineStr"/>
      <c r="L87" s="166" t="inlineStr">
        <is>
          <t>CINV &amp; Supportive Care</t>
        </is>
      </c>
      <c r="M87" s="166" t="inlineStr"/>
      <c r="N87" s="165" t="inlineStr">
        <is>
          <t>Clinic</t>
        </is>
      </c>
      <c r="O87" s="166" t="inlineStr">
        <is>
          <t>ข้อ 11 (PLE_CC1_Key_Rx20_UBU.md)</t>
        </is>
      </c>
      <c r="P87" s="165" t="inlineStr">
        <is>
          <t>ข้อสอบจำลอง</t>
        </is>
      </c>
      <c r="Q87" s="165" t="inlineStr">
        <is>
          <t>Mock Rx20 UBU</t>
        </is>
      </c>
      <c r="R87" s="165" t="inlineStr"/>
    </row>
    <row r="88" ht="24" customHeight="1" s="49">
      <c r="A88" s="165" t="n">
        <v>86</v>
      </c>
      <c r="B88" s="166" t="inlineStr">
        <is>
          <t>ข้อใดคือกลไกการออกฤทธิ์ของยา cyclophosphamide</t>
        </is>
      </c>
      <c r="C88" s="166" t="inlineStr"/>
      <c r="D88" s="166" t="inlineStr">
        <is>
          <t>Alkylating agent</t>
        </is>
      </c>
      <c r="E88" s="166" t="inlineStr">
        <is>
          <t>Antimetabolite</t>
        </is>
      </c>
      <c r="F88" s="166" t="inlineStr">
        <is>
          <t>Antimitotic</t>
        </is>
      </c>
      <c r="G88" s="166" t="inlineStr">
        <is>
          <t>Inhibit topoisomerase</t>
        </is>
      </c>
      <c r="H88" s="166" t="inlineStr">
        <is>
          <t>Inhibit DNA polymerase</t>
        </is>
      </c>
      <c r="I88" s="165" t="inlineStr">
        <is>
          <t>1</t>
        </is>
      </c>
      <c r="J88"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Hypertension</t>
        </is>
      </c>
      <c r="M88" s="166" t="inlineStr"/>
      <c r="N88" s="165" t="inlineStr">
        <is>
          <t>Clinic</t>
        </is>
      </c>
      <c r="O88" s="166" t="inlineStr">
        <is>
          <t>ข้อ 107 (PLE_CC1_2562_Key.md)</t>
        </is>
      </c>
      <c r="P88" s="165" t="inlineStr">
        <is>
          <t>ข้อสอบเก่า</t>
        </is>
      </c>
      <c r="Q88" s="165" t="inlineStr">
        <is>
          <t>2562</t>
        </is>
      </c>
      <c r="R88" s="165" t="inlineStr"/>
    </row>
    <row r="89" ht="24" customHeight="1" s="49">
      <c r="A89" s="165" t="n">
        <v>87</v>
      </c>
      <c r="B89" s="166" t="inlineStr">
        <is>
          <t>ข้อใดคือยากลุ่ม anti-microtubule</t>
        </is>
      </c>
      <c r="C89" s="166" t="inlineStr"/>
      <c r="D89" s="166" t="inlineStr">
        <is>
          <t>Paclitaxel</t>
        </is>
      </c>
      <c r="E89" s="166" t="inlineStr">
        <is>
          <t>Doxorubicin</t>
        </is>
      </c>
      <c r="F89" s="166" t="inlineStr">
        <is>
          <t>Cisplatin</t>
        </is>
      </c>
      <c r="G89" s="166" t="inlineStr">
        <is>
          <t>Cyclophosphamide</t>
        </is>
      </c>
      <c r="H89" s="166" t="inlineStr">
        <is>
          <t>Methotrexate</t>
        </is>
      </c>
      <c r="I89" s="165" t="inlineStr">
        <is>
          <t>1</t>
        </is>
      </c>
      <c r="J89" s="166"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66" t="inlineStr"/>
      <c r="L89" s="166" t="inlineStr">
        <is>
          <t>Hypertension</t>
        </is>
      </c>
      <c r="M89" s="166" t="inlineStr"/>
      <c r="N89" s="165" t="inlineStr">
        <is>
          <t>Clinic</t>
        </is>
      </c>
      <c r="O89" s="166" t="inlineStr">
        <is>
          <t>ข้อ 54 (PLE_CC1_2559.md)</t>
        </is>
      </c>
      <c r="P89" s="165" t="inlineStr">
        <is>
          <t>ข้อสอบเก่า</t>
        </is>
      </c>
      <c r="Q89" s="165" t="inlineStr">
        <is>
          <t>2559</t>
        </is>
      </c>
      <c r="R89" s="165" t="inlineStr"/>
    </row>
    <row r="90" ht="24" customHeight="1" s="49">
      <c r="A90" s="165" t="n">
        <v>88</v>
      </c>
      <c r="B90" s="166"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90" s="166" t="inlineStr"/>
      <c r="D90" s="166" t="inlineStr">
        <is>
          <t>Visual change</t>
        </is>
      </c>
      <c r="E90" s="166" t="inlineStr">
        <is>
          <t>LFT</t>
        </is>
      </c>
      <c r="F90" s="166" t="inlineStr">
        <is>
          <t>eGFR</t>
        </is>
      </c>
      <c r="G90" s="166" t="inlineStr">
        <is>
          <t>CBC</t>
        </is>
      </c>
      <c r="H90" s="166" t="inlineStr">
        <is>
          <t>LVEF</t>
        </is>
      </c>
      <c r="I90" s="165" t="inlineStr">
        <is>
          <t>1</t>
        </is>
      </c>
      <c r="J90" s="166"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Hypertension</t>
        </is>
      </c>
      <c r="M90" s="166" t="inlineStr"/>
      <c r="N90" s="165" t="inlineStr">
        <is>
          <t>Clinic</t>
        </is>
      </c>
      <c r="O90" s="166" t="inlineStr">
        <is>
          <t>ข้อ 80 (Pharmtutor_2024_Set1.md)</t>
        </is>
      </c>
      <c r="P90" s="165" t="inlineStr">
        <is>
          <t>ข้อสอบจำลอง</t>
        </is>
      </c>
      <c r="Q90" s="165" t="inlineStr">
        <is>
          <t>Mock Pharmtutor 2024</t>
        </is>
      </c>
      <c r="R90" s="165" t="inlineStr"/>
    </row>
    <row r="91" ht="24" customHeight="1" s="49">
      <c r="A91" s="165" t="n">
        <v>89</v>
      </c>
      <c r="B91" s="166" t="inlineStr">
        <is>
          <t>ยาในข้อใดต่อไปนี้สามารถช่วยลดอาการข้างเคียงที่เป็นพิษต่อหัวใจ จากยา Doxorubicin</t>
        </is>
      </c>
      <c r="C91" s="166" t="inlineStr"/>
      <c r="D91" s="166" t="inlineStr">
        <is>
          <t>DMSO</t>
        </is>
      </c>
      <c r="E91" s="166" t="inlineStr">
        <is>
          <t>Dexrazoxane</t>
        </is>
      </c>
      <c r="F91" s="166" t="inlineStr">
        <is>
          <t>Dextromethorphan</t>
        </is>
      </c>
      <c r="G91" s="166" t="inlineStr">
        <is>
          <t>Dexamethasone</t>
        </is>
      </c>
      <c r="H91" s="166" t="inlineStr">
        <is>
          <t>Drospirenone</t>
        </is>
      </c>
      <c r="I91" s="165" t="inlineStr">
        <is>
          <t>1</t>
        </is>
      </c>
      <c r="J91" s="166"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Hypertension</t>
        </is>
      </c>
      <c r="M91" s="166" t="inlineStr"/>
      <c r="N91" s="165" t="inlineStr">
        <is>
          <t>Clinic</t>
        </is>
      </c>
      <c r="O91" s="166" t="inlineStr">
        <is>
          <t>ข้อ 81 (Pharmtutor_2024_Set1.md)</t>
        </is>
      </c>
      <c r="P91" s="165" t="inlineStr">
        <is>
          <t>ข้อสอบจำลอง</t>
        </is>
      </c>
      <c r="Q91" s="165" t="inlineStr">
        <is>
          <t>Mock Pharmtutor 2024</t>
        </is>
      </c>
      <c r="R91" s="165" t="inlineStr"/>
    </row>
    <row r="92" ht="24" customHeight="1" s="49">
      <c r="A92" s="165" t="n">
        <v>90</v>
      </c>
      <c r="B92" s="166" t="inlineStr">
        <is>
          <t>กลไกใดของยา Doxorubicin ทำให้เกิดอาการข้างเคียงที่เป็นพิษต่อหัวใจ</t>
        </is>
      </c>
      <c r="C92" s="166" t="inlineStr"/>
      <c r="D92" s="166" t="inlineStr">
        <is>
          <t>Alkylating agent</t>
        </is>
      </c>
      <c r="E92" s="166" t="inlineStr">
        <is>
          <t>Intercalation</t>
        </is>
      </c>
      <c r="F92" s="166" t="inlineStr">
        <is>
          <t>Free radical formation</t>
        </is>
      </c>
      <c r="G92" s="166" t="inlineStr">
        <is>
          <t>Topoisomerase inhibitors</t>
        </is>
      </c>
      <c r="H92" s="166" t="inlineStr">
        <is>
          <t>Inhibit tubulin assembly</t>
        </is>
      </c>
      <c r="I92" s="165" t="inlineStr">
        <is>
          <t>1</t>
        </is>
      </c>
      <c r="J92"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Hypertension</t>
        </is>
      </c>
      <c r="M92" s="166" t="inlineStr"/>
      <c r="N92" s="165" t="inlineStr">
        <is>
          <t>Clinic</t>
        </is>
      </c>
      <c r="O92" s="166" t="inlineStr">
        <is>
          <t>ข้อ 82 (Pharmtutor_2024_Set1.md)</t>
        </is>
      </c>
      <c r="P92" s="165" t="inlineStr">
        <is>
          <t>ข้อสอบจำลอง</t>
        </is>
      </c>
      <c r="Q92" s="165" t="inlineStr">
        <is>
          <t>Mock Pharmtutor 2024</t>
        </is>
      </c>
      <c r="R92" s="165" t="inlineStr"/>
    </row>
    <row r="93" ht="24" customHeight="1" s="49">
      <c r="A93" s="165" t="n">
        <v>91</v>
      </c>
      <c r="B93" s="166" t="inlineStr">
        <is>
          <t>ยาเคมีบำบัตรสูตร AC (Doxorubicin,Cyclophosphamide) ควรmonitorสิ่งใด</t>
        </is>
      </c>
      <c r="C93" s="166" t="inlineStr"/>
      <c r="D93" s="166" t="inlineStr">
        <is>
          <t>SCr</t>
        </is>
      </c>
      <c r="E93" s="166" t="inlineStr">
        <is>
          <t>AST</t>
        </is>
      </c>
      <c r="F93" s="166" t="inlineStr">
        <is>
          <t>Lipo-A</t>
        </is>
      </c>
      <c r="G93" s="166" t="inlineStr">
        <is>
          <t>Hct</t>
        </is>
      </c>
      <c r="H93" s="166" t="inlineStr">
        <is>
          <t>LVEF</t>
        </is>
      </c>
      <c r="I93" s="165" t="inlineStr">
        <is>
          <t>1</t>
        </is>
      </c>
      <c r="J93" s="16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Hypertension</t>
        </is>
      </c>
      <c r="M93" s="166" t="inlineStr"/>
      <c r="N93" s="165" t="inlineStr">
        <is>
          <t>Clinic</t>
        </is>
      </c>
      <c r="O93" s="166" t="inlineStr">
        <is>
          <t>ข้อ 78 (Pharmtutor_2024_Set2.md)</t>
        </is>
      </c>
      <c r="P93" s="165" t="inlineStr">
        <is>
          <t>ข้อสอบจำลอง</t>
        </is>
      </c>
      <c r="Q93" s="165" t="inlineStr">
        <is>
          <t>Mock Pharmtutor 2024</t>
        </is>
      </c>
      <c r="R93" s="165" t="inlineStr"/>
    </row>
    <row r="94" ht="24" customHeight="1" s="49">
      <c r="A94" s="165" t="n">
        <v>92</v>
      </c>
      <c r="B94" s="166" t="inlineStr">
        <is>
          <t>เมื่อผู้ป่วยได้รับยาสูตรAC (Doxorubicin/Cyclophosphamide) ควรได้รับยาใดในการเเก้อาการคลื่นไว้อาเจียน</t>
        </is>
      </c>
      <c r="C94" s="166" t="inlineStr"/>
      <c r="D94" s="166" t="inlineStr">
        <is>
          <t>Olanzapine + Dexamethasone</t>
        </is>
      </c>
      <c r="E94" s="166" t="inlineStr">
        <is>
          <t>Olanzapine + Metoclopramide</t>
        </is>
      </c>
      <c r="F94" s="166" t="inlineStr">
        <is>
          <t>Aprepitant + Ondansetron</t>
        </is>
      </c>
      <c r="G94" s="166" t="inlineStr">
        <is>
          <t>Aprepitant + Metoclopramide + Lorazepam</t>
        </is>
      </c>
      <c r="H94" s="166" t="inlineStr">
        <is>
          <t>Aprepitant + Ondansetron + Dexamethasone + Olanzapine</t>
        </is>
      </c>
      <c r="I94" s="165" t="inlineStr">
        <is>
          <t>1</t>
        </is>
      </c>
      <c r="J94" s="166"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Hypertension</t>
        </is>
      </c>
      <c r="M94" s="166" t="inlineStr"/>
      <c r="N94" s="165" t="inlineStr">
        <is>
          <t>Clinic</t>
        </is>
      </c>
      <c r="O94" s="166" t="inlineStr">
        <is>
          <t>ข้อ 80 (Pharmtutor_2024_Set2.md)</t>
        </is>
      </c>
      <c r="P94" s="165" t="inlineStr">
        <is>
          <t>ข้อสอบจำลอง</t>
        </is>
      </c>
      <c r="Q94" s="165" t="inlineStr">
        <is>
          <t>Mock Pharmtutor 2024</t>
        </is>
      </c>
      <c r="R94" s="165" t="inlineStr"/>
    </row>
    <row r="95" ht="24" customHeight="1" s="49">
      <c r="A95" s="165" t="n">
        <v>93</v>
      </c>
      <c r="B95"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95" s="166" t="inlineStr"/>
      <c r="D95" s="166" t="inlineStr">
        <is>
          <t>ยาใดต้องให้กินน ้ามากๆ ตอบ Cyclophosphamide</t>
        </is>
      </c>
      <c r="E95" s="166" t="inlineStr">
        <is>
          <t>ยาใดทำให้เจ็บปาก เป็นแผลในปาก แต่ไม่มีการติดเชื้อ</t>
        </is>
      </c>
      <c r="F95" s="166" t="inlineStr">
        <is>
          <t>Doxorubicin</t>
        </is>
      </c>
      <c r="G95" s="166" t="inlineStr">
        <is>
          <t>Vincristine</t>
        </is>
      </c>
      <c r="H95" s="166" t="inlineStr">
        <is>
          <t>Cyclophosphamide</t>
        </is>
      </c>
      <c r="I95" s="165" t="inlineStr">
        <is>
          <t>1</t>
        </is>
      </c>
      <c r="J95" s="166"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 s="166" t="inlineStr"/>
      <c r="L95" s="166" t="inlineStr">
        <is>
          <t>Hypertension</t>
        </is>
      </c>
      <c r="M95" s="166" t="inlineStr"/>
      <c r="N95" s="165" t="inlineStr">
        <is>
          <t>Clinic</t>
        </is>
      </c>
      <c r="O95" s="166" t="inlineStr">
        <is>
          <t>ข้อ 3 (PLE_CC1_2556.md)</t>
        </is>
      </c>
      <c r="P95" s="165" t="inlineStr">
        <is>
          <t>ข้อสอบเก่า</t>
        </is>
      </c>
      <c r="Q95" s="165" t="inlineStr">
        <is>
          <t>2556</t>
        </is>
      </c>
      <c r="R95" s="165" t="inlineStr"/>
    </row>
    <row r="96" ht="24" customHeight="1" s="49">
      <c r="A96" s="165" t="n">
        <v>94</v>
      </c>
      <c r="B96" s="166" t="inlineStr">
        <is>
          <t>ต้องใช้ยา Cyclophosphamide กับผู้ป่วยวันละเท่าไหร่ เมื่อคิดพื้นที่ผิวตามสูตร</t>
        </is>
      </c>
      <c r="C96" s="166" t="inlineStr"/>
      <c r="D96" s="166" t="inlineStr">
        <is>
          <t>728 mg/day</t>
        </is>
      </c>
      <c r="E96" s="166" t="inlineStr">
        <is>
          <t>748 mg/day</t>
        </is>
      </c>
      <c r="F96" s="166" t="inlineStr">
        <is>
          <t>768 mg/day</t>
        </is>
      </c>
      <c r="G96" s="166" t="inlineStr">
        <is>
          <t>788 mg/day</t>
        </is>
      </c>
      <c r="H96" s="166" t="inlineStr">
        <is>
          <t>798 mg/day สูตร body surface area (BSA) = ℎ𝑒𝑖𝑔ℎ𝑡(𝑐𝑚)ข𝑤𝑒𝑖𝑔ℎ𝑡(𝑘𝑔) = 160ข40 3600 =</t>
        </is>
      </c>
      <c r="I96" s="165" t="inlineStr">
        <is>
          <t>5</t>
        </is>
      </c>
      <c r="J96" s="166"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66" t="inlineStr"/>
      <c r="L96" s="166" t="inlineStr">
        <is>
          <t>Hypertension</t>
        </is>
      </c>
      <c r="M96" s="166" t="inlineStr"/>
      <c r="N96" s="165" t="inlineStr">
        <is>
          <t>Clinic</t>
        </is>
      </c>
      <c r="O96" s="166" t="inlineStr">
        <is>
          <t>ข้อ 1 (PLE_CC1_2554 SET2.md)</t>
        </is>
      </c>
      <c r="P96" s="165" t="inlineStr">
        <is>
          <t>ข้อสอบเก่า</t>
        </is>
      </c>
      <c r="Q96" s="165" t="inlineStr">
        <is>
          <t>2554</t>
        </is>
      </c>
      <c r="R96" s="165" t="inlineStr"/>
    </row>
    <row r="97" ht="24" customHeight="1" s="49">
      <c r="A97" s="165" t="n">
        <v>95</v>
      </c>
      <c r="B97" s="166" t="inlineStr">
        <is>
          <t>ข้อใดออกฤทธิ์เหมือน Cyclophosphamide</t>
        </is>
      </c>
      <c r="C97" s="166" t="inlineStr"/>
      <c r="D97" s="166" t="inlineStr">
        <is>
          <t>Docetaxel</t>
        </is>
      </c>
      <c r="E97" s="166" t="inlineStr">
        <is>
          <t>Cytarabine</t>
        </is>
      </c>
      <c r="F97" s="166" t="inlineStr">
        <is>
          <t>Cisplatin</t>
        </is>
      </c>
      <c r="G97" s="166" t="inlineStr">
        <is>
          <t>Ifosfamide</t>
        </is>
      </c>
      <c r="H97" s="166" t="inlineStr">
        <is>
          <t>Navelbine mustard, cyclophosphamide, ifosfamide, cisplatin และ dacarbazine</t>
        </is>
      </c>
      <c r="I97" s="165" t="inlineStr">
        <is>
          <t>4</t>
        </is>
      </c>
      <c r="J97" s="166"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66" t="inlineStr"/>
      <c r="L97" s="166" t="inlineStr">
        <is>
          <t>Hypertension</t>
        </is>
      </c>
      <c r="M97" s="166" t="inlineStr"/>
      <c r="N97" s="165" t="inlineStr">
        <is>
          <t>Clinic</t>
        </is>
      </c>
      <c r="O97" s="166" t="inlineStr">
        <is>
          <t>ข้อ 4 (PLE_CC1_2554 SET2.md)</t>
        </is>
      </c>
      <c r="P97" s="165" t="inlineStr">
        <is>
          <t>ข้อสอบเก่า</t>
        </is>
      </c>
      <c r="Q97" s="165" t="inlineStr">
        <is>
          <t>2554</t>
        </is>
      </c>
      <c r="R97" s="165" t="inlineStr"/>
    </row>
    <row r="98" ht="24" customHeight="1" s="49">
      <c r="A98" s="165" t="n">
        <v>96</v>
      </c>
      <c r="B98"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98" s="166" t="inlineStr"/>
      <c r="D98" s="166" t="inlineStr">
        <is>
          <t>400 ml.</t>
        </is>
      </c>
      <c r="E98" s="166" t="inlineStr">
        <is>
          <t>420 ml.</t>
        </is>
      </c>
      <c r="F98" s="166" t="inlineStr">
        <is>
          <t>440 ml.</t>
        </is>
      </c>
      <c r="G98" s="166" t="inlineStr">
        <is>
          <t>460 ml.</t>
        </is>
      </c>
      <c r="H98" s="166" t="inlineStr">
        <is>
          <t>480 ml.</t>
        </is>
      </c>
      <c r="I98" s="165" t="inlineStr">
        <is>
          <t>2</t>
        </is>
      </c>
      <c r="J98" s="166"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98" s="166" t="inlineStr"/>
      <c r="L98" s="166" t="inlineStr">
        <is>
          <t>Hypertension</t>
        </is>
      </c>
      <c r="M98" s="166" t="inlineStr"/>
      <c r="N98" s="165" t="inlineStr">
        <is>
          <t>Clinic</t>
        </is>
      </c>
      <c r="O98" s="166" t="inlineStr">
        <is>
          <t>ข้อ 5 (PLE_CC1_2554 SET2.md)</t>
        </is>
      </c>
      <c r="P98" s="165" t="inlineStr">
        <is>
          <t>ข้อสอบเก่า</t>
        </is>
      </c>
      <c r="Q98" s="165" t="inlineStr">
        <is>
          <t>2554</t>
        </is>
      </c>
      <c r="R98" s="165" t="inlineStr"/>
    </row>
    <row r="99" ht="24" customHeight="1" s="49">
      <c r="A99" s="165" t="n">
        <v>97</v>
      </c>
      <c r="B99" s="166" t="inlineStr">
        <is>
          <t>เกี่ยวกับอาการไมGพึงประสงค_จากยา cyclophosphamide ข้อใดไมGถูกต$อง</t>
        </is>
      </c>
      <c r="C99" s="166" t="inlineStr"/>
      <c r="D99" s="166" t="inlineStr">
        <is>
          <t>ทำให$เกิดภาวะ cystitis</t>
        </is>
      </c>
      <c r="E99" s="166" t="inlineStr">
        <is>
          <t>เปญน dose-related toxicity</t>
        </is>
      </c>
      <c r="F99" s="166" t="inlineStr">
        <is>
          <t>สารที่ออกฤทธิ์ทำให$เกิดพิษคือ acrolein</t>
        </is>
      </c>
      <c r="G99" s="166" t="inlineStr">
        <is>
          <t>เมื่อเกิด extravasation ควรได$รับ hyaluronidase เปญน antidote</t>
        </is>
      </c>
      <c r="H99" s="166" t="inlineStr">
        <is>
          <t>ใช$ mesna เปญน uroprotective</t>
        </is>
      </c>
      <c r="I99" s="165" t="inlineStr">
        <is>
          <t>4</t>
        </is>
      </c>
      <c r="J99" s="166"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166" t="inlineStr"/>
      <c r="L99" s="166" t="inlineStr">
        <is>
          <t>Hypertension</t>
        </is>
      </c>
      <c r="M99" s="166" t="inlineStr"/>
      <c r="N99" s="165" t="inlineStr">
        <is>
          <t>Clinic</t>
        </is>
      </c>
      <c r="O99" s="166" t="inlineStr">
        <is>
          <t>ข้อ 22 (PLE_CC1_Key_Rx20_UBU.md)</t>
        </is>
      </c>
      <c r="P99" s="165" t="inlineStr">
        <is>
          <t>ข้อสอบจำลอง</t>
        </is>
      </c>
      <c r="Q99" s="165" t="inlineStr">
        <is>
          <t>Mock Rx20 UBU</t>
        </is>
      </c>
      <c r="R99" s="165" t="inlineStr"/>
    </row>
    <row r="100" ht="24" customHeight="1" s="49">
      <c r="A100" s="165" t="n">
        <v>98</v>
      </c>
      <c r="B100" s="166" t="inlineStr">
        <is>
          <t>ยาในข้อใดมีประโยชน_สำหรับ anticipatory nausea and vomiting</t>
        </is>
      </c>
      <c r="C100" s="166" t="inlineStr"/>
      <c r="D100" s="166" t="inlineStr">
        <is>
          <t>Dexamethasone</t>
        </is>
      </c>
      <c r="E100" s="166" t="inlineStr">
        <is>
          <t>Ondansetron</t>
        </is>
      </c>
      <c r="F100" s="166" t="inlineStr">
        <is>
          <t>Aprepitant</t>
        </is>
      </c>
      <c r="G100" s="166" t="inlineStr">
        <is>
          <t>Lorazepam</t>
        </is>
      </c>
      <c r="H100" s="166" t="inlineStr">
        <is>
          <t>Metoclopramide</t>
        </is>
      </c>
      <c r="I100" s="165" t="inlineStr">
        <is>
          <t>4</t>
        </is>
      </c>
      <c r="J100" s="166"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66" t="inlineStr"/>
      <c r="L100" s="166" t="inlineStr">
        <is>
          <t>Hypertension</t>
        </is>
      </c>
      <c r="M100" s="166" t="inlineStr"/>
      <c r="N100" s="165" t="inlineStr">
        <is>
          <t>Clinic</t>
        </is>
      </c>
      <c r="O100" s="166" t="inlineStr">
        <is>
          <t>ข้อ 23 (PLE_CC1_Key_Rx20_UBU.md)</t>
        </is>
      </c>
      <c r="P100" s="165" t="inlineStr">
        <is>
          <t>ข้อสอบจำลอง</t>
        </is>
      </c>
      <c r="Q100" s="165" t="inlineStr">
        <is>
          <t>Mock Rx20 UBU</t>
        </is>
      </c>
      <c r="R100" s="165" t="inlineStr"/>
    </row>
    <row r="101" ht="24" customHeight="1" s="49">
      <c r="A101" s="165" t="n">
        <v>99</v>
      </c>
      <c r="B101" s="166" t="inlineStr">
        <is>
          <t>เภสัชกรจะแนะนำผลิตภัณฑ์ใดเพื่อรักษา Mild acne</t>
        </is>
      </c>
      <c r="C101" s="166" t="inlineStr"/>
      <c r="D101" s="166" t="inlineStr">
        <is>
          <t>สบู่มังคุด</t>
        </is>
      </c>
      <c r="E101" s="166" t="inlineStr">
        <is>
          <t>เจลพญายอ</t>
        </is>
      </c>
      <c r="F101" s="166" t="inlineStr">
        <is>
          <t>ครีมว่านหางจระเข้</t>
        </is>
      </c>
      <c r="G101" s="166" t="inlineStr">
        <is>
          <t>มาสก์ดึงผิวใบบัวบก</t>
        </is>
      </c>
      <c r="H101" s="166" t="inlineStr">
        <is>
          <t>ผงขมิ้นชันขัดหน้า</t>
        </is>
      </c>
      <c r="I101" s="165" t="inlineStr">
        <is>
          <t>1</t>
        </is>
      </c>
      <c r="J101" s="166"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101" s="166" t="inlineStr"/>
      <c r="L101" s="166" t="inlineStr">
        <is>
          <t>Hypertension</t>
        </is>
      </c>
      <c r="M101" s="166" t="inlineStr"/>
      <c r="N101" s="165" t="inlineStr">
        <is>
          <t>Clinic</t>
        </is>
      </c>
      <c r="O101" s="166" t="inlineStr">
        <is>
          <t>ข้อ 9 (PLE_CC1_Key_Rx20_UBU.md)</t>
        </is>
      </c>
      <c r="P101" s="165" t="inlineStr">
        <is>
          <t>ข้อสอบจำลอง</t>
        </is>
      </c>
      <c r="Q101" s="165" t="inlineStr">
        <is>
          <t>Mock Rx20 UBU</t>
        </is>
      </c>
      <c r="R101" s="165" t="inlineStr"/>
    </row>
    <row r="102" ht="24" customHeight="1" s="49">
      <c r="A102" s="165" t="n">
        <v>100</v>
      </c>
      <c r="B102"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102" s="166" t="inlineStr"/>
      <c r="D102" s="166" t="inlineStr">
        <is>
          <t>Mucositis</t>
        </is>
      </c>
      <c r="E102" s="166" t="inlineStr">
        <is>
          <t>Neuropathy</t>
        </is>
      </c>
      <c r="F102" s="166" t="inlineStr">
        <is>
          <t>Hemorrhagic cystitis</t>
        </is>
      </c>
      <c r="G102" s="166" t="inlineStr">
        <is>
          <t>Hand foot syndrome</t>
        </is>
      </c>
      <c r="H102" s="166" t="inlineStr">
        <is>
          <t>Anemia</t>
        </is>
      </c>
      <c r="I102" s="165" t="inlineStr">
        <is>
          <t>3</t>
        </is>
      </c>
      <c r="J102" s="166" t="inlineStr">
        <is>
          <t xml:space="preserve">✅ คำตอบที่ถูกต้อง: ข้อ ค. Hemorrhagic cystitis
🎯 ทำไมข้อนี้ถึงถูก:
🔍 ข้ออื่นผิดเพราะอะไร:
</t>
        </is>
      </c>
      <c r="K102" s="166" t="inlineStr"/>
      <c r="L102" s="166" t="inlineStr">
        <is>
          <t>Cancer Chemotherapy and Toxicity</t>
        </is>
      </c>
      <c r="M102" s="166" t="inlineStr"/>
      <c r="N102" s="165" t="inlineStr">
        <is>
          <t>Clinic</t>
        </is>
      </c>
      <c r="O102" s="166" t="inlineStr">
        <is>
          <t>[SOURCE: Pharma Plus เล่มม่วง 2 - ข้อสอบย้อนหลังปี 2558 วันที่ 2 ข้อ 63]</t>
        </is>
      </c>
      <c r="P102" s="165" t="inlineStr">
        <is>
          <t>ข้อสอบเก่า</t>
        </is>
      </c>
      <c r="Q102" s="165" t="inlineStr">
        <is>
          <t>2558</t>
        </is>
      </c>
      <c r="R102" s="165" t="inlineStr"/>
    </row>
    <row r="103" ht="24" customHeight="1" s="49">
      <c r="A103" s="165" t="n">
        <v>101</v>
      </c>
      <c r="B103"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103" s="166" t="inlineStr"/>
      <c r="D103" s="166" t="inlineStr">
        <is>
          <t>14 วัน</t>
        </is>
      </c>
      <c r="E103" s="166" t="inlineStr">
        <is>
          <t>30 วัน</t>
        </is>
      </c>
      <c r="F103" s="166" t="inlineStr">
        <is>
          <t>6 เดือน</t>
        </is>
      </c>
      <c r="G103" s="166" t="inlineStr">
        <is>
          <t>1 ปี</t>
        </is>
      </c>
      <c r="H103" s="166" t="inlineStr">
        <is>
          <t>5 ปี</t>
        </is>
      </c>
      <c r="I103" s="165" t="inlineStr">
        <is>
          <t>5</t>
        </is>
      </c>
      <c r="J103" s="166" t="inlineStr">
        <is>
          <t xml:space="preserve">✅ คำตอบที่ถูกต้อง: ข้อ จ. 5 ปี
🎯 ทำไมข้อนี้ถึงถูก:
🔍 ข้ออื่นผิดเพราะอะไร:
</t>
        </is>
      </c>
      <c r="K103" s="166" t="inlineStr"/>
      <c r="L103" s="166" t="inlineStr">
        <is>
          <t>Breast Cancer and Endocrine Therapy</t>
        </is>
      </c>
      <c r="M103" s="166" t="inlineStr"/>
      <c r="N103" s="165" t="inlineStr">
        <is>
          <t>Clinic</t>
        </is>
      </c>
      <c r="O103" s="166" t="inlineStr">
        <is>
          <t>[SOURCE: Pharma Plus เล่มม่วง 2 - ข้อสอบย้อนหลังปี 2558 วันที่ 2 ข้อ 66]</t>
        </is>
      </c>
      <c r="P103" s="165" t="inlineStr">
        <is>
          <t>ข้อสอบเก่า</t>
        </is>
      </c>
      <c r="Q103" s="165" t="inlineStr">
        <is>
          <t>2558</t>
        </is>
      </c>
      <c r="R103" s="165" t="inlineStr"/>
    </row>
    <row r="104" ht="24" customHeight="1" s="49">
      <c r="A104" s="165" t="n">
        <v>102</v>
      </c>
      <c r="B104"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104" s="166" t="inlineStr"/>
      <c r="D104" s="166" t="inlineStr">
        <is>
          <t>HTN</t>
        </is>
      </c>
      <c r="E104" s="166" t="inlineStr">
        <is>
          <t>CKD</t>
        </is>
      </c>
      <c r="F104" s="166" t="inlineStr">
        <is>
          <t>DM</t>
        </is>
      </c>
      <c r="G104" s="166" t="inlineStr">
        <is>
          <t>DVT</t>
        </is>
      </c>
      <c r="H104" s="166" t="inlineStr">
        <is>
          <t>BPH</t>
        </is>
      </c>
      <c r="I104" s="165" t="inlineStr">
        <is>
          <t>4</t>
        </is>
      </c>
      <c r="J104" s="166" t="inlineStr">
        <is>
          <t xml:space="preserve">✅ คำตอบที่ถูกต้อง: ข้อ ง. DVT
🎯 ทำไมข้อนี้ถึงถูก:
🔍 ข้ออื่นผิดเพราะอะไร:
</t>
        </is>
      </c>
      <c r="K104" s="166" t="inlineStr"/>
      <c r="L104" s="166" t="inlineStr">
        <is>
          <t>Breast Cancer and Endocrine Therapy</t>
        </is>
      </c>
      <c r="M104" s="166" t="inlineStr"/>
      <c r="N104" s="165" t="inlineStr">
        <is>
          <t>Clinic</t>
        </is>
      </c>
      <c r="O104" s="166" t="inlineStr">
        <is>
          <t>[SOURCE: Pharma Plus เล่มม่วง 2 - ข้อสอบย้อนหลังปี 2558 วันที่ 2 ข้อ 67]</t>
        </is>
      </c>
      <c r="P104" s="165" t="inlineStr">
        <is>
          <t>ข้อสอบเก่า</t>
        </is>
      </c>
      <c r="Q104" s="165" t="inlineStr">
        <is>
          <t>2558</t>
        </is>
      </c>
      <c r="R104" s="165" t="inlineStr"/>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R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inlineStr"/>
      <c r="D3" s="166" t="inlineStr">
        <is>
          <t>Acute kidney injury</t>
        </is>
      </c>
      <c r="E3" s="166" t="inlineStr">
        <is>
          <t>Renal insufficiency</t>
        </is>
      </c>
      <c r="F3" s="166" t="inlineStr">
        <is>
          <t>Chronic kidney disease</t>
        </is>
      </c>
      <c r="G3" s="166" t="inlineStr">
        <is>
          <t>Uremia</t>
        </is>
      </c>
      <c r="H3" s="166" t="inlineStr">
        <is>
          <t>End-stage renal failure</t>
        </is>
      </c>
      <c r="I3" s="167" t="n">
        <v>3</v>
      </c>
      <c r="J3" s="166"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Chronic kidney diseases</t>
        </is>
      </c>
      <c r="M3" s="166" t="inlineStr"/>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inlineStr"/>
      <c r="D4" s="166" t="inlineStr">
        <is>
          <t>Potassium chloride</t>
        </is>
      </c>
      <c r="E4" s="166" t="inlineStr">
        <is>
          <t>Sodium chloride</t>
        </is>
      </c>
      <c r="F4" s="166" t="inlineStr">
        <is>
          <t>Sodium polystyrene sulfonate</t>
        </is>
      </c>
      <c r="G4" s="166" t="inlineStr">
        <is>
          <t>Calcium chloride</t>
        </is>
      </c>
      <c r="H4" s="166" t="inlineStr">
        <is>
          <t>Calcium phosphate</t>
        </is>
      </c>
      <c r="I4" s="167" t="n">
        <v>3</v>
      </c>
      <c r="J4" s="166"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Chronic kidney diseases</t>
        </is>
      </c>
      <c r="M4" s="166" t="inlineStr"/>
      <c r="N4" s="165" t="inlineStr">
        <is>
          <t>Clinic</t>
        </is>
      </c>
      <c r="O4" s="166" t="inlineStr">
        <is>
          <t>ข้อ 2 Pharma Plus เล่มม่วง (เฉลยข้อ ค)</t>
        </is>
      </c>
      <c r="P4" s="165" t="inlineStr">
        <is>
          <t>แบบฝึกหัด</t>
        </is>
      </c>
      <c r="Q4" s="165" t="inlineStr">
        <is>
          <t>เล่มม่วง</t>
        </is>
      </c>
      <c r="R4" s="165" t="inlineStr"/>
    </row>
    <row r="5" ht="24" customHeight="1" s="49">
      <c r="A5" s="167" t="n">
        <v>3</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inlineStr"/>
      <c r="D5" s="166" t="inlineStr">
        <is>
          <t>Hydrochlorothiazide</t>
        </is>
      </c>
      <c r="E5" s="166" t="inlineStr">
        <is>
          <t>Spironolactone</t>
        </is>
      </c>
      <c r="F5" s="166" t="inlineStr">
        <is>
          <t>Furosemide</t>
        </is>
      </c>
      <c r="G5" s="166" t="inlineStr">
        <is>
          <t>Amiloride</t>
        </is>
      </c>
      <c r="H5" s="166" t="inlineStr">
        <is>
          <t>Indapamide</t>
        </is>
      </c>
      <c r="I5" s="167" t="n">
        <v>3</v>
      </c>
      <c r="J5" s="166"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66" t="inlineStr"/>
      <c r="L5" s="166" t="inlineStr">
        <is>
          <t>Chronic kidney diseases</t>
        </is>
      </c>
      <c r="M5" s="166" t="inlineStr"/>
      <c r="N5" s="165" t="inlineStr">
        <is>
          <t>Clinic</t>
        </is>
      </c>
      <c r="O5" s="166" t="inlineStr">
        <is>
          <t>ข้อ 3 Pharma Plus เล่มม่วง (เฉลยข้อ ค)</t>
        </is>
      </c>
      <c r="P5" s="165" t="inlineStr">
        <is>
          <t>แบบฝึกหัด</t>
        </is>
      </c>
      <c r="Q5" s="165" t="inlineStr">
        <is>
          <t>เล่มม่วง</t>
        </is>
      </c>
      <c r="R5" s="165" t="inlineStr"/>
    </row>
    <row r="6" ht="24" customHeight="1" s="49">
      <c r="A6" s="167" t="n">
        <v>4</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inlineStr"/>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n">
        <v>2</v>
      </c>
      <c r="J6" s="166"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Chronic kidney diseases</t>
        </is>
      </c>
      <c r="M6" s="166" t="inlineStr"/>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5</v>
      </c>
      <c r="B7" s="166" t="inlineStr">
        <is>
          <t>จงบอกข้อบ่งใช้ของ sodamint® (sodium bicarbonate) ในผู้ป่วยรายนี้</t>
        </is>
      </c>
      <c r="C7" s="166" t="inlineStr"/>
      <c r="D7" s="166" t="inlineStr">
        <is>
          <t>Antacid</t>
        </is>
      </c>
      <c r="E7" s="166" t="inlineStr">
        <is>
          <t>Metabolic acidosis</t>
        </is>
      </c>
      <c r="F7" s="166" t="inlineStr">
        <is>
          <t>Alkalinize urine</t>
        </is>
      </c>
      <c r="G7" s="166" t="inlineStr">
        <is>
          <t>Phosphate binder</t>
        </is>
      </c>
      <c r="H7" s="166" t="inlineStr">
        <is>
          <t>Increase absorption of folic acid</t>
        </is>
      </c>
      <c r="I7" s="167" t="n">
        <v>2</v>
      </c>
      <c r="J7" s="166"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Fluid &amp; Electrolyte</t>
        </is>
      </c>
      <c r="M7" s="166" t="inlineStr"/>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ในกรณีที่ห้องยาไม่มี CaCO₃ ยาใดต่อไปนี้ที่ไม่สามารถใช้ทดแทน CaCO₃ ในผู้ป่วยรายนี้ได้</t>
        </is>
      </c>
      <c r="C8" s="166" t="inlineStr"/>
      <c r="D8" s="166" t="inlineStr">
        <is>
          <t>Lanthanum carbonate</t>
        </is>
      </c>
      <c r="E8" s="166" t="inlineStr">
        <is>
          <t>Al(OH)₃</t>
        </is>
      </c>
      <c r="F8" s="166" t="inlineStr">
        <is>
          <t>Mg(OH)₂</t>
        </is>
      </c>
      <c r="G8" s="166" t="inlineStr">
        <is>
          <t>Calcium gluconate</t>
        </is>
      </c>
      <c r="H8" s="166" t="inlineStr">
        <is>
          <t>Calcium lactate</t>
        </is>
      </c>
      <c r="I8" s="167" t="n">
        <v>3</v>
      </c>
      <c r="J8" s="166"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Chronic kidney diseases</t>
        </is>
      </c>
      <c r="M8" s="166" t="inlineStr"/>
      <c r="N8" s="165" t="inlineStr">
        <is>
          <t>Clinic</t>
        </is>
      </c>
      <c r="O8" s="166" t="inlineStr">
        <is>
          <t>ข้อ 6 Pharma Plus เล่มม่วง (เฉลยข้อ ค)</t>
        </is>
      </c>
      <c r="P8" s="165" t="inlineStr">
        <is>
          <t>แบบฝึกหัด</t>
        </is>
      </c>
      <c r="Q8" s="165" t="inlineStr">
        <is>
          <t>เล่มม่วง</t>
        </is>
      </c>
      <c r="R8" s="165" t="inlineStr"/>
    </row>
    <row r="9" ht="24" customHeight="1" s="49">
      <c r="A9" s="167" t="n">
        <v>7</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inlineStr"/>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n">
        <v>4</v>
      </c>
      <c r="J9" s="166"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Chronic kidney diseases</t>
        </is>
      </c>
      <c r="M9" s="166" t="inlineStr"/>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8</v>
      </c>
      <c r="B10" s="166" t="inlineStr">
        <is>
          <t>คำแนะนำใดที่ไม่เหมาะสมสำหรับผู้ป่วยไตเรื้อรัง</t>
        </is>
      </c>
      <c r="C10" s="166" t="inlineStr"/>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n">
        <v>1</v>
      </c>
      <c r="J10" s="166"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Chronic kidney diseases</t>
        </is>
      </c>
      <c r="M10" s="166" t="inlineStr"/>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9</v>
      </c>
      <c r="B11" s="166" t="inlineStr">
        <is>
          <t>ผู้ป่วยมีอาการท้องผูก หลังจากรับประทานยาที่แพทย์์สั่ง ท่านจะแนะนำให้ผู้ป่วยใช้ยาใด ยกเว้น</t>
        </is>
      </c>
      <c r="C11" s="166" t="inlineStr"/>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n">
        <v>2</v>
      </c>
      <c r="J11" s="166"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Chronic kidney diseases</t>
        </is>
      </c>
      <c r="M11" s="166" t="inlineStr"/>
      <c r="N11" s="165" t="inlineStr">
        <is>
          <t>Clinic</t>
        </is>
      </c>
      <c r="O11" s="166" t="inlineStr">
        <is>
          <t>ข้อ 9 Pharma Plus เล่มม่วง (เฉลยข้อ ข)</t>
        </is>
      </c>
      <c r="P11" s="165" t="inlineStr">
        <is>
          <t>แบบฝึกหัด</t>
        </is>
      </c>
      <c r="Q11" s="165" t="inlineStr">
        <is>
          <t>เล่มม่วง</t>
        </is>
      </c>
      <c r="R11" s="165" t="inlineStr"/>
    </row>
    <row r="12" ht="24" customHeight="1" s="49">
      <c r="A12" s="167" t="n">
        <v>10</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inlineStr"/>
      <c r="D12" s="166" t="inlineStr">
        <is>
          <t>24 mL</t>
        </is>
      </c>
      <c r="E12" s="166" t="inlineStr">
        <is>
          <t>34 mL</t>
        </is>
      </c>
      <c r="F12" s="166" t="inlineStr">
        <is>
          <t>54 mL</t>
        </is>
      </c>
      <c r="G12" s="166" t="inlineStr">
        <is>
          <t>68 mL</t>
        </is>
      </c>
      <c r="H12" s="166" t="inlineStr">
        <is>
          <t>86 mL</t>
        </is>
      </c>
      <c r="I12" s="167" t="n">
        <v>2</v>
      </c>
      <c r="J12" s="166"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Fluid &amp; Electrolyte</t>
        </is>
      </c>
      <c r="M12" s="166" t="inlineStr"/>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ผู้ป่วยต้องการดื่มน้ำผลไม้ น้ำผลไม้ชนิดใดต่อไปนี้สามารถแนะนำให้ผู้ป่วยรับประทานได้</t>
        </is>
      </c>
      <c r="C13" s="166" t="inlineStr"/>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n">
        <v>3</v>
      </c>
      <c r="J13" s="166"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Chronic kidney diseases</t>
        </is>
      </c>
      <c r="M13" s="166" t="inlineStr"/>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12</v>
      </c>
      <c r="B14" s="166" t="inlineStr">
        <is>
          <t>ผู้ป่วยมาพบแพทย์์ด้วยอาการไอแห้ง ไม่มีน้ำมูก ไม่มีไข้ ท่านคิดว่าน่าจะเกิดจากยาตัวใด</t>
        </is>
      </c>
      <c r="C14" s="166" t="inlineStr"/>
      <c r="D14" s="166" t="inlineStr">
        <is>
          <t>Sodamint</t>
        </is>
      </c>
      <c r="E14" s="166" t="inlineStr">
        <is>
          <t>Enalapril</t>
        </is>
      </c>
      <c r="F14" s="166" t="inlineStr">
        <is>
          <t>CaCO3</t>
        </is>
      </c>
      <c r="G14" s="166" t="inlineStr">
        <is>
          <t>Folic acid</t>
        </is>
      </c>
      <c r="H14" s="166" t="inlineStr">
        <is>
          <t>1alpha-VitD3</t>
        </is>
      </c>
      <c r="I14" s="167" t="n">
        <v>2</v>
      </c>
      <c r="J14" s="166"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66" t="inlineStr"/>
      <c r="L14" s="166" t="inlineStr">
        <is>
          <t>Chronic kidney diseases</t>
        </is>
      </c>
      <c r="M14" s="166" t="inlineStr"/>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inlineStr"/>
      <c r="D15" s="166" t="inlineStr">
        <is>
          <t>Prednisolone</t>
        </is>
      </c>
      <c r="E15" s="166" t="inlineStr">
        <is>
          <t>Cyclosporine</t>
        </is>
      </c>
      <c r="F15" s="166" t="inlineStr">
        <is>
          <t>Tacrolimus</t>
        </is>
      </c>
      <c r="G15" s="166" t="inlineStr">
        <is>
          <t>Leucovorin</t>
        </is>
      </c>
      <c r="H15" s="166" t="inlineStr">
        <is>
          <t>Mycophenolate mofetil</t>
        </is>
      </c>
      <c r="I15" s="167" t="n">
        <v>4</v>
      </c>
      <c r="J15" s="166"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Chronic kidney diseases</t>
        </is>
      </c>
      <c r="M15" s="166" t="inlineStr"/>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14</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inlineStr"/>
      <c r="D16" s="166" t="inlineStr">
        <is>
          <t>10 mL/min</t>
        </is>
      </c>
      <c r="E16" s="166" t="inlineStr">
        <is>
          <t>15 mL/min</t>
        </is>
      </c>
      <c r="F16" s="166" t="inlineStr">
        <is>
          <t>20 mL/min</t>
        </is>
      </c>
      <c r="G16" s="166" t="inlineStr">
        <is>
          <t>25 mL/min</t>
        </is>
      </c>
      <c r="H16" s="166" t="inlineStr">
        <is>
          <t>30 mL/min</t>
        </is>
      </c>
      <c r="I16" s="167" t="n">
        <v>4</v>
      </c>
      <c r="J16" s="166"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66" t="inlineStr"/>
      <c r="L16" s="166" t="inlineStr">
        <is>
          <t>Chronic kidney diseases</t>
        </is>
      </c>
      <c r="M16" s="166" t="inlineStr"/>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inlineStr"/>
      <c r="D17" s="166" t="inlineStr">
        <is>
          <t>Hypovolemia</t>
        </is>
      </c>
      <c r="E17" s="166" t="inlineStr">
        <is>
          <t>Bleeding</t>
        </is>
      </c>
      <c r="F17" s="166" t="inlineStr">
        <is>
          <t>Rhabdomyolysis</t>
        </is>
      </c>
      <c r="G17" s="166" t="inlineStr">
        <is>
          <t>ได้รับยา nephrotoxic</t>
        </is>
      </c>
      <c r="H17" s="166" t="inlineStr">
        <is>
          <t>นิ่ว</t>
        </is>
      </c>
      <c r="I17" s="167" t="n">
        <v>3</v>
      </c>
      <c r="J17" s="166"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66" t="inlineStr"/>
      <c r="L17" s="166" t="inlineStr">
        <is>
          <t>Chronic kidney diseases</t>
        </is>
      </c>
      <c r="M17" s="166" t="inlineStr"/>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16</v>
      </c>
      <c r="B18" s="166" t="inlineStr">
        <is>
          <t>ภาวะ oliguria คือข้อใด</t>
        </is>
      </c>
      <c r="C18" s="166" t="inlineStr"/>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n">
        <v>2</v>
      </c>
      <c r="J18" s="166"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Chronic kidney diseases</t>
        </is>
      </c>
      <c r="M18" s="166" t="inlineStr"/>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อาการข้างต้น อาจเกิดได้จากยาในข้อใด</t>
        </is>
      </c>
      <c r="C19" s="166" t="inlineStr"/>
      <c r="D19" s="166" t="inlineStr">
        <is>
          <t>Atenolol</t>
        </is>
      </c>
      <c r="E19" s="166" t="inlineStr">
        <is>
          <t>Simvastatin</t>
        </is>
      </c>
      <c r="F19" s="166" t="inlineStr">
        <is>
          <t>Aspirin</t>
        </is>
      </c>
      <c r="G19" s="166" t="inlineStr">
        <is>
          <t>Hydralazine</t>
        </is>
      </c>
      <c r="H19" s="166" t="inlineStr">
        <is>
          <t>Felodipine</t>
        </is>
      </c>
      <c r="I19" s="167" t="n">
        <v>2</v>
      </c>
      <c r="J19" s="166"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Chronic kidney diseases</t>
        </is>
      </c>
      <c r="M19" s="166" t="inlineStr"/>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18</v>
      </c>
      <c r="B20" s="166" t="inlineStr">
        <is>
          <t>ในภาวะข้างต้น ผู้ป่วยควรได้รับการรักษาในข้อมากที่สุด ในการปรับสมดุลอิเล็กโทรไลต์</t>
        </is>
      </c>
      <c r="C20" s="166" t="inlineStr"/>
      <c r="D20" s="166" t="inlineStr">
        <is>
          <t>Dextrose + insulin</t>
        </is>
      </c>
      <c r="E20" s="166" t="inlineStr">
        <is>
          <t>Erythropoietin</t>
        </is>
      </c>
      <c r="F20" s="166" t="inlineStr">
        <is>
          <t>Sodium bicarbonate</t>
        </is>
      </c>
      <c r="G20" s="166" t="inlineStr">
        <is>
          <t>Calcitriol</t>
        </is>
      </c>
      <c r="H20" s="166" t="inlineStr">
        <is>
          <t>Calcium carbonate</t>
        </is>
      </c>
      <c r="I20" s="167" t="n">
        <v>1</v>
      </c>
      <c r="J20" s="166"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Chronic kidney diseases</t>
        </is>
      </c>
      <c r="M20" s="166" t="inlineStr"/>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19</v>
      </c>
      <c r="B21" s="166" t="inlineStr">
        <is>
          <t>ข้อใดเป็นผลกระทบเกี่ยวกับสมดุลอิเล็กโทรไลต์จากการใช้ยา oral corticosteroids</t>
        </is>
      </c>
      <c r="C21" s="166" t="inlineStr"/>
      <c r="D21" s="166" t="inlineStr">
        <is>
          <t>Hyperkalemia</t>
        </is>
      </c>
      <c r="E21" s="166" t="inlineStr">
        <is>
          <t>Hyponatremia</t>
        </is>
      </c>
      <c r="F21" s="166" t="inlineStr">
        <is>
          <t>Hypocalcemia</t>
        </is>
      </c>
      <c r="G21" s="166" t="inlineStr">
        <is>
          <t>Hypokalemia</t>
        </is>
      </c>
      <c r="H21" s="166" t="inlineStr">
        <is>
          <t>Hyperchloremic</t>
        </is>
      </c>
      <c r="I21" s="167" t="n">
        <v>4</v>
      </c>
      <c r="J21" s="166"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Fluid &amp; Electrolyte</t>
        </is>
      </c>
      <c r="M21" s="166" t="inlineStr"/>
      <c r="N21" s="165" t="inlineStr">
        <is>
          <t>Clinic</t>
        </is>
      </c>
      <c r="O21" s="166" t="inlineStr">
        <is>
          <t>ข้อ 19 Pharma Plus เล่มม่วง (เฉลยข้อ ง)</t>
        </is>
      </c>
      <c r="P21" s="165" t="inlineStr">
        <is>
          <t>แบบฝึกหัด</t>
        </is>
      </c>
      <c r="Q21" s="165" t="inlineStr">
        <is>
          <t>เล่มม่วง</t>
        </is>
      </c>
      <c r="R21" s="165" t="inlineStr"/>
    </row>
    <row r="22" ht="24" customHeight="1" s="49">
      <c r="A22" s="167" t="n">
        <v>20</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inlineStr"/>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n">
        <v>1</v>
      </c>
      <c r="J22" s="166"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66" t="inlineStr"/>
      <c r="L22" s="166" t="inlineStr">
        <is>
          <t>Chronic kidney diseases</t>
        </is>
      </c>
      <c r="M22" s="166" t="inlineStr"/>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ผู้ป่วยมีภาวะ fluid retention ควรได้รับยาใด</t>
        </is>
      </c>
      <c r="C23" s="166" t="inlineStr"/>
      <c r="D23" s="166" t="inlineStr">
        <is>
          <t>HCTZ</t>
        </is>
      </c>
      <c r="E23" s="166" t="inlineStr">
        <is>
          <t>Amirolide</t>
        </is>
      </c>
      <c r="F23" s="166" t="inlineStr">
        <is>
          <t>Furosemide</t>
        </is>
      </c>
      <c r="G23" s="166" t="inlineStr">
        <is>
          <t>Acetazolamide</t>
        </is>
      </c>
      <c r="H23" s="166" t="inlineStr">
        <is>
          <t>HCTZ+Amirolide</t>
        </is>
      </c>
      <c r="I23" s="167" t="n">
        <v>3</v>
      </c>
      <c r="J23" s="166"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66" t="inlineStr"/>
      <c r="L23" s="166" t="inlineStr">
        <is>
          <t>Chronic kidney diseases</t>
        </is>
      </c>
      <c r="M23" s="166" t="inlineStr"/>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22</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inlineStr"/>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n">
        <v>4</v>
      </c>
      <c r="J24" s="166"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Chronic kidney diseases</t>
        </is>
      </c>
      <c r="M24" s="166" t="inlineStr"/>
      <c r="N24" s="165" t="inlineStr">
        <is>
          <t>Clinic</t>
        </is>
      </c>
      <c r="O24" s="166" t="inlineStr">
        <is>
          <t>ข้อ 22 Pharma Plus เล่มม่วง (เฉลยข้อ ง)</t>
        </is>
      </c>
      <c r="P24" s="165" t="inlineStr">
        <is>
          <t>แบบฝึกหัด</t>
        </is>
      </c>
      <c r="Q24" s="165" t="inlineStr">
        <is>
          <t>เล่มม่วง</t>
        </is>
      </c>
      <c r="R24" s="165" t="inlineStr"/>
    </row>
    <row r="25" ht="24" customHeight="1" s="49">
      <c r="A25" s="167" t="n">
        <v>23</v>
      </c>
      <c r="B25" s="166" t="inlineStr">
        <is>
          <t>Hydrochlorothiazide (HCTZ) ออกฤทธิ์ยับยั้งกระบวนการในข้อใด</t>
        </is>
      </c>
      <c r="C25" s="166" t="inlineStr"/>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n">
        <v>5</v>
      </c>
      <c r="J25" s="166"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66" t="inlineStr"/>
      <c r="L25" s="166" t="inlineStr">
        <is>
          <t>Chronic kidney diseases</t>
        </is>
      </c>
      <c r="M25" s="166" t="inlineStr"/>
      <c r="N25" s="165" t="inlineStr">
        <is>
          <t>Clinic</t>
        </is>
      </c>
      <c r="O25" s="166" t="inlineStr">
        <is>
          <t>ข้อ 23 Pharma Plus เล่มม่วง (เฉลยข้อ จ)</t>
        </is>
      </c>
      <c r="P25" s="165" t="inlineStr">
        <is>
          <t>แบบฝึกหัด</t>
        </is>
      </c>
      <c r="Q25" s="165" t="inlineStr">
        <is>
          <t>เล่มม่วง</t>
        </is>
      </c>
      <c r="R25" s="165" t="inlineStr"/>
    </row>
    <row r="26" ht="24" customHeight="1" s="49">
      <c r="A26" s="167" t="n">
        <v>24</v>
      </c>
      <c r="B26" s="166" t="inlineStr">
        <is>
          <t>ผู้ป่วยมีภาวะ fluid retention การรักษาใดที่ไม่เหมาะสม</t>
        </is>
      </c>
      <c r="C26" s="166" t="inlineStr"/>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n">
        <v>5</v>
      </c>
      <c r="J26" s="166"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Chronic kidney diseases</t>
        </is>
      </c>
      <c r="M26" s="166" t="inlineStr"/>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25</v>
      </c>
      <c r="B27" s="166" t="inlineStr">
        <is>
          <t>แพทย์์พิจารณาจ่ายยาขับปัสสาวะ ยาใดเหมาะสมที่สุดในผู้ป่วยรายนี้</t>
        </is>
      </c>
      <c r="C27" s="166" t="inlineStr"/>
      <c r="D27" s="166" t="inlineStr">
        <is>
          <t>HCTZ</t>
        </is>
      </c>
      <c r="E27" s="166" t="inlineStr">
        <is>
          <t>Spironolactone</t>
        </is>
      </c>
      <c r="F27" s="166" t="inlineStr">
        <is>
          <t>Ethacrynic acid</t>
        </is>
      </c>
      <c r="G27" s="166" t="inlineStr">
        <is>
          <t>Furosemide</t>
        </is>
      </c>
      <c r="H27" s="166" t="inlineStr">
        <is>
          <t>Amiloride</t>
        </is>
      </c>
      <c r="I27" s="167" t="n">
        <v>4</v>
      </c>
      <c r="J27" s="166"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66" t="inlineStr"/>
      <c r="L27" s="166" t="inlineStr">
        <is>
          <t>Chronic kidney diseases</t>
        </is>
      </c>
      <c r="M27" s="166" t="inlineStr"/>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26</v>
      </c>
      <c r="B28" s="166" t="inlineStr">
        <is>
          <t>อาการข้างเคียงจากการใช้ยาขับปัสสาวะดังกล่าวข้างต้นคือข้อใด</t>
        </is>
      </c>
      <c r="C28" s="166" t="inlineStr"/>
      <c r="D28" s="166" t="inlineStr">
        <is>
          <t>Hypocalcemia</t>
        </is>
      </c>
      <c r="E28" s="166" t="inlineStr">
        <is>
          <t>Hyponatremia</t>
        </is>
      </c>
      <c r="F28" s="166" t="inlineStr">
        <is>
          <t>Hypokalemia</t>
        </is>
      </c>
      <c r="G28" s="166" t="inlineStr">
        <is>
          <t>Hypercalcemia</t>
        </is>
      </c>
      <c r="H28" s="166" t="inlineStr">
        <is>
          <t>Acidosis</t>
        </is>
      </c>
      <c r="I28" s="167" t="n">
        <v>1</v>
      </c>
      <c r="J28" s="166"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Chronic kidney diseases</t>
        </is>
      </c>
      <c r="M28" s="166" t="inlineStr"/>
      <c r="N28" s="165" t="inlineStr">
        <is>
          <t>Clinic</t>
        </is>
      </c>
      <c r="O28" s="166" t="inlineStr">
        <is>
          <t>ข้อ 26 Pharma Plus เล่มม่วง (เฉลยข้อ ก ค)</t>
        </is>
      </c>
      <c r="P28" s="165" t="inlineStr">
        <is>
          <t>แบบฝึกหัด</t>
        </is>
      </c>
      <c r="Q28" s="165" t="inlineStr">
        <is>
          <t>เล่มม่วง</t>
        </is>
      </c>
      <c r="R28" s="165" t="inlineStr"/>
    </row>
    <row r="29" ht="24" customHeight="1" s="49">
      <c r="A29" s="167" t="n">
        <v>27</v>
      </c>
      <c r="B29" s="166" t="inlineStr">
        <is>
          <t>of oxidation is increased by the addition of alkali or by exposure to light. (ใช้ตอบข้อ 57-58)
ควรให้ยาใด</t>
        </is>
      </c>
      <c r="C29" s="166" t="inlineStr"/>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n">
        <v>3</v>
      </c>
      <c r="J29" s="166"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Chronic kidney diseases</t>
        </is>
      </c>
      <c r="M29" s="166" t="inlineStr"/>
      <c r="N29" s="165" t="inlineStr">
        <is>
          <t>CKD/AKI</t>
        </is>
      </c>
      <c r="O29" s="166" t="inlineStr">
        <is>
          <t>Mock PLE-CC 1 ข้อ 66</t>
        </is>
      </c>
      <c r="P29" s="165" t="inlineStr">
        <is>
          <t>แบบฝึกหัด</t>
        </is>
      </c>
      <c r="Q29" s="165" t="inlineStr">
        <is>
          <t>เล่มม่วง</t>
        </is>
      </c>
      <c r="R29" s="165" t="inlineStr"/>
    </row>
    <row r="30" ht="24" customHeight="1" s="49">
      <c r="A30" s="167" t="n">
        <v>28</v>
      </c>
      <c r="B30" s="166" t="inlineStr">
        <is>
          <t>ยาที่เลือกข้อก่อนหน้า เกี่ยวกับ biomaker ใด</t>
        </is>
      </c>
      <c r="C30" s="166" t="inlineStr"/>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n">
        <v>2</v>
      </c>
      <c r="J30" s="166"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Chronic kidney diseases</t>
        </is>
      </c>
      <c r="M30" s="166" t="inlineStr"/>
      <c r="N30" s="165" t="inlineStr">
        <is>
          <t>CKD/AKI</t>
        </is>
      </c>
      <c r="O30" s="166" t="inlineStr">
        <is>
          <t>Mock PLE-CC 1 ข้อ 69</t>
        </is>
      </c>
      <c r="P30" s="165" t="inlineStr">
        <is>
          <t>แบบฝึกหัด</t>
        </is>
      </c>
      <c r="Q30" s="165" t="inlineStr">
        <is>
          <t>เล่มม่วง</t>
        </is>
      </c>
      <c r="R30" s="165" t="inlineStr"/>
    </row>
    <row r="31" ht="24" customHeight="1" s="49">
      <c r="A31" s="167" t="n">
        <v>29</v>
      </c>
      <c r="B31" s="166" t="inlineStr">
        <is>
          <t>ถัา EGFR exon 19 deletion positive ต้องเปลี่ยนการรักษาเป็นอะไร</t>
        </is>
      </c>
      <c r="C31" s="166" t="inlineStr"/>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n">
        <v>1</v>
      </c>
      <c r="J31" s="166"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Chronic kidney diseases</t>
        </is>
      </c>
      <c r="M31" s="166" t="inlineStr"/>
      <c r="N31" s="165" t="inlineStr">
        <is>
          <t>CKD/AKI</t>
        </is>
      </c>
      <c r="O31" s="166" t="inlineStr">
        <is>
          <t>Mock PLE-CC 1 ข้อ 70</t>
        </is>
      </c>
      <c r="P31" s="165" t="inlineStr">
        <is>
          <t>แบบฝึกหัด</t>
        </is>
      </c>
      <c r="Q31" s="165" t="inlineStr">
        <is>
          <t>เล่มม่วง</t>
        </is>
      </c>
      <c r="R31" s="165" t="inlineStr"/>
    </row>
    <row r="32" ht="24" customHeight="1" s="49">
      <c r="A32" s="167" t="n">
        <v>30</v>
      </c>
      <c r="B32" s="166" t="inlineStr">
        <is>
          <t>Immune checkpoint inhibitor (ICI) ใน NSCLC (non-small cell lung cancer) อะไรบ่งบอกว่าการรักษาดีขึ้น</t>
        </is>
      </c>
      <c r="C32" s="166" t="inlineStr"/>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n">
        <v>1</v>
      </c>
      <c r="J32" s="166"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Chronic kidney diseases</t>
        </is>
      </c>
      <c r="M32" s="166" t="inlineStr"/>
      <c r="N32" s="165" t="inlineStr">
        <is>
          <t>CKD/AKI</t>
        </is>
      </c>
      <c r="O32" s="166" t="inlineStr">
        <is>
          <t>Mock PLE-CC 1 ข้อ 77</t>
        </is>
      </c>
      <c r="P32" s="165" t="inlineStr">
        <is>
          <t>แบบฝึกหัด</t>
        </is>
      </c>
      <c r="Q32" s="165" t="inlineStr">
        <is>
          <t>เล่มม่วง</t>
        </is>
      </c>
      <c r="R32" s="165" t="inlineStr"/>
    </row>
    <row r="33" ht="24" customHeight="1" s="49">
      <c r="A33" s="167" t="n">
        <v>31</v>
      </c>
      <c r="B33" s="166" t="inlineStr">
        <is>
          <t>กลไกที่ทำให้เกิด exon 19 deletion บน EGFR ส่งผลต่อกลไกการทำงานของ EGFR tyrosine kinase inhibitor
ยังไง</t>
        </is>
      </c>
      <c r="C33" s="166" t="inlineStr"/>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n">
        <v>1</v>
      </c>
      <c r="J33" s="166"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Chronic kidney diseases</t>
        </is>
      </c>
      <c r="M33" s="166" t="inlineStr"/>
      <c r="N33" s="165" t="inlineStr">
        <is>
          <t>CKD/AKI</t>
        </is>
      </c>
      <c r="O33" s="166" t="inlineStr">
        <is>
          <t>Mock PLE-CC 1 ข้อ 80</t>
        </is>
      </c>
      <c r="P33" s="165" t="inlineStr">
        <is>
          <t>แบบฝึกหัด</t>
        </is>
      </c>
      <c r="Q33" s="165" t="inlineStr">
        <is>
          <t>เล่มม่วง</t>
        </is>
      </c>
      <c r="R33" s="165" t="inlineStr"/>
    </row>
    <row r="34" ht="24" customHeight="1" s="49">
      <c r="A34" s="167" t="n">
        <v>32</v>
      </c>
      <c r="B34" s="166" t="inlineStr">
        <is>
          <t>การกลายพันธุ์ของ T790M ของ EGFR ใน NSCLC ทำให้ผู้ป่วยดื้อต่อยา Gifitinib กับ Erlotinib กลไกคืออะไร</t>
        </is>
      </c>
      <c r="C34" s="166" t="inlineStr"/>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n">
        <v>3</v>
      </c>
      <c r="J34" s="166"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Chronic kidney diseases</t>
        </is>
      </c>
      <c r="M34" s="166" t="inlineStr"/>
      <c r="N34" s="165" t="inlineStr">
        <is>
          <t>CKD/AKI</t>
        </is>
      </c>
      <c r="O34" s="166" t="inlineStr">
        <is>
          <t>Mock PLE-CC 1 ข้อ 81</t>
        </is>
      </c>
      <c r="P34" s="165" t="inlineStr">
        <is>
          <t>แบบฝึกหัด</t>
        </is>
      </c>
      <c r="Q34" s="165" t="inlineStr">
        <is>
          <t>เล่มม่วง</t>
        </is>
      </c>
      <c r="R34" s="165" t="inlineStr"/>
    </row>
    <row r="35" ht="24" customHeight="1" s="49">
      <c r="A35" s="167" t="n">
        <v>33</v>
      </c>
      <c r="B35" s="166" t="inlineStr">
        <is>
          <t>จากข้อมูลในสถานการณ์นี้ ข้อใดต่อไปนี้ไม่ใช่ปัจจัยเสี่ยงที่เกี่ยวข้องกับการเกิดโรคไตเรื้อรัง (CKD) ในผู้ป่วย รายนี้</t>
        </is>
      </c>
      <c r="C35" s="166" t="inlineStr"/>
      <c r="D35" s="166" t="inlineStr">
        <is>
          <t>แม่</t>
        </is>
      </c>
      <c r="E35" s="166" t="inlineStr">
        <is>
          <t>HbA1c</t>
        </is>
      </c>
      <c r="F35" s="166" t="inlineStr">
        <is>
          <t>FBS</t>
        </is>
      </c>
      <c r="G35" s="166" t="inlineStr">
        <is>
          <t>[NEED_REVIEW]</t>
        </is>
      </c>
      <c r="H35" s="166" t="inlineStr">
        <is>
          <t>[NEED_REVIEW]</t>
        </is>
      </c>
      <c r="I35" s="167" t="n">
        <v>1</v>
      </c>
      <c r="J3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166" t="inlineStr"/>
      <c r="L35" s="166" t="inlineStr">
        <is>
          <t>Chronic kidney diseases</t>
        </is>
      </c>
      <c r="M35" s="166" t="inlineStr"/>
      <c r="N35" s="165" t="inlineStr">
        <is>
          <t>CKD/AKI</t>
        </is>
      </c>
      <c r="O35" s="166" t="inlineStr">
        <is>
          <t>PLE_CC1_2567_Key ข้อ 48</t>
        </is>
      </c>
      <c r="P35" s="165" t="inlineStr">
        <is>
          <t>ข้อสอบเก่า</t>
        </is>
      </c>
      <c r="Q35" s="165" t="inlineStr">
        <is>
          <t>2567</t>
        </is>
      </c>
      <c r="R35" s="165" t="inlineStr"/>
    </row>
    <row r="36" ht="24" customHeight="1" s="49">
      <c r="A36" s="167" t="n">
        <v>34</v>
      </c>
      <c r="B36" s="166" t="inlineStr">
        <is>
          <t>ข้อใดเป็นเกณฑ์ในการวินิจฉัยว่าผู้ป่วยคนนี้เป็นโรคไตเรื้อรัง</t>
        </is>
      </c>
      <c r="C36" s="166" t="inlineStr"/>
      <c r="D36" s="166" t="inlineStr">
        <is>
          <t>serum HCO3 22 mg/dl</t>
        </is>
      </c>
      <c r="E36" s="166" t="inlineStr">
        <is>
          <t>AUACR 282</t>
        </is>
      </c>
      <c r="F36" s="166" t="inlineStr">
        <is>
          <t>คนในครอบครัวเป็นโรคไต</t>
        </is>
      </c>
      <c r="G36" s="166" t="inlineStr">
        <is>
          <t>[NEED_REVIEW]</t>
        </is>
      </c>
      <c r="H36" s="166" t="inlineStr">
        <is>
          <t>BUN</t>
        </is>
      </c>
      <c r="I36" s="167" t="n">
        <v>1</v>
      </c>
      <c r="J36" s="166"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Chronic kidney diseases</t>
        </is>
      </c>
      <c r="M36" s="166" t="inlineStr"/>
      <c r="N36" s="165" t="inlineStr">
        <is>
          <t>CKD/AKI</t>
        </is>
      </c>
      <c r="O36" s="166" t="inlineStr">
        <is>
          <t>PLE_CC1_2567_Key ข้อ 50</t>
        </is>
      </c>
      <c r="P36" s="165" t="inlineStr">
        <is>
          <t>ข้อสอบเก่า</t>
        </is>
      </c>
      <c r="Q36" s="165" t="inlineStr">
        <is>
          <t>2567</t>
        </is>
      </c>
      <c r="R36" s="165" t="inlineStr"/>
    </row>
    <row r="37" ht="24" customHeight="1" s="49">
      <c r="A37" s="167" t="n">
        <v>35</v>
      </c>
      <c r="B37" s="166" t="inlineStr">
        <is>
          <t>ผู้ป่วยจัดอยู่ CKD stage ใด = I ~ 45 - 59</t>
        </is>
      </c>
      <c r="C37" s="166" t="inlineStr"/>
      <c r="D37" s="166" t="inlineStr">
        <is>
          <t>Sodium bicarbonate 650 mg TID</t>
        </is>
      </c>
      <c r="E37" s="166" t="inlineStr">
        <is>
          <t>Kayexalate (Sodium polystyrene sulfonate) 15 g TID</t>
        </is>
      </c>
      <c r="F37" s="166" t="inlineStr">
        <is>
          <t>3a</t>
        </is>
      </c>
      <c r="G37" s="166" t="inlineStr">
        <is>
          <t>3b</t>
        </is>
      </c>
      <c r="H37" s="166" t="inlineStr">
        <is>
          <t>Erythropoietin (EPO) 4000 units SC weekly</t>
        </is>
      </c>
      <c r="I37" s="167" t="n">
        <v>1</v>
      </c>
      <c r="J37" s="166"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66" t="inlineStr"/>
      <c r="L37" s="166" t="inlineStr">
        <is>
          <t>Chronic kidney diseases</t>
        </is>
      </c>
      <c r="M37" s="166" t="inlineStr"/>
      <c r="N37" s="165" t="inlineStr">
        <is>
          <t>Clinic</t>
        </is>
      </c>
      <c r="O37" s="166" t="inlineStr">
        <is>
          <t>ข้อ 73 (PLE_CC1_2562_Key.md)</t>
        </is>
      </c>
      <c r="P37" s="165" t="inlineStr">
        <is>
          <t>ข้อสอบเก่า</t>
        </is>
      </c>
      <c r="Q37" s="165" t="inlineStr">
        <is>
          <t>2562</t>
        </is>
      </c>
      <c r="R37" s="165" t="inlineStr"/>
    </row>
    <row r="38" ht="24" customHeight="1" s="49">
      <c r="A38" s="167" t="n">
        <v>36</v>
      </c>
      <c r="B38" s="166" t="inlineStr">
        <is>
          <t>เกี่ยวกับ การไตเตรตดังกล!าวแบบใด ข้อใดต่อไปนี้กล่าวถูกต้องตามหลักวิชาชีพเภสัชกรรม</t>
        </is>
      </c>
      <c r="C38" s="166" t="inlineStr"/>
      <c r="D38" s="166" t="inlineStr">
        <is>
          <t>Redox titrate</t>
        </is>
      </c>
      <c r="E38" s="166" t="inlineStr">
        <is>
          <t>Aqueous titrate</t>
        </is>
      </c>
      <c r="F38" s="166" t="inlineStr">
        <is>
          <t>Precipitation titrate</t>
        </is>
      </c>
      <c r="G38" s="166" t="inlineStr">
        <is>
          <t>Non aqueous titrate</t>
        </is>
      </c>
      <c r="H38" s="166" t="inlineStr">
        <is>
          <t>Complexometric</t>
        </is>
      </c>
      <c r="I38" s="167" t="n">
        <v>1</v>
      </c>
      <c r="J38" s="166"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Chronic kidney diseases</t>
        </is>
      </c>
      <c r="M38" s="166" t="inlineStr"/>
      <c r="N38" s="165" t="inlineStr">
        <is>
          <t>Clinic</t>
        </is>
      </c>
      <c r="O38" s="166" t="inlineStr">
        <is>
          <t>ข้อ 17 (PLE_CC1_2561_Key.md)</t>
        </is>
      </c>
      <c r="P38" s="165" t="inlineStr">
        <is>
          <t>ข้อสอบเก่า</t>
        </is>
      </c>
      <c r="Q38" s="165" t="inlineStr">
        <is>
          <t>2561</t>
        </is>
      </c>
      <c r="R38" s="165" t="inlineStr"/>
    </row>
    <row r="39" ht="24" customHeight="1" s="49">
      <c r="A39" s="167" t="n">
        <v>37</v>
      </c>
      <c r="B39" s="166" t="inlineStr">
        <is>
          <t>ยาใดไม่ควรใช้ในผู้ป่วยโรคไตเรื อรังรายนี</t>
        </is>
      </c>
      <c r="C39" s="166" t="inlineStr"/>
      <c r="D39" s="166" t="inlineStr">
        <is>
          <t>Aspirin</t>
        </is>
      </c>
      <c r="E39" s="166" t="inlineStr">
        <is>
          <t>Glipizide</t>
        </is>
      </c>
      <c r="F39" s="166" t="inlineStr">
        <is>
          <t>Amlodipine</t>
        </is>
      </c>
      <c r="G39" s="166" t="inlineStr">
        <is>
          <t>Alum milk</t>
        </is>
      </c>
      <c r="H39" s="166" t="inlineStr">
        <is>
          <t>Hydralazine</t>
        </is>
      </c>
      <c r="I39" s="167" t="n">
        <v>1</v>
      </c>
      <c r="J39"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Chronic kidney diseases</t>
        </is>
      </c>
      <c r="M39" s="166" t="inlineStr"/>
      <c r="N39" s="165" t="inlineStr">
        <is>
          <t>Clinic</t>
        </is>
      </c>
      <c r="O39" s="166" t="inlineStr">
        <is>
          <t>ข้อ 3 (PLE_CC1_2560 22 April Set 1.md)</t>
        </is>
      </c>
      <c r="P39" s="165" t="inlineStr">
        <is>
          <t>ข้อสอบเก่า</t>
        </is>
      </c>
      <c r="Q39" s="165" t="inlineStr">
        <is>
          <t>2560</t>
        </is>
      </c>
      <c r="R39" s="165" t="inlineStr"/>
    </row>
    <row r="40" ht="24" customHeight="1" s="49">
      <c r="A40" s="167" t="n">
        <v>38</v>
      </c>
      <c r="B40" s="166" t="inlineStr">
        <is>
          <t>เกี่ยวกับ ยาใดห้ามใช้ในโรคไต ข้อใดต่อไปนี้กล่าวถูกต้องตามหลักวิชาชีพเภสัชกรรม</t>
        </is>
      </c>
      <c r="C40" s="166" t="inlineStr"/>
      <c r="D40" s="166" t="inlineStr">
        <is>
          <t>Aspirin</t>
        </is>
      </c>
      <c r="E40" s="166" t="inlineStr">
        <is>
          <t>Glipizide</t>
        </is>
      </c>
      <c r="F40" s="166" t="inlineStr">
        <is>
          <t>Amlodipine</t>
        </is>
      </c>
      <c r="G40" s="166" t="inlineStr">
        <is>
          <t>Alum milk</t>
        </is>
      </c>
      <c r="H40" s="166" t="inlineStr">
        <is>
          <t>Hydralazine</t>
        </is>
      </c>
      <c r="I40" s="167" t="n">
        <v>1</v>
      </c>
      <c r="J40"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Chronic kidney diseases</t>
        </is>
      </c>
      <c r="M40" s="166" t="inlineStr"/>
      <c r="N40" s="165" t="inlineStr">
        <is>
          <t>Clinic</t>
        </is>
      </c>
      <c r="O40" s="166" t="inlineStr">
        <is>
          <t>ข้อ 2 (PLE_CC1_2560 22 April Set 2.md)</t>
        </is>
      </c>
      <c r="P40" s="165" t="inlineStr">
        <is>
          <t>ข้อสอบเก่า</t>
        </is>
      </c>
      <c r="Q40" s="165" t="inlineStr">
        <is>
          <t>2560</t>
        </is>
      </c>
      <c r="R40" s="165" t="inlineStr"/>
    </row>
    <row r="41" ht="24" customHeight="1" s="49">
      <c r="A41" s="167" t="n">
        <v>39</v>
      </c>
      <c r="B41" s="166" t="inlineStr">
        <is>
          <t>ยาใดเป็นพิษต่อไตมากที่สุด</t>
        </is>
      </c>
      <c r="C41" s="166" t="inlineStr"/>
      <c r="D41" s="166" t="inlineStr">
        <is>
          <t>Risedronate</t>
        </is>
      </c>
      <c r="E41" s="166" t="inlineStr">
        <is>
          <t>Diclofenac</t>
        </is>
      </c>
      <c r="F41" s="166" t="inlineStr">
        <is>
          <t>Glucosamine</t>
        </is>
      </c>
      <c r="G41" s="166" t="inlineStr">
        <is>
          <t>Vitamin B complex</t>
        </is>
      </c>
      <c r="H41" s="166" t="inlineStr">
        <is>
          <t>Calcium ห้ามนำไปทำซ้ำทุกกรณี เว้นแต่จะได้รับอนุญาต</t>
        </is>
      </c>
      <c r="I41" s="167" t="n">
        <v>1</v>
      </c>
      <c r="J41" s="166"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Chronic kidney diseases</t>
        </is>
      </c>
      <c r="M41" s="166" t="inlineStr"/>
      <c r="N41" s="165" t="inlineStr">
        <is>
          <t>Clinic</t>
        </is>
      </c>
      <c r="O41" s="166" t="inlineStr">
        <is>
          <t>ข้อ 85 (PLE_CC1_2559.md)</t>
        </is>
      </c>
      <c r="P41" s="165" t="inlineStr">
        <is>
          <t>ข้อสอบเก่า</t>
        </is>
      </c>
      <c r="Q41" s="165" t="inlineStr">
        <is>
          <t>2559</t>
        </is>
      </c>
      <c r="R41" s="165" t="inlineStr"/>
    </row>
    <row r="42" ht="24" customHeight="1" s="49">
      <c r="A42" s="167" t="n">
        <v>40</v>
      </c>
      <c r="B42" s="166" t="inlineStr">
        <is>
          <t>ข้อใด ไม่ใช่ เกณฑ์วินิจฉัยภาวะไตเรื้อรัง</t>
        </is>
      </c>
      <c r="C42" s="166" t="inlineStr"/>
      <c r="D42" s="166" t="inlineStr">
        <is>
          <t>GFR &lt; 45 ml/min/1.73 m2 ติดต่อกันเกิน 3 เดือน</t>
        </is>
      </c>
      <c r="E42" s="166" t="inlineStr">
        <is>
          <t>ตรวจพบอัลบูมินในปัสสาวะ ≥ 2 ใน 3 ครั้ง ในช่วง 3 เดือน</t>
        </is>
      </c>
      <c r="F42" s="166" t="inlineStr">
        <is>
          <t>ตรวจพบเม็ดเลือดแดงในปัสสาวะ ≥ 2 ใน 3 ครั้ง ในช่วง 3 เดือน</t>
        </is>
      </c>
      <c r="G42" s="166" t="inlineStr">
        <is>
          <t>พบความผิดปกติทางพยาธิสภาพ</t>
        </is>
      </c>
      <c r="H42" s="166" t="inlineStr">
        <is>
          <t>มีประวัติผ่าตัดปลูกถ่ายไต</t>
        </is>
      </c>
      <c r="I42" s="167" t="n">
        <v>1</v>
      </c>
      <c r="J42" s="166"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Chronic kidney diseases</t>
        </is>
      </c>
      <c r="M42" s="166" t="inlineStr"/>
      <c r="N42" s="165" t="inlineStr">
        <is>
          <t>Clinic</t>
        </is>
      </c>
      <c r="O42" s="166" t="inlineStr">
        <is>
          <t>ข้อ 84 (Pharmtutor_2024_Set2.md)</t>
        </is>
      </c>
      <c r="P42" s="165" t="inlineStr">
        <is>
          <t>ข้อสอบจำลอง</t>
        </is>
      </c>
      <c r="Q42" s="165" t="inlineStr">
        <is>
          <t>Mock Pharmtutor 2024</t>
        </is>
      </c>
      <c r="R42" s="165" t="inlineStr"/>
    </row>
    <row r="43" ht="24" customHeight="1" s="49">
      <c r="A43" s="167" t="n">
        <v>41</v>
      </c>
      <c r="B43" s="166" t="inlineStr">
        <is>
          <t>ผู้ป่วยรายนี%มีภาวะโรคไตเรื%อรังอยู่ในระยะ (stage) ใด (1) Stage I (2) Stage II (3) Stage III (4) Stage IV (5) Stage V</t>
        </is>
      </c>
      <c r="C43" s="166" t="inlineStr"/>
      <c r="D43" s="166" t="inlineStr">
        <is>
          <t>Kayexalate (Sodium polystyrene sulfonate) 15 g TID</t>
        </is>
      </c>
      <c r="E43" s="166" t="inlineStr">
        <is>
          <t>Calcium gluconate 10% 10 mL IV over 5 min</t>
        </is>
      </c>
      <c r="F43" s="166" t="inlineStr">
        <is>
          <t>Furosemide 40 mg IV/PO OD</t>
        </is>
      </c>
      <c r="G43" s="166" t="inlineStr">
        <is>
          <t>Erythropoietin (EPO) 4000 units SC weekly</t>
        </is>
      </c>
      <c r="H43" s="166" t="inlineStr">
        <is>
          <t>Calcitriol 0.25 mcg OD</t>
        </is>
      </c>
      <c r="I43" s="167" t="n">
        <v>1</v>
      </c>
      <c r="J4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3" s="166" t="inlineStr"/>
      <c r="L43" s="166" t="inlineStr">
        <is>
          <t>Chronic kidney diseases</t>
        </is>
      </c>
      <c r="M43" s="166" t="inlineStr"/>
      <c r="N43" s="165" t="inlineStr">
        <is>
          <t>Clinic</t>
        </is>
      </c>
      <c r="O43" s="166" t="inlineStr">
        <is>
          <t>ข้อ 64 (PLE_CC1_2557.md)</t>
        </is>
      </c>
      <c r="P43" s="165" t="inlineStr">
        <is>
          <t>ข้อสอบเก่า</t>
        </is>
      </c>
      <c r="Q43" s="165" t="inlineStr">
        <is>
          <t>2557</t>
        </is>
      </c>
      <c r="R43" s="165" t="inlineStr"/>
    </row>
    <row r="44" ht="24" customHeight="1" s="49">
      <c r="A44" s="167" t="n">
        <v>42</v>
      </c>
      <c r="B44" s="166" t="inlineStr">
        <is>
          <t>เกี่ยวกับ serumcreatinine ข้อใดต่อไปนี้กล่าวถูกต้องตามหลักวิชาชีพเภสัชกรรม</t>
        </is>
      </c>
      <c r="C44" s="166" t="inlineStr"/>
      <c r="D44" s="166" t="inlineStr">
        <is>
          <t>Erythropoietin (EPO) 4000 units SC weekly</t>
        </is>
      </c>
      <c r="E44" s="166" t="inlineStr">
        <is>
          <t>Calcitriol 0.25 mcg OD</t>
        </is>
      </c>
      <c r="F44" s="166" t="inlineStr">
        <is>
          <t>Potassium chloride 500 mg BID</t>
        </is>
      </c>
      <c r="G44" s="166" t="inlineStr">
        <is>
          <t>Calcium carbonate 1000 mg TID with meals</t>
        </is>
      </c>
      <c r="H44" s="166" t="inlineStr">
        <is>
          <t>Calcium acetate 667 mg TID with meals</t>
        </is>
      </c>
      <c r="I44" s="167" t="n">
        <v>1</v>
      </c>
      <c r="J4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4" s="166" t="inlineStr"/>
      <c r="L44" s="166" t="inlineStr">
        <is>
          <t>Chronic kidney diseases</t>
        </is>
      </c>
      <c r="M44" s="166" t="inlineStr"/>
      <c r="N44" s="165" t="inlineStr">
        <is>
          <t>Clinic</t>
        </is>
      </c>
      <c r="O44" s="166" t="inlineStr">
        <is>
          <t>ข้อ 1 (PLE_CC1_2556.md)</t>
        </is>
      </c>
      <c r="P44" s="165" t="inlineStr">
        <is>
          <t>ข้อสอบเก่า</t>
        </is>
      </c>
      <c r="Q44" s="165" t="inlineStr">
        <is>
          <t>2556</t>
        </is>
      </c>
      <c r="R44" s="165" t="inlineStr"/>
    </row>
    <row r="45" ht="24" customHeight="1" s="49">
      <c r="A45" s="167" t="n">
        <v>43</v>
      </c>
      <c r="B45" s="166" t="inlineStr">
        <is>
          <t>สาเหตุของการเกิดโรคไตในผู้ป่วยรายนี้</t>
        </is>
      </c>
      <c r="C45" s="166" t="inlineStr"/>
      <c r="D45" s="166" t="inlineStr">
        <is>
          <t>smoke-induced</t>
        </is>
      </c>
      <c r="E45" s="166" t="inlineStr">
        <is>
          <t>alcohol-induced</t>
        </is>
      </c>
      <c r="F45" s="166" t="inlineStr">
        <is>
          <t>hypovolemia</t>
        </is>
      </c>
      <c r="G45"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45" s="166" t="inlineStr">
        <is>
          <t>Kayexalate (Sodium polystyrene sulfonate) 15 g TID</t>
        </is>
      </c>
      <c r="I45" s="167" t="n">
        <v>2</v>
      </c>
      <c r="J45" s="166"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Chronic kidney diseases</t>
        </is>
      </c>
      <c r="M45" s="166" t="inlineStr"/>
      <c r="N45" s="165" t="inlineStr">
        <is>
          <t>Clinic</t>
        </is>
      </c>
      <c r="O45" s="166" t="inlineStr">
        <is>
          <t>ข้อ 4 (PLE_CC1_2554 SET2.md)</t>
        </is>
      </c>
      <c r="P45" s="165" t="inlineStr">
        <is>
          <t>ข้อสอบเก่า</t>
        </is>
      </c>
      <c r="Q45" s="165" t="inlineStr">
        <is>
          <t>2554</t>
        </is>
      </c>
      <c r="R45" s="165" t="inlineStr"/>
    </row>
    <row r="46" ht="24" customHeight="1" s="49">
      <c r="A46" s="167" t="n">
        <v>44</v>
      </c>
      <c r="B46"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6" s="166" t="inlineStr"/>
      <c r="D46" s="166" t="inlineStr">
        <is>
          <t>Furosemide 40 mg IV/PO OD</t>
        </is>
      </c>
      <c r="E46" s="166" t="inlineStr">
        <is>
          <t>Erythropoietin (EPO) 4000 units SC weekly</t>
        </is>
      </c>
      <c r="F46" s="166" t="inlineStr">
        <is>
          <t>Calcitriol 0.25 mcg OD</t>
        </is>
      </c>
      <c r="G46" s="166" t="inlineStr">
        <is>
          <t>Potassium chloride 500 mg BID</t>
        </is>
      </c>
      <c r="H46" s="166" t="inlineStr">
        <is>
          <t>Calcium carbonate 1000 mg TID with meals</t>
        </is>
      </c>
      <c r="I46" s="167" t="n">
        <v>1</v>
      </c>
      <c r="J4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6" s="166" t="inlineStr"/>
      <c r="L46" s="166" t="inlineStr">
        <is>
          <t>Chronic kidney diseases</t>
        </is>
      </c>
      <c r="M46" s="166" t="inlineStr"/>
      <c r="N46" s="165" t="inlineStr">
        <is>
          <t>Clinic</t>
        </is>
      </c>
      <c r="O46" s="166" t="inlineStr">
        <is>
          <t>ข้อ 2 (PLE_CC1_Practice_Exam.md)</t>
        </is>
      </c>
      <c r="P46" s="165" t="inlineStr">
        <is>
          <t>แบบฝึกหัด</t>
        </is>
      </c>
      <c r="Q46" s="165" t="inlineStr">
        <is>
          <t>เล่มม่วง</t>
        </is>
      </c>
      <c r="R46" s="165" t="inlineStr"/>
    </row>
    <row r="47" ht="24" customHeight="1" s="49">
      <c r="A47" s="167" t="n">
        <v>45</v>
      </c>
      <c r="B47" s="166" t="inlineStr">
        <is>
          <t>มีการทำงานของไตบกพร่อง Anxiety</t>
        </is>
      </c>
      <c r="C47" s="166" t="inlineStr"/>
      <c r="D47" s="166" t="inlineStr">
        <is>
          <t>Potassium chloride 500 mg BID</t>
        </is>
      </c>
      <c r="E47" s="166" t="inlineStr">
        <is>
          <t>Calcium carbonate 1000 mg TID with meals</t>
        </is>
      </c>
      <c r="F47" s="166" t="inlineStr">
        <is>
          <t>Calcium acetate 667 mg TID with meals</t>
        </is>
      </c>
      <c r="G47" s="166" t="inlineStr">
        <is>
          <t>Sevelamer carbonate 800 mg TID with meals</t>
        </is>
      </c>
      <c r="H47" s="166" t="inlineStr">
        <is>
          <t>Sodium bicarbonate 650 mg TID</t>
        </is>
      </c>
      <c r="I47" s="167" t="n">
        <v>1</v>
      </c>
      <c r="J4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7" s="166" t="inlineStr"/>
      <c r="L47" s="166" t="inlineStr">
        <is>
          <t>Chronic kidney diseases</t>
        </is>
      </c>
      <c r="M47" s="166" t="inlineStr"/>
      <c r="N47" s="165" t="inlineStr">
        <is>
          <t>Clinic</t>
        </is>
      </c>
      <c r="O47" s="166" t="inlineStr">
        <is>
          <t>ข้อ 5 (PLE_CC1_Practice_Exam.md)</t>
        </is>
      </c>
      <c r="P47" s="165" t="inlineStr">
        <is>
          <t>แบบฝึกหัด</t>
        </is>
      </c>
      <c r="Q47" s="165" t="inlineStr">
        <is>
          <t>เล่มม่วง</t>
        </is>
      </c>
      <c r="R47" s="165" t="inlineStr"/>
    </row>
    <row r="48" ht="24" customHeight="1" s="49">
      <c r="A48" s="167" t="n">
        <v>46</v>
      </c>
      <c r="B48" s="166" t="inlineStr">
        <is>
          <t>ยา A 80% ขับออกทางไตและขับออกในรูป active metabolite ข้อใดเหมาะสมมากที่สุด</t>
        </is>
      </c>
      <c r="C48" s="166" t="inlineStr"/>
      <c r="D48" s="166" t="inlineStr">
        <is>
          <t>ควรพิจารณาปรับขนาดยาลดลง หากผู้ป่วยมีการทำงานของไตแย่ลง</t>
        </is>
      </c>
      <c r="E48" s="166" t="inlineStr">
        <is>
          <t>จำเป็นต้องพิจารณาการทำงานของตับร่วมด้วย</t>
        </is>
      </c>
      <c r="F48" s="166" t="inlineStr">
        <is>
          <t>ไม่มีความจำเป็นต้องปรับขนาดยาในผู้ป่วยโรคไต</t>
        </is>
      </c>
      <c r="G48" s="166" t="inlineStr">
        <is>
          <t>ผู้ป่วยควรดื่มน้ำหลังรับประทานยามากๆ เพื่อลดการเกิดพิษของยาต่อไต</t>
        </is>
      </c>
      <c r="H48" s="166" t="inlineStr">
        <is>
          <t>ผู้ป่วย CKD จะไม่สามารถใช้ยาตัวดังกล่าวได้</t>
        </is>
      </c>
      <c r="I48" s="167" t="n">
        <v>1</v>
      </c>
      <c r="J48" s="166"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8" s="166" t="inlineStr"/>
      <c r="L48" s="166" t="inlineStr">
        <is>
          <t>Chronic kidney diseases</t>
        </is>
      </c>
      <c r="M48" s="166" t="inlineStr"/>
      <c r="N48" s="165" t="inlineStr">
        <is>
          <t>Clinic</t>
        </is>
      </c>
      <c r="O48" s="166" t="inlineStr">
        <is>
          <t>ข้อ 13 (PLE_CC1_Practice_Exam.md)</t>
        </is>
      </c>
      <c r="P48" s="165" t="inlineStr">
        <is>
          <t>แบบฝึกหัด</t>
        </is>
      </c>
      <c r="Q48" s="165" t="inlineStr">
        <is>
          <t>เล่มม่วง</t>
        </is>
      </c>
      <c r="R48" s="165" t="inlineStr"/>
    </row>
    <row r="49" ht="24" customHeight="1" s="49">
      <c r="A49" s="167" t="n">
        <v>47</v>
      </c>
      <c r="B49" s="166" t="inlineStr">
        <is>
          <t>เกี่ยวกับ ปรับขนาดยาตามไต ข้อใดต่อไปนี้กล่าวถูกต้องตามหลักวิชาชีพเภสัชกรรม</t>
        </is>
      </c>
      <c r="C49" s="166" t="inlineStr"/>
      <c r="D49" s="166" t="inlineStr">
        <is>
          <t>Calcium gluconate 10% 10 mL IV over 5 min</t>
        </is>
      </c>
      <c r="E49" s="166" t="inlineStr">
        <is>
          <t>Furosemide 40 mg IV/PO OD</t>
        </is>
      </c>
      <c r="F49" s="166" t="inlineStr">
        <is>
          <t>Erythropoietin (EPO) 4000 units SC weekly</t>
        </is>
      </c>
      <c r="G49" s="166" t="inlineStr">
        <is>
          <t>Calcitriol 0.25 mcg OD</t>
        </is>
      </c>
      <c r="H49" s="166" t="inlineStr">
        <is>
          <t>Potassium chloride 500 mg BID</t>
        </is>
      </c>
      <c r="I49" s="167" t="n">
        <v>1</v>
      </c>
      <c r="J4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9" s="166" t="inlineStr"/>
      <c r="L49" s="166" t="inlineStr">
        <is>
          <t>Chronic kidney diseases</t>
        </is>
      </c>
      <c r="M49" s="166" t="inlineStr"/>
      <c r="N49" s="165" t="inlineStr">
        <is>
          <t>Clinic</t>
        </is>
      </c>
      <c r="O49" s="166" t="inlineStr">
        <is>
          <t>ข้อ 3 (PLE_CC1_Key_Rx20_UBU.md)</t>
        </is>
      </c>
      <c r="P49" s="165" t="inlineStr">
        <is>
          <t>ข้อสอบจำลอง</t>
        </is>
      </c>
      <c r="Q49" s="165" t="inlineStr">
        <is>
          <t>Mock Rx20 UBU</t>
        </is>
      </c>
      <c r="R49" s="165" t="inlineStr"/>
    </row>
    <row r="50" ht="24" customHeight="1" s="49">
      <c r="A50" s="167" t="n">
        <v>48</v>
      </c>
      <c r="B50" s="166"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0" s="166" t="inlineStr"/>
      <c r="D50" s="166" t="inlineStr">
        <is>
          <t>Calcitriol 0.25 mcg OD</t>
        </is>
      </c>
      <c r="E50" s="166" t="inlineStr">
        <is>
          <t>Potassium chloride 500 mg BID</t>
        </is>
      </c>
      <c r="F50" s="166" t="inlineStr">
        <is>
          <t>Calcium carbonate 1000 mg TID with meals</t>
        </is>
      </c>
      <c r="G50" s="166" t="inlineStr">
        <is>
          <t>Calcium acetate 667 mg TID with meals</t>
        </is>
      </c>
      <c r="H50" s="166" t="inlineStr">
        <is>
          <t>Sevelamer carbonate 800 mg TID with meals</t>
        </is>
      </c>
      <c r="I50" s="167" t="n">
        <v>1</v>
      </c>
      <c r="J5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66" t="inlineStr"/>
      <c r="L50" s="166" t="inlineStr">
        <is>
          <t>Chronic kidney diseases</t>
        </is>
      </c>
      <c r="M50" s="166" t="inlineStr"/>
      <c r="N50" s="165" t="inlineStr">
        <is>
          <t>Clinic</t>
        </is>
      </c>
      <c r="O50" s="166" t="inlineStr">
        <is>
          <t>ข้อ 5 (PLE_CC1_Key_Rx20_UBU.md)</t>
        </is>
      </c>
      <c r="P50" s="165" t="inlineStr">
        <is>
          <t>ข้อสอบจำลอง</t>
        </is>
      </c>
      <c r="Q50" s="165" t="inlineStr">
        <is>
          <t>Mock Rx20 UBU</t>
        </is>
      </c>
      <c r="R50" s="165" t="inlineStr"/>
    </row>
    <row r="51" ht="24" customHeight="1" s="49">
      <c r="A51" s="167" t="n">
        <v>49</v>
      </c>
      <c r="B51" s="166" t="inlineStr">
        <is>
          <t>ต้องระวังการใช้ยาในผู้ป่วยโรคไต</t>
        </is>
      </c>
      <c r="C51" s="166" t="inlineStr"/>
      <c r="D51" s="166" t="inlineStr">
        <is>
          <t>Calcium acetate 667 mg TID with meals</t>
        </is>
      </c>
      <c r="E51" s="166" t="inlineStr">
        <is>
          <t>Sevelamer carbonate 800 mg TID with meals</t>
        </is>
      </c>
      <c r="F51" s="166" t="inlineStr">
        <is>
          <t>Sodium bicarbonate 650 mg TID</t>
        </is>
      </c>
      <c r="G51" s="166" t="inlineStr">
        <is>
          <t>Kayexalate (Sodium polystyrene sulfonate) 15 g TID</t>
        </is>
      </c>
      <c r="H51" s="166" t="inlineStr">
        <is>
          <t>Calcium gluconate 10% 10 mL IV over 5 min</t>
        </is>
      </c>
      <c r="I51" s="167" t="n">
        <v>1</v>
      </c>
      <c r="J5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66" t="inlineStr"/>
      <c r="L51" s="166" t="inlineStr">
        <is>
          <t>Chronic kidney diseases</t>
        </is>
      </c>
      <c r="M51" s="166" t="inlineStr"/>
      <c r="N51" s="165" t="inlineStr">
        <is>
          <t>Clinic</t>
        </is>
      </c>
      <c r="O51" s="166" t="inlineStr">
        <is>
          <t>ข้อ 4 (PLE_CC1_Key_Rx20_UBU.md)</t>
        </is>
      </c>
      <c r="P51" s="165" t="inlineStr">
        <is>
          <t>ข้อสอบจำลอง</t>
        </is>
      </c>
      <c r="Q51" s="165" t="inlineStr">
        <is>
          <t>Mock Rx20 UBU</t>
        </is>
      </c>
      <c r="R51" s="165" t="inlineStr"/>
    </row>
    <row r="52" ht="24" customHeight="1" s="49">
      <c r="A52" s="167" t="n">
        <v>50</v>
      </c>
      <c r="B52" s="166"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2" s="166" t="inlineStr"/>
      <c r="D52" s="166" t="inlineStr">
        <is>
          <t>Kayexalate (Sodium polystyrene sulfonate) 15 g TID</t>
        </is>
      </c>
      <c r="E52" s="166" t="inlineStr">
        <is>
          <t>Calcium gluconate 10% 10 mL IV over 5 min</t>
        </is>
      </c>
      <c r="F52" s="166" t="inlineStr">
        <is>
          <t>Furosemide 40 mg IV/PO OD</t>
        </is>
      </c>
      <c r="G52" s="166" t="inlineStr">
        <is>
          <t>Erythropoietin (EPO) 4000 units SC weekly</t>
        </is>
      </c>
      <c r="H52" s="166" t="inlineStr">
        <is>
          <t>Calcitriol 0.25 mcg OD</t>
        </is>
      </c>
      <c r="I52" s="167" t="n">
        <v>1</v>
      </c>
      <c r="J5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2" s="166" t="inlineStr"/>
      <c r="L52" s="166" t="inlineStr">
        <is>
          <t>Chronic kidney diseases</t>
        </is>
      </c>
      <c r="M52" s="166" t="inlineStr"/>
      <c r="N52" s="165" t="inlineStr">
        <is>
          <t>Clinic</t>
        </is>
      </c>
      <c r="O52" s="166" t="inlineStr">
        <is>
          <t>ข้อ 5 (PLE_CC1_Key_Rx20_UBU.md)</t>
        </is>
      </c>
      <c r="P52" s="165" t="inlineStr">
        <is>
          <t>ข้อสอบจำลอง</t>
        </is>
      </c>
      <c r="Q52" s="165" t="inlineStr">
        <is>
          <t>Mock Rx20 UBU</t>
        </is>
      </c>
      <c r="R52" s="165" t="inlineStr"/>
    </row>
    <row r="53" ht="24" customHeight="1" s="49">
      <c r="A53" s="167" t="n">
        <v>51</v>
      </c>
      <c r="B53" s="166" t="inlineStr">
        <is>
          <t>ยาบำรุงเลือดสำหรับผู้ป่วยโรคไตที่แนะนำในผู้ป่วยรายนี้มากที่สุด</t>
        </is>
      </c>
      <c r="C53" s="166" t="inlineStr"/>
      <c r="D53" s="166" t="inlineStr">
        <is>
          <t>Erythropoietin (EPO) 4000 units SC weekly</t>
        </is>
      </c>
      <c r="E53" s="166" t="inlineStr">
        <is>
          <t>Calcitriol 0.25 mcg OD</t>
        </is>
      </c>
      <c r="F53" s="166" t="inlineStr">
        <is>
          <t>Potassium chloride 500 mg BID</t>
        </is>
      </c>
      <c r="G53" s="166" t="inlineStr">
        <is>
          <t>Calcium carbonate 1000 mg TID with meals</t>
        </is>
      </c>
      <c r="H53" s="166" t="inlineStr">
        <is>
          <t>Calcium acetate 667 mg TID with meals</t>
        </is>
      </c>
      <c r="I53" s="167" t="n">
        <v>1</v>
      </c>
      <c r="J5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66" t="inlineStr"/>
      <c r="L53" s="166" t="inlineStr">
        <is>
          <t>Chronic kidney diseases</t>
        </is>
      </c>
      <c r="M53" s="166" t="inlineStr"/>
      <c r="N53" s="165" t="inlineStr">
        <is>
          <t>Clinic</t>
        </is>
      </c>
      <c r="O53" s="166" t="inlineStr">
        <is>
          <t>ข้อ 3 (PLE_CC1_Key_Rx20_UBU.md)</t>
        </is>
      </c>
      <c r="P53" s="165" t="inlineStr">
        <is>
          <t>ข้อสอบจำลอง</t>
        </is>
      </c>
      <c r="Q53" s="165" t="inlineStr">
        <is>
          <t>Mock Rx20 UBU</t>
        </is>
      </c>
      <c r="R53" s="165" t="inlineStr"/>
    </row>
    <row r="54" ht="24" customHeight="1" s="49">
      <c r="A54" s="167" t="n">
        <v>52</v>
      </c>
      <c r="B54" s="166" t="inlineStr">
        <is>
          <t>การโฆษณาทางวิทยุยาสามัญประจำบ้านแผนโบราณสามารถรักษาโรคไตเรื้องรัง ข้อใดต่อไปนี้ถูก</t>
        </is>
      </c>
      <c r="C54" s="166" t="inlineStr"/>
      <c r="D54" s="166" t="inlineStr">
        <is>
          <t>Calcium carbonate 1000 mg TID with meals</t>
        </is>
      </c>
      <c r="E54" s="166" t="inlineStr">
        <is>
          <t>Calcium acetate 667 mg TID with meals</t>
        </is>
      </c>
      <c r="F54" s="166" t="inlineStr">
        <is>
          <t>Sevelamer carbonate 800 mg TID with meals</t>
        </is>
      </c>
      <c r="G54" s="166" t="inlineStr">
        <is>
          <t>Sodium bicarbonate 650 mg TID</t>
        </is>
      </c>
      <c r="H54" s="166" t="inlineStr">
        <is>
          <t>Kayexalate (Sodium polystyrene sulfonate) 15 g TID</t>
        </is>
      </c>
      <c r="I54" s="167" t="n">
        <v>1</v>
      </c>
      <c r="J5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166" t="inlineStr"/>
      <c r="L54" s="166" t="inlineStr">
        <is>
          <t>Chronic kidney diseases</t>
        </is>
      </c>
      <c r="M54" s="166" t="inlineStr"/>
      <c r="N54" s="165" t="inlineStr">
        <is>
          <t>Clinic</t>
        </is>
      </c>
      <c r="O54" s="166" t="inlineStr">
        <is>
          <t>ข้อ 8 (PLE_CC1_Key_Rx20_UBU.md)</t>
        </is>
      </c>
      <c r="P54" s="165" t="inlineStr">
        <is>
          <t>ข้อสอบจำลอง</t>
        </is>
      </c>
      <c r="Q54" s="165" t="inlineStr">
        <is>
          <t>Mock Rx20 UBU</t>
        </is>
      </c>
      <c r="R54" s="165" t="inlineStr"/>
    </row>
    <row r="55" ht="24" customHeight="1" s="49">
      <c r="A55" s="167" t="n">
        <v>53</v>
      </c>
      <c r="B55" s="166" t="inlineStr">
        <is>
          <t>Creatinine phosphokinase ตอบ 4. Liver enzyme เนื่องจาก standard regimen มียาที่metabolismผ่านตับคือ H, R, Z มีความเสี่ยงการเกิดตับอักเสบ</t>
        </is>
      </c>
      <c r="C55" s="166" t="inlineStr"/>
      <c r="D55" s="166" t="inlineStr">
        <is>
          <t>หากใช้ยาคุมกำเนิดร่วมกับยา Rifampin จะเกิดผลอย่างไรกับยาคุมกำเนิดที่ใช้อยู่</t>
        </is>
      </c>
      <c r="E55" s="166" t="inlineStr">
        <is>
          <t>Kayexalate (Sodium polystyrene sulfonate) 15 g TID</t>
        </is>
      </c>
      <c r="F55" s="166" t="inlineStr">
        <is>
          <t>Calcium gluconate 10% 10 mL IV over 5 min</t>
        </is>
      </c>
      <c r="G55" s="166" t="inlineStr">
        <is>
          <t>Furosemide 40 mg IV/PO OD</t>
        </is>
      </c>
      <c r="H55" s="166" t="inlineStr">
        <is>
          <t>Erythropoietin (EPO) 4000 units SC weekly</t>
        </is>
      </c>
      <c r="I55" s="167" t="n">
        <v>1</v>
      </c>
      <c r="J5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5" s="166" t="inlineStr"/>
      <c r="L55" s="166" t="inlineStr">
        <is>
          <t>Chronic kidney diseases</t>
        </is>
      </c>
      <c r="M55" s="166" t="inlineStr"/>
      <c r="N55" s="165" t="inlineStr">
        <is>
          <t>Clinic</t>
        </is>
      </c>
      <c r="O55" s="166" t="inlineStr">
        <is>
          <t>ข้อ 5 (PLE_CC1_Key_Rx20_UBU.md)</t>
        </is>
      </c>
      <c r="P55" s="165" t="inlineStr">
        <is>
          <t>ข้อสอบจำลอง</t>
        </is>
      </c>
      <c r="Q55" s="165" t="inlineStr">
        <is>
          <t>Mock Rx20 UBU</t>
        </is>
      </c>
      <c r="R55" s="165" t="inlineStr"/>
    </row>
    <row r="56" ht="24" customHeight="1" s="49">
      <c r="A56" s="167" t="n">
        <v>54</v>
      </c>
      <c r="B56" s="166"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56" s="166" t="inlineStr"/>
      <c r="D56" s="166" t="inlineStr">
        <is>
          <t>Furosemide 40 mg IV/PO OD</t>
        </is>
      </c>
      <c r="E56" s="166" t="inlineStr">
        <is>
          <t>Erythropoietin (EPO) 4000 units SC weekly</t>
        </is>
      </c>
      <c r="F56" s="166" t="inlineStr">
        <is>
          <t>Calcitriol 0.25 mcg OD</t>
        </is>
      </c>
      <c r="G56" s="166" t="inlineStr">
        <is>
          <t>Potassium chloride 500 mg BID</t>
        </is>
      </c>
      <c r="H56" s="166" t="inlineStr">
        <is>
          <t>Calcium carbonate 1000 mg TID with meals</t>
        </is>
      </c>
      <c r="I56" s="167" t="n">
        <v>1</v>
      </c>
      <c r="J5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66" t="inlineStr"/>
      <c r="L56" s="166" t="inlineStr">
        <is>
          <t>Chronic kidney diseases</t>
        </is>
      </c>
      <c r="M56" s="166" t="inlineStr"/>
      <c r="N56" s="165" t="inlineStr">
        <is>
          <t>Clinic</t>
        </is>
      </c>
      <c r="O56" s="166" t="inlineStr">
        <is>
          <t>ข้อ 65 (PLE_CC1_Key_Rx20_UBU.md)</t>
        </is>
      </c>
      <c r="P56" s="165" t="inlineStr">
        <is>
          <t>ข้อสอบจำลอง</t>
        </is>
      </c>
      <c r="Q56" s="165" t="inlineStr">
        <is>
          <t>Mock Rx20 UBU</t>
        </is>
      </c>
      <c r="R56" s="165" t="inlineStr"/>
    </row>
    <row r="57" ht="24" customHeight="1" s="49">
      <c r="A57" s="167" t="n">
        <v>55</v>
      </c>
      <c r="B57" s="166" t="inlineStr">
        <is>
          <t>ถ$ามีภาวะไตวาย ห$ามใช$ยาใด</t>
        </is>
      </c>
      <c r="C57" s="166" t="inlineStr"/>
      <c r="D57" s="166" t="inlineStr">
        <is>
          <t>Ethambutol</t>
        </is>
      </c>
      <c r="E57" s="166" t="inlineStr">
        <is>
          <t>Streptomycin</t>
        </is>
      </c>
      <c r="F57" s="166" t="inlineStr">
        <is>
          <t>Rifampin</t>
        </is>
      </c>
      <c r="G57" s="166" t="inlineStr">
        <is>
          <t>Pyrazinamide</t>
        </is>
      </c>
      <c r="H57" s="166" t="inlineStr">
        <is>
          <t>Isoniazid</t>
        </is>
      </c>
      <c r="I57" s="167" t="n">
        <v>2</v>
      </c>
      <c r="J57" s="166"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Chronic kidney diseases</t>
        </is>
      </c>
      <c r="M57" s="166" t="inlineStr"/>
      <c r="N57" s="165" t="inlineStr">
        <is>
          <t>Clinic</t>
        </is>
      </c>
      <c r="O57" s="166" t="inlineStr">
        <is>
          <t>ข้อ 14 (PLE_CC1_Key_Rx20_UBU.md)</t>
        </is>
      </c>
      <c r="P57" s="165" t="inlineStr">
        <is>
          <t>ข้อสอบจำลอง</t>
        </is>
      </c>
      <c r="Q57" s="165" t="inlineStr">
        <is>
          <t>Mock Rx20 UBU</t>
        </is>
      </c>
      <c r="R57" s="165" t="inlineStr"/>
    </row>
    <row r="58" ht="24" customHeight="1" s="49">
      <c r="A58" s="167" t="n">
        <v>56</v>
      </c>
      <c r="B58" s="166" t="inlineStr">
        <is>
          <t>Increase serum creatinine</t>
        </is>
      </c>
      <c r="C58" s="166" t="inlineStr"/>
      <c r="D58" s="166" t="inlineStr">
        <is>
          <t>Sevelamer carbonate 800 mg TID with meals</t>
        </is>
      </c>
      <c r="E58" s="166" t="inlineStr">
        <is>
          <t>Sodium bicarbonate 650 mg TID</t>
        </is>
      </c>
      <c r="F58" s="166" t="inlineStr">
        <is>
          <t>Kayexalate (Sodium polystyrene sulfonate) 15 g TID</t>
        </is>
      </c>
      <c r="G58" s="166" t="inlineStr">
        <is>
          <t>Calcium gluconate 10% 10 mL IV over 5 min</t>
        </is>
      </c>
      <c r="H58" s="166" t="inlineStr">
        <is>
          <t>Furosemide 40 mg IV/PO OD</t>
        </is>
      </c>
      <c r="I58" s="167" t="n">
        <v>1</v>
      </c>
      <c r="J5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66" t="inlineStr"/>
      <c r="L58" s="166" t="inlineStr">
        <is>
          <t>Chronic kidney diseases</t>
        </is>
      </c>
      <c r="M58" s="166" t="inlineStr"/>
      <c r="N58" s="165" t="inlineStr">
        <is>
          <t>Clinic</t>
        </is>
      </c>
      <c r="O58" s="166" t="inlineStr">
        <is>
          <t>ข้อ 5 (PLE_CC1_Key_Rx20_UBU.md)</t>
        </is>
      </c>
      <c r="P58" s="165" t="inlineStr">
        <is>
          <t>ข้อสอบจำลอง</t>
        </is>
      </c>
      <c r="Q58" s="165" t="inlineStr">
        <is>
          <t>Mock Rx20 UBU</t>
        </is>
      </c>
      <c r="R58" s="165" t="inlineStr"/>
    </row>
    <row r="59" ht="24" customHeight="1" s="49">
      <c r="A59" s="167" t="n">
        <v>57</v>
      </c>
      <c r="B59" s="166" t="inlineStr">
        <is>
          <t>เกี่ยวกับ Serum creatinine ข้อใดต่อไปนี้กล่าวถูกต้องตามหลักวิชาชีพเภสัชกรรม</t>
        </is>
      </c>
      <c r="C59" s="166" t="inlineStr"/>
      <c r="D59" s="166" t="inlineStr">
        <is>
          <t>Calcium gluconate 10% 10 mL IV over 5 min</t>
        </is>
      </c>
      <c r="E59" s="166" t="inlineStr">
        <is>
          <t>Furosemide 40 mg IV/PO OD</t>
        </is>
      </c>
      <c r="F59" s="166" t="inlineStr">
        <is>
          <t>Erythropoietin (EPO) 4000 units SC weekly</t>
        </is>
      </c>
      <c r="G59" s="166" t="inlineStr">
        <is>
          <t>Calcitriol 0.25 mcg OD</t>
        </is>
      </c>
      <c r="H59" s="166" t="inlineStr">
        <is>
          <t>Potassium chloride 500 mg BID</t>
        </is>
      </c>
      <c r="I59" s="167" t="n">
        <v>1</v>
      </c>
      <c r="J5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66" t="inlineStr"/>
      <c r="L59" s="166" t="inlineStr">
        <is>
          <t>Chronic kidney diseases</t>
        </is>
      </c>
      <c r="M59" s="166" t="inlineStr"/>
      <c r="N59" s="165" t="inlineStr">
        <is>
          <t>Clinic</t>
        </is>
      </c>
      <c r="O59" s="166" t="inlineStr">
        <is>
          <t>ข้อ 2 (PLE_CC1_Key_Rx20_UBU.md)</t>
        </is>
      </c>
      <c r="P59" s="165" t="inlineStr">
        <is>
          <t>ข้อสอบจำลอง</t>
        </is>
      </c>
      <c r="Q59" s="165" t="inlineStr">
        <is>
          <t>Mock Rx20 UBU</t>
        </is>
      </c>
      <c r="R59" s="165" t="inlineStr"/>
    </row>
    <row r="60" ht="24" customHeight="1" s="49">
      <c r="A60" s="167" t="n">
        <v>58</v>
      </c>
      <c r="B60" s="166" t="inlineStr">
        <is>
          <t>เกี่ยวกับ Serum creatinine kinase ข้อใดต่อไปนี้กล่าวถูกต้องตามหลักวิชาชีพเภสัชกรรม</t>
        </is>
      </c>
      <c r="C60" s="166" t="inlineStr"/>
      <c r="D60" s="166" t="inlineStr">
        <is>
          <t>Calcitriol 0.25 mcg OD</t>
        </is>
      </c>
      <c r="E60" s="166" t="inlineStr">
        <is>
          <t>Potassium chloride 500 mg BID</t>
        </is>
      </c>
      <c r="F60" s="166" t="inlineStr">
        <is>
          <t>Calcium carbonate 1000 mg TID with meals</t>
        </is>
      </c>
      <c r="G60" s="166" t="inlineStr">
        <is>
          <t>Calcium acetate 667 mg TID with meals</t>
        </is>
      </c>
      <c r="H60" s="166" t="inlineStr">
        <is>
          <t>Sevelamer carbonate 800 mg TID with meals</t>
        </is>
      </c>
      <c r="I60" s="167" t="n">
        <v>1</v>
      </c>
      <c r="J6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66" t="inlineStr"/>
      <c r="L60" s="166" t="inlineStr">
        <is>
          <t>Chronic kidney diseases</t>
        </is>
      </c>
      <c r="M60" s="166" t="inlineStr"/>
      <c r="N60" s="165" t="inlineStr">
        <is>
          <t>Clinic</t>
        </is>
      </c>
      <c r="O60" s="166" t="inlineStr">
        <is>
          <t>ข้อ 4 (PLE_CC1_Key_Rx20_UBU.md)</t>
        </is>
      </c>
      <c r="P60" s="165" t="inlineStr">
        <is>
          <t>ข้อสอบจำลอง</t>
        </is>
      </c>
      <c r="Q60" s="165" t="inlineStr">
        <is>
          <t>Mock Rx20 UBU</t>
        </is>
      </c>
      <c r="R60" s="165" t="inlineStr"/>
    </row>
    <row r="61" ht="24" customHeight="1" s="49">
      <c r="A61" s="167" t="n">
        <v>59</v>
      </c>
      <c r="B61" s="166" t="inlineStr">
        <is>
          <t>เกี่ยวกับ ควรประเมินการทำงานของไต ข้อใดต่อไปนี้กล่าวถูกต้องตามหลักวิชาชีพเภสัชกรรม</t>
        </is>
      </c>
      <c r="C61" s="166" t="inlineStr"/>
      <c r="D61" s="166" t="inlineStr">
        <is>
          <t>Calcium acetate 667 mg TID with meals</t>
        </is>
      </c>
      <c r="E61" s="166" t="inlineStr">
        <is>
          <t>Sevelamer carbonate 800 mg TID with meals</t>
        </is>
      </c>
      <c r="F61" s="166" t="inlineStr">
        <is>
          <t>Sodium bicarbonate 650 mg TID</t>
        </is>
      </c>
      <c r="G61" s="166" t="inlineStr">
        <is>
          <t>Kayexalate (Sodium polystyrene sulfonate) 15 g TID</t>
        </is>
      </c>
      <c r="H61" s="166" t="inlineStr">
        <is>
          <t>Calcium gluconate 10% 10 mL IV over 5 min</t>
        </is>
      </c>
      <c r="I61" s="167" t="n">
        <v>1</v>
      </c>
      <c r="J6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166" t="inlineStr"/>
      <c r="L61" s="166" t="inlineStr">
        <is>
          <t>Chronic kidney diseases</t>
        </is>
      </c>
      <c r="M61" s="166" t="inlineStr"/>
      <c r="N61" s="165" t="inlineStr">
        <is>
          <t>Clinic</t>
        </is>
      </c>
      <c r="O61" s="166" t="inlineStr">
        <is>
          <t>ข้อ 3 (PLE_CC1_Key_Rx20_UBU.md)</t>
        </is>
      </c>
      <c r="P61" s="165" t="inlineStr">
        <is>
          <t>ข้อสอบจำลอง</t>
        </is>
      </c>
      <c r="Q61" s="165" t="inlineStr">
        <is>
          <t>Mock Rx20 UBU</t>
        </is>
      </c>
      <c r="R61" s="165" t="inlineStr"/>
    </row>
    <row r="62" ht="24" customHeight="1" s="49">
      <c r="A62" s="167" t="n">
        <v>60</v>
      </c>
      <c r="B62" s="166" t="inlineStr">
        <is>
          <t>Ganciclovir encephalitis ,PCP ใช้ Bactrim ทั้งคู๋ Case 7: โรคไต หญิงอายุ 68 ปี น้ำหนัก 50 kg เป็นโรคไตเรื้อรังมานาน 2 ปี serum creatinine 5 mg/dl</t>
        </is>
      </c>
      <c r="C62" s="166" t="inlineStr"/>
      <c r="D62" s="166" t="inlineStr">
        <is>
          <t>Kayexalate (Sodium polystyrene sulfonate) 15 g TID</t>
        </is>
      </c>
      <c r="E62" s="166" t="inlineStr">
        <is>
          <t>Calcium gluconate 10% 10 mL IV over 5 min</t>
        </is>
      </c>
      <c r="F62" s="166" t="inlineStr">
        <is>
          <t>Furosemide 40 mg IV/PO OD</t>
        </is>
      </c>
      <c r="G62" s="166" t="inlineStr">
        <is>
          <t>Erythropoietin (EPO) 4000 units SC weekly</t>
        </is>
      </c>
      <c r="H62" s="166" t="inlineStr">
        <is>
          <t>Calcitriol 0.25 mcg OD</t>
        </is>
      </c>
      <c r="I62" s="167" t="n">
        <v>3</v>
      </c>
      <c r="J62" s="166"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166" t="inlineStr"/>
      <c r="L62" s="166" t="inlineStr">
        <is>
          <t>Chronic kidney diseases</t>
        </is>
      </c>
      <c r="M62" s="166" t="inlineStr"/>
      <c r="N62" s="165" t="inlineStr">
        <is>
          <t>Clinic</t>
        </is>
      </c>
      <c r="O62" s="166" t="inlineStr">
        <is>
          <t>ข้อ 4 (PLE_CC1_Key_Rx20_UBU.md)</t>
        </is>
      </c>
      <c r="P62" s="165" t="inlineStr">
        <is>
          <t>ข้อสอบจำลอง</t>
        </is>
      </c>
      <c r="Q62" s="165" t="inlineStr">
        <is>
          <t>Mock Rx20 UBU</t>
        </is>
      </c>
      <c r="R62" s="165" t="inlineStr"/>
    </row>
    <row r="63" ht="24" customHeight="1" s="49">
      <c r="A63" s="167" t="n">
        <v>61</v>
      </c>
      <c r="B63" s="166" t="inlineStr">
        <is>
          <t>เกี่ยวกับ ผู้ป่วยเป็นโรคไตในระยะใด ข้อใดต่อไปนี้กล่าวถูกต้องตามหลักวิชาชีพเภสัชกรรม</t>
        </is>
      </c>
      <c r="C63" s="166" t="inlineStr"/>
      <c r="D63" s="166" t="inlineStr">
        <is>
          <t>Erythropoietin (EPO) 4000 units SC weekly</t>
        </is>
      </c>
      <c r="E63" s="166" t="inlineStr">
        <is>
          <t>Calcitriol 0.25 mcg OD</t>
        </is>
      </c>
      <c r="F63" s="166" t="inlineStr">
        <is>
          <t>Potassium chloride 500 mg BID</t>
        </is>
      </c>
      <c r="G63" s="166" t="inlineStr">
        <is>
          <t>Calcium carbonate 1000 mg TID with meals</t>
        </is>
      </c>
      <c r="H63" s="166" t="inlineStr">
        <is>
          <t>Calcium acetate 667 mg TID with meals</t>
        </is>
      </c>
      <c r="I63" s="167" t="n">
        <v>1</v>
      </c>
      <c r="J6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166" t="inlineStr"/>
      <c r="L63" s="166" t="inlineStr">
        <is>
          <t>Chronic kidney diseases</t>
        </is>
      </c>
      <c r="M63" s="166" t="inlineStr"/>
      <c r="N63" s="165" t="inlineStr">
        <is>
          <t>Clinic</t>
        </is>
      </c>
      <c r="O63" s="166" t="inlineStr">
        <is>
          <t>ข้อ 2 (PLE_CC1_Key_Rx20_UBU.md)</t>
        </is>
      </c>
      <c r="P63" s="165" t="inlineStr">
        <is>
          <t>ข้อสอบจำลอง</t>
        </is>
      </c>
      <c r="Q63" s="165" t="inlineStr">
        <is>
          <t>Mock Rx20 UBU</t>
        </is>
      </c>
      <c r="R63" s="165" t="inlineStr"/>
    </row>
    <row r="64" ht="24" customHeight="1" s="49">
      <c r="A64" s="165" t="n">
        <v>62</v>
      </c>
      <c r="B64" s="166" t="inlineStr">
        <is>
          <t>เภสัชกรควรแนะนำการใช้ยา savelamer carbonate อย่างไร = = or , Tricians Undign, navos X ิomdermissionery ~</t>
        </is>
      </c>
      <c r="C64" s="166" t="inlineStr"/>
      <c r="D64" s="166" t="inlineStr">
        <is>
          <t>ห้ามเคี้ยวหรือบดให้ละเอียดก่อนรับประทาน</t>
        </is>
      </c>
      <c r="E64" s="166" t="inlineStr">
        <is>
          <t>ลดการกินอาหารที่มีโพแทสเซียมสูง</t>
        </is>
      </c>
      <c r="F64" s="166" t="inlineStr">
        <is>
          <t>ยานี้อาจทำให้เกิดการชักจากการขาดแคลเซียม</t>
        </is>
      </c>
      <c r="G64" s="166" t="inlineStr">
        <is>
          <t>กำจัดปริมาณน้ำต่อวันให้น้อยกว่า 1 ลิตร</t>
        </is>
      </c>
      <c r="H64" s="166" t="inlineStr">
        <is>
          <t>รับประทานก่อนนอน</t>
        </is>
      </c>
      <c r="I64" s="165" t="inlineStr">
        <is>
          <t>1</t>
        </is>
      </c>
      <c r="J64" s="166"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166" t="inlineStr"/>
      <c r="L64" s="166" t="inlineStr">
        <is>
          <t>Hypertension</t>
        </is>
      </c>
      <c r="M64" s="166" t="inlineStr"/>
      <c r="N64" s="165" t="inlineStr">
        <is>
          <t>Clinic</t>
        </is>
      </c>
      <c r="O64" s="166" t="inlineStr">
        <is>
          <t>ข้อ 78 (PLE_CC1_2562_Key.md)</t>
        </is>
      </c>
      <c r="P64" s="165" t="inlineStr">
        <is>
          <t>ข้อสอบเก่า</t>
        </is>
      </c>
      <c r="Q64" s="165" t="inlineStr">
        <is>
          <t>2562</t>
        </is>
      </c>
      <c r="R64" s="165" t="inlineStr"/>
    </row>
    <row r="65" ht="24" customHeight="1" s="49">
      <c r="A65" s="165" t="n">
        <v>63</v>
      </c>
      <c r="B65" s="166" t="inlineStr">
        <is>
          <t>ยาในข้อใดมีผลทำให(เกิด proteinuria hypophosphatemia glycosuria hypokalemia hypocalcaemia และ bicarbonate wasting is't salty</t>
        </is>
      </c>
      <c r="C65" s="166" t="inlineStr"/>
      <c r="D65" s="166" t="inlineStr">
        <is>
          <t>Acyclovir</t>
        </is>
      </c>
      <c r="E65" s="166" t="inlineStr">
        <is>
          <t>Tenofovir</t>
        </is>
      </c>
      <c r="F65" s="166" t="inlineStr">
        <is>
          <t>Amoxicillin</t>
        </is>
      </c>
      <c r="G65" s="166" t="inlineStr">
        <is>
          <t>Doxycycline</t>
        </is>
      </c>
      <c r="H65" s="166" t="inlineStr">
        <is>
          <t>Clindamycin</t>
        </is>
      </c>
      <c r="I65" s="165" t="inlineStr">
        <is>
          <t>1</t>
        </is>
      </c>
      <c r="J65" s="166"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166" t="inlineStr"/>
      <c r="L65" s="166" t="inlineStr">
        <is>
          <t>Hypertension</t>
        </is>
      </c>
      <c r="M65" s="166" t="inlineStr"/>
      <c r="N65" s="165" t="inlineStr">
        <is>
          <t>Clinic</t>
        </is>
      </c>
      <c r="O65" s="166" t="inlineStr">
        <is>
          <t>ข้อ 67 (PLE_CC1_2561_Key.md)</t>
        </is>
      </c>
      <c r="P65" s="165" t="inlineStr">
        <is>
          <t>ข้อสอบเก่า</t>
        </is>
      </c>
      <c r="Q65" s="165" t="inlineStr">
        <is>
          <t>2561</t>
        </is>
      </c>
      <c r="R65" s="165" t="inlineStr"/>
    </row>
    <row r="66" ht="24" customHeight="1" s="49">
      <c r="A66" s="165" t="n">
        <v>64</v>
      </c>
      <c r="B66" s="166" t="inlineStr">
        <is>
          <t>ยาในข้อใดเป็นยาทางเลือกแรกในการรักษาภาวะ Hyperphosphatemia</t>
        </is>
      </c>
      <c r="C66" s="166" t="inlineStr"/>
      <c r="D66" s="166" t="inlineStr">
        <is>
          <t>Aluminum hydroxide</t>
        </is>
      </c>
      <c r="E66" s="166" t="inlineStr">
        <is>
          <t>Calcium hydroxide</t>
        </is>
      </c>
      <c r="F66" s="166" t="inlineStr">
        <is>
          <t>Sodium polystyrene sulfonate</t>
        </is>
      </c>
      <c r="G66" s="166" t="inlineStr">
        <is>
          <t>Calcium polystyrene sulfonate</t>
        </is>
      </c>
      <c r="H66" s="166" t="inlineStr">
        <is>
          <t>Sodium bicarbonate</t>
        </is>
      </c>
      <c r="I66" s="165" t="inlineStr">
        <is>
          <t>1</t>
        </is>
      </c>
      <c r="J66" s="166"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6" s="166" t="inlineStr"/>
      <c r="L66" s="166" t="inlineStr">
        <is>
          <t>Hypertension</t>
        </is>
      </c>
      <c r="M66" s="166" t="inlineStr"/>
      <c r="N66" s="165" t="inlineStr">
        <is>
          <t>Clinic</t>
        </is>
      </c>
      <c r="O66" s="166" t="inlineStr">
        <is>
          <t>ข้อ 83 (Pharmtutor_2024_Set2.md)</t>
        </is>
      </c>
      <c r="P66" s="165" t="inlineStr">
        <is>
          <t>ข้อสอบจำลอง</t>
        </is>
      </c>
      <c r="Q66" s="165" t="inlineStr">
        <is>
          <t>Mock Pharmtutor 2024</t>
        </is>
      </c>
      <c r="R66" s="165" t="inlineStr"/>
    </row>
    <row r="67" ht="24" customHeight="1" s="49">
      <c r="A67" s="165" t="n">
        <v>65</v>
      </c>
      <c r="B6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67" s="166" t="inlineStr"/>
      <c r="D67" s="166" t="inlineStr">
        <is>
          <t>5</t>
        </is>
      </c>
      <c r="E67" s="166" t="inlineStr">
        <is>
          <t>8.5</t>
        </is>
      </c>
      <c r="F67" s="166" t="inlineStr">
        <is>
          <t>10</t>
        </is>
      </c>
      <c r="G67" s="166" t="inlineStr">
        <is>
          <t>15</t>
        </is>
      </c>
      <c r="H67" s="166" t="inlineStr">
        <is>
          <t>20</t>
        </is>
      </c>
      <c r="I67" s="165" t="inlineStr">
        <is>
          <t>2</t>
        </is>
      </c>
      <c r="J67" s="166" t="inlineStr">
        <is>
          <t xml:space="preserve">✅ คำตอบที่ถูกต้อง: ข้อ ข. 8.5
🎯 ทำไมข้อนี้ถึงถูก:
🔍 ข้ออื่นผิดเพราะอะไร:
</t>
        </is>
      </c>
      <c r="K67" s="166" t="inlineStr"/>
      <c r="L67" s="166" t="inlineStr">
        <is>
          <t>Chronic Kidney Disease</t>
        </is>
      </c>
      <c r="M67" s="166" t="inlineStr"/>
      <c r="N67" s="165" t="inlineStr">
        <is>
          <t>Clinic</t>
        </is>
      </c>
      <c r="O67" s="166" t="inlineStr">
        <is>
          <t>[SOURCE: Pharma Plus เล่มม่วง 2 - ข้อสอบย้อนหลังปี 2558 วันที่ 1 ข้อ 46]</t>
        </is>
      </c>
      <c r="P67" s="165" t="inlineStr">
        <is>
          <t>ข้อสอบเก่า</t>
        </is>
      </c>
      <c r="Q67" s="165" t="inlineStr">
        <is>
          <t>2558</t>
        </is>
      </c>
      <c r="R67" s="165" t="inlineStr"/>
    </row>
    <row r="68" ht="24" customHeight="1" s="49">
      <c r="A68" s="165" t="n">
        <v>66</v>
      </c>
      <c r="B68"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68" s="166" t="inlineStr"/>
      <c r="D68" s="166" t="inlineStr">
        <is>
          <t>I</t>
        </is>
      </c>
      <c r="E68" s="166" t="inlineStr">
        <is>
          <t>II</t>
        </is>
      </c>
      <c r="F68" s="166" t="inlineStr">
        <is>
          <t>III</t>
        </is>
      </c>
      <c r="G68" s="166" t="inlineStr">
        <is>
          <t>IV</t>
        </is>
      </c>
      <c r="H68" s="166" t="inlineStr">
        <is>
          <t>V</t>
        </is>
      </c>
      <c r="I68" s="165" t="inlineStr">
        <is>
          <t>5</t>
        </is>
      </c>
      <c r="J68" s="166" t="inlineStr">
        <is>
          <t xml:space="preserve">✅ คำตอบที่ถูกต้อง: ข้อ จ. V
🎯 ทำไมข้อนี้ถึงถูก:
🔍 ข้ออื่นผิดเพราะอะไร:
</t>
        </is>
      </c>
      <c r="K68" s="166" t="inlineStr"/>
      <c r="L68" s="166" t="inlineStr">
        <is>
          <t>Chronic Kidney Disease</t>
        </is>
      </c>
      <c r="M68" s="166" t="inlineStr"/>
      <c r="N68" s="165" t="inlineStr">
        <is>
          <t>Clinic</t>
        </is>
      </c>
      <c r="O68" s="166" t="inlineStr">
        <is>
          <t>[SOURCE: Pharma Plus เล่มม่วง 2 - ข้อสอบย้อนหลังปี 2558 วันที่ 1 ข้อ 47]</t>
        </is>
      </c>
      <c r="P68" s="165" t="inlineStr">
        <is>
          <t>ข้อสอบเก่า</t>
        </is>
      </c>
      <c r="Q68" s="165" t="inlineStr">
        <is>
          <t>2558</t>
        </is>
      </c>
      <c r="R68" s="165" t="inlineStr"/>
    </row>
    <row r="69" ht="24" customHeight="1" s="49">
      <c r="A69" s="165" t="n">
        <v>67</v>
      </c>
      <c r="B69"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69" s="166" t="inlineStr"/>
      <c r="D69" s="166" t="inlineStr">
        <is>
          <t>CaCO3</t>
        </is>
      </c>
      <c r="E69" s="166" t="inlineStr">
        <is>
          <t>KCl</t>
        </is>
      </c>
      <c r="F69" s="166" t="inlineStr">
        <is>
          <t>Mg(OH)2</t>
        </is>
      </c>
      <c r="G69" s="166" t="inlineStr">
        <is>
          <t>NaHCO3</t>
        </is>
      </c>
      <c r="H69" s="166" t="inlineStr">
        <is>
          <t>Albumin</t>
        </is>
      </c>
      <c r="I69" s="165" t="inlineStr">
        <is>
          <t>1</t>
        </is>
      </c>
      <c r="J69" s="166" t="inlineStr">
        <is>
          <t xml:space="preserve">✅ คำตอบที่ถูกต้อง: ข้อ ก. CaCO3
🎯 ทำไมข้อนี้ถึงถูก:
🔍 ข้ออื่นผิดเพราะอะไร:
</t>
        </is>
      </c>
      <c r="K69" s="166" t="inlineStr"/>
      <c r="L69" s="166" t="inlineStr">
        <is>
          <t>CKD-MBD (Mineral &amp; Bone Disorder)</t>
        </is>
      </c>
      <c r="M69" s="166" t="inlineStr"/>
      <c r="N69" s="165" t="inlineStr">
        <is>
          <t>Clinic</t>
        </is>
      </c>
      <c r="O69" s="166" t="inlineStr">
        <is>
          <t>[SOURCE: Pharma Plus เล่มม่วง 2 - ข้อสอบย้อนหลังปี 2558 วันที่ 1 ข้อ 48]</t>
        </is>
      </c>
      <c r="P69" s="165" t="inlineStr">
        <is>
          <t>ข้อสอบเก่า</t>
        </is>
      </c>
      <c r="Q69" s="165" t="inlineStr">
        <is>
          <t>2558</t>
        </is>
      </c>
      <c r="R69" s="165" t="inlineStr"/>
    </row>
    <row r="70" ht="24" customHeight="1" s="49">
      <c r="A70" s="165" t="n">
        <v>68</v>
      </c>
      <c r="B70"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70" s="166" t="inlineStr"/>
      <c r="D70" s="166" t="inlineStr">
        <is>
          <t>Blood Pressure</t>
        </is>
      </c>
      <c r="E70" s="166" t="inlineStr">
        <is>
          <t>Heart Rate</t>
        </is>
      </c>
      <c r="F70" s="166" t="inlineStr">
        <is>
          <t>Sodium</t>
        </is>
      </c>
      <c r="G70" s="166" t="inlineStr">
        <is>
          <t>Calcium</t>
        </is>
      </c>
      <c r="H70" s="166" t="inlineStr">
        <is>
          <t>Body temperature</t>
        </is>
      </c>
      <c r="I70" s="165" t="inlineStr">
        <is>
          <t>1</t>
        </is>
      </c>
      <c r="J70" s="166" t="inlineStr">
        <is>
          <t xml:space="preserve">✅ คำตอบที่ถูกต้อง: ข้อ ก. Blood Pressure
🎯 ทำไมข้อนี้ถึงถูก:
🔍 ข้ออื่นผิดเพราะอะไร:
</t>
        </is>
      </c>
      <c r="K70" s="166" t="inlineStr"/>
      <c r="L70" s="166" t="inlineStr">
        <is>
          <t>Anemia of CKD</t>
        </is>
      </c>
      <c r="M70" s="166" t="inlineStr"/>
      <c r="N70" s="165" t="inlineStr">
        <is>
          <t>Clinic</t>
        </is>
      </c>
      <c r="O70" s="166" t="inlineStr">
        <is>
          <t>[SOURCE: Pharma Plus เล่มม่วง 2 - ข้อสอบย้อนหลังปี 2558 วันที่ 1 ข้อ 49]</t>
        </is>
      </c>
      <c r="P70" s="165" t="inlineStr">
        <is>
          <t>ข้อสอบเก่า</t>
        </is>
      </c>
      <c r="Q70" s="165" t="inlineStr">
        <is>
          <t>2558</t>
        </is>
      </c>
      <c r="R70" s="165" t="inlineStr"/>
    </row>
    <row r="71" ht="24" customHeight="1" s="49">
      <c r="A71" s="165" t="n">
        <v>69</v>
      </c>
      <c r="B71"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71" s="166" t="inlineStr"/>
      <c r="D71" s="166" t="inlineStr">
        <is>
          <t>Sevelamer</t>
        </is>
      </c>
      <c r="E71" s="166" t="inlineStr">
        <is>
          <t>Al(OH)3</t>
        </is>
      </c>
      <c r="F71" s="166" t="inlineStr">
        <is>
          <t>CaCO3</t>
        </is>
      </c>
      <c r="G71" s="166" t="inlineStr">
        <is>
          <t>Sodium bicarbonate</t>
        </is>
      </c>
      <c r="H71" s="166" t="inlineStr">
        <is>
          <t>Sodium polystyrene sulfonate</t>
        </is>
      </c>
      <c r="I71" s="165" t="inlineStr">
        <is>
          <t>5</t>
        </is>
      </c>
      <c r="J71" s="166" t="inlineStr">
        <is>
          <t xml:space="preserve">✅ คำตอบที่ถูกต้อง: ข้อ จ. Sodium polystyrene sulfonate
🎯 ทำไมข้อนี้ถึงถูก:
🔍 ข้ออื่นผิดเพราะอะไร:
</t>
        </is>
      </c>
      <c r="K71" s="166" t="inlineStr"/>
      <c r="L71" s="166" t="inlineStr">
        <is>
          <t>Fluid &amp; Electrolyte Disorders</t>
        </is>
      </c>
      <c r="M71" s="166" t="inlineStr"/>
      <c r="N71" s="165" t="inlineStr">
        <is>
          <t>Clinic</t>
        </is>
      </c>
      <c r="O71" s="166" t="inlineStr">
        <is>
          <t>[SOURCE: Pharma Plus เล่มม่วง 2 - ข้อสอบย้อนหลังปี 2558 วันที่ 1 ข้อ 50]</t>
        </is>
      </c>
      <c r="P71" s="165" t="inlineStr">
        <is>
          <t>ข้อสอบเก่า</t>
        </is>
      </c>
      <c r="Q71" s="165" t="inlineStr">
        <is>
          <t>2558</t>
        </is>
      </c>
      <c r="R71" s="165" t="inlineStr"/>
    </row>
    <row r="72" ht="24" customHeight="1" s="49">
      <c r="A72" s="165" t="n">
        <v>70</v>
      </c>
      <c r="B72"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72" s="166" t="inlineStr"/>
      <c r="D72" s="166" t="inlineStr">
        <is>
          <t>Vitamin A</t>
        </is>
      </c>
      <c r="E72" s="166" t="inlineStr">
        <is>
          <t>Vitamin D</t>
        </is>
      </c>
      <c r="F72" s="166" t="inlineStr">
        <is>
          <t>Vitamin E</t>
        </is>
      </c>
      <c r="G72" s="166" t="inlineStr">
        <is>
          <t>Vitamin K</t>
        </is>
      </c>
      <c r="H72" s="166" t="inlineStr">
        <is>
          <t>Vitamin B</t>
        </is>
      </c>
      <c r="I72" s="165" t="inlineStr">
        <is>
          <t>2</t>
        </is>
      </c>
      <c r="J72" s="166" t="inlineStr">
        <is>
          <t xml:space="preserve">✅ คำตอบที่ถูกต้อง: ข้อ ข. Vitamin D
🎯 ทำไมข้อนี้ถึงถูก:
🔍 ข้ออื่นผิดเพราะอะไร:
</t>
        </is>
      </c>
      <c r="K72" s="166" t="inlineStr"/>
      <c r="L72" s="166" t="inlineStr">
        <is>
          <t>Chronic Kidney Disease - Mineral and Bone Disorder (CKD-MBD)</t>
        </is>
      </c>
      <c r="M72" s="166" t="inlineStr"/>
      <c r="N72" s="165" t="inlineStr">
        <is>
          <t>Clinic</t>
        </is>
      </c>
      <c r="O72" s="166" t="inlineStr">
        <is>
          <t>[SOURCE: Pharma Plus เล่มม่วง 2 - ข้อสอบย้อนหลังปี 2558 วันที่ 1 ข้อ 51]</t>
        </is>
      </c>
      <c r="P72" s="165" t="inlineStr">
        <is>
          <t>ข้อสอบเก่า</t>
        </is>
      </c>
      <c r="Q72" s="165" t="inlineStr">
        <is>
          <t>2558</t>
        </is>
      </c>
      <c r="R72" s="165" t="inlineStr"/>
    </row>
    <row r="73" ht="24" customHeight="1" s="49">
      <c r="A73" s="165" t="n">
        <v>71</v>
      </c>
      <c r="B73"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จากอาการดังกล่าวผู้ป่วยเกิดภาวะใด</t>
        </is>
      </c>
      <c r="C73" s="166" t="inlineStr"/>
      <c r="D73" s="166" t="inlineStr">
        <is>
          <t>CKD</t>
        </is>
      </c>
      <c r="E73" s="166" t="inlineStr">
        <is>
          <t>Chronic necrosis</t>
        </is>
      </c>
      <c r="F73" s="166" t="inlineStr">
        <is>
          <t>Intrinsic acute kidney injury</t>
        </is>
      </c>
      <c r="G73" s="166" t="inlineStr">
        <is>
          <t>Prerenal acute kidney injury</t>
        </is>
      </c>
      <c r="H73" s="166" t="inlineStr">
        <is>
          <t>Postrenal acute kidney injury</t>
        </is>
      </c>
      <c r="I73" s="165" t="inlineStr">
        <is>
          <t>4</t>
        </is>
      </c>
      <c r="J73"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73" s="166" t="inlineStr">
        <is>
          <t>Acute Kidney Injury</t>
        </is>
      </c>
      <c r="L73" s="166" t="inlineStr">
        <is>
          <t>Prerenal acute kidney injury pathophysiology</t>
        </is>
      </c>
      <c r="M73" s="166" t="inlineStr"/>
      <c r="N73" s="165" t="inlineStr">
        <is>
          <t>ปานกลาง</t>
        </is>
      </c>
      <c r="O73" s="166" t="inlineStr">
        <is>
          <t>ข้อสอบเก่า</t>
        </is>
      </c>
      <c r="P73" s="165" t="inlineStr">
        <is>
          <t>ข้อสอบเก่า</t>
        </is>
      </c>
      <c r="Q73" s="165" t="inlineStr">
        <is>
          <t>2565</t>
        </is>
      </c>
      <c r="R73" s="165" t="inlineStr"/>
    </row>
    <row r="74" ht="24" customHeight="1" s="49">
      <c r="A74" s="165" t="n">
        <v>72</v>
      </c>
      <c r="B74"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ข้อใดคือแนวทางการปรับยาในผู้ป่วยรายนี้</t>
        </is>
      </c>
      <c r="C74" s="166" t="inlineStr"/>
      <c r="D74" s="166" t="inlineStr">
        <is>
          <t>หยุดยา HCTZ</t>
        </is>
      </c>
      <c r="E74" s="166" t="inlineStr">
        <is>
          <t>หยุดยา losartan</t>
        </is>
      </c>
      <c r="F74" s="166" t="inlineStr">
        <is>
          <t>หยุดยา enalapril</t>
        </is>
      </c>
      <c r="G74" s="166" t="inlineStr">
        <is>
          <t>หยุดยา losartan และ enalapril</t>
        </is>
      </c>
      <c r="H74" s="166" t="inlineStr">
        <is>
          <t>หยุดยา HCTZ, losartan และ enalapril</t>
        </is>
      </c>
      <c r="I74" s="165" t="inlineStr">
        <is>
          <t>5</t>
        </is>
      </c>
      <c r="J74"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74" s="166" t="inlineStr">
        <is>
          <t>Acute Kidney Injury</t>
        </is>
      </c>
      <c r="L74" s="166" t="inlineStr">
        <is>
          <t>Drug discontinuation in hemodynamically mediated AKI</t>
        </is>
      </c>
      <c r="M74" s="166" t="inlineStr"/>
      <c r="N74" s="165" t="inlineStr">
        <is>
          <t>ยาก</t>
        </is>
      </c>
      <c r="O74" s="166" t="inlineStr">
        <is>
          <t>ข้อสอบเก่า</t>
        </is>
      </c>
      <c r="P74" s="165" t="inlineStr">
        <is>
          <t>ข้อสอบเก่า</t>
        </is>
      </c>
      <c r="Q74" s="165" t="inlineStr">
        <is>
          <t>2565</t>
        </is>
      </c>
      <c r="R74" s="165" t="inlineStr"/>
    </row>
    <row r="75" ht="24" customHeight="1" s="49">
      <c r="A75" s="165" t="n">
        <v>73</v>
      </c>
      <c r="B75"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ข้อใดไม่ต้องติดตามในการรักษา AKI</t>
        </is>
      </c>
      <c r="C75" s="166" t="inlineStr"/>
      <c r="D75" s="166" t="inlineStr">
        <is>
          <t>BUN</t>
        </is>
      </c>
      <c r="E75" s="166" t="inlineStr">
        <is>
          <t>Scr</t>
        </is>
      </c>
      <c r="F75" s="166" t="inlineStr">
        <is>
          <t>BP</t>
        </is>
      </c>
      <c r="G75" s="166" t="inlineStr">
        <is>
          <t>Specifics gravity</t>
        </is>
      </c>
      <c r="H75" s="166" t="inlineStr">
        <is>
          <t>Urine input/output</t>
        </is>
      </c>
      <c r="I75" s="165" t="inlineStr">
        <is>
          <t>4</t>
        </is>
      </c>
      <c r="J75"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75" s="166" t="inlineStr">
        <is>
          <t>Acute Kidney Injury</t>
        </is>
      </c>
      <c r="L75" s="166" t="inlineStr">
        <is>
          <t>Monitoring parameters in AKI</t>
        </is>
      </c>
      <c r="M75" s="166" t="inlineStr"/>
      <c r="N75" s="165" t="inlineStr">
        <is>
          <t>ปานกลาง</t>
        </is>
      </c>
      <c r="O75" s="166" t="inlineStr">
        <is>
          <t>ข้อสอบเก่า</t>
        </is>
      </c>
      <c r="P75" s="165" t="inlineStr">
        <is>
          <t>ข้อสอบเก่า</t>
        </is>
      </c>
      <c r="Q75" s="165" t="inlineStr">
        <is>
          <t>2565</t>
        </is>
      </c>
      <c r="R75" s="165" t="inlineStr"/>
    </row>
    <row r="76" ht="24" customHeight="1" s="49"/>
    <row r="77" ht="24" customHeight="1" s="49"/>
    <row r="78" ht="24" customHeight="1" s="49"/>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43"/>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inlineStr"/>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n">
        <v>1</v>
      </c>
      <c r="J3" s="166"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66" t="inlineStr"/>
      <c r="L3" s="166" t="inlineStr">
        <is>
          <t>Paracetamol Toxicity</t>
        </is>
      </c>
      <c r="M3" s="166" t="inlineStr"/>
      <c r="N3" s="165" t="inlineStr">
        <is>
          <t>Clinic</t>
        </is>
      </c>
      <c r="O3" s="166" t="inlineStr">
        <is>
          <t>Rumack-Matthew Nomogram &amp; NAC Protocol</t>
        </is>
      </c>
      <c r="P3" s="165" t="inlineStr">
        <is>
          <t>แบบฝึกหัด</t>
        </is>
      </c>
      <c r="Q3" s="165" t="inlineStr">
        <is>
          <t>เล่มม่วง</t>
        </is>
      </c>
      <c r="R3" s="165" t="inlineStr"/>
    </row>
    <row r="4" ht="24" customHeight="1" s="49">
      <c r="A4" s="165" t="n">
        <v>2</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inlineStr"/>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n">
        <v>1</v>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66" t="inlineStr"/>
      <c r="L4" s="166" t="inlineStr">
        <is>
          <t>Paracetamol Toxicity</t>
        </is>
      </c>
      <c r="M4" s="166" t="inlineStr"/>
      <c r="N4" s="165" t="inlineStr">
        <is>
          <t>Clinic</t>
        </is>
      </c>
      <c r="O4" s="166" t="inlineStr">
        <is>
          <t>NAC Non-IgE Anaphylactoid Reaction</t>
        </is>
      </c>
      <c r="P4" s="165" t="inlineStr">
        <is>
          <t>แบบฝึกหัด</t>
        </is>
      </c>
      <c r="Q4" s="165" t="inlineStr">
        <is>
          <t>เล่มม่วง</t>
        </is>
      </c>
      <c r="R4" s="165" t="inlineStr"/>
    </row>
    <row r="5" ht="24" customHeight="1" s="49">
      <c r="A5" s="165" t="n">
        <v>3</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inlineStr"/>
      <c r="D5" s="166" t="inlineStr">
        <is>
          <t>Naloxone</t>
        </is>
      </c>
      <c r="E5" s="166" t="inlineStr">
        <is>
          <t>Flumazenil</t>
        </is>
      </c>
      <c r="F5" s="166" t="inlineStr">
        <is>
          <t>Atropine</t>
        </is>
      </c>
      <c r="G5" s="166" t="inlineStr">
        <is>
          <t>N-acetylcysteine</t>
        </is>
      </c>
      <c r="H5" s="166" t="inlineStr">
        <is>
          <t>Sodium bicarbonate</t>
        </is>
      </c>
      <c r="I5" s="165" t="n">
        <v>1</v>
      </c>
      <c r="J5" s="166"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66" t="inlineStr"/>
      <c r="L5" s="166" t="inlineStr">
        <is>
          <t>Opioid Toxicity</t>
        </is>
      </c>
      <c r="M5" s="166" t="inlineStr"/>
      <c r="N5" s="165" t="inlineStr">
        <is>
          <t>Clinic</t>
        </is>
      </c>
      <c r="O5" s="166" t="inlineStr">
        <is>
          <t>Opioid Toxidrome &amp; Naloxone</t>
        </is>
      </c>
      <c r="P5" s="165" t="inlineStr">
        <is>
          <t>แบบฝึกหัด</t>
        </is>
      </c>
      <c r="Q5" s="165" t="inlineStr">
        <is>
          <t>เล่มม่วง</t>
        </is>
      </c>
      <c r="R5" s="165" t="inlineStr"/>
    </row>
    <row r="6" ht="24" customHeight="1" s="49">
      <c r="A6" s="165" t="n">
        <v>4</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inlineStr"/>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n">
        <v>1</v>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66" t="inlineStr"/>
      <c r="L6" s="166" t="inlineStr">
        <is>
          <t>Opioid Toxicity</t>
        </is>
      </c>
      <c r="M6" s="166" t="inlineStr"/>
      <c r="N6" s="165" t="inlineStr">
        <is>
          <t>Clinic</t>
        </is>
      </c>
      <c r="O6" s="166" t="inlineStr">
        <is>
          <t>Renarcotization risk with Methadone</t>
        </is>
      </c>
      <c r="P6" s="165" t="inlineStr">
        <is>
          <t>แบบฝึกหัด</t>
        </is>
      </c>
      <c r="Q6" s="165" t="inlineStr">
        <is>
          <t>เล่มม่วง</t>
        </is>
      </c>
      <c r="R6" s="165" t="inlineStr"/>
    </row>
    <row r="7" ht="24" customHeight="1" s="49">
      <c r="A7" s="165" t="n">
        <v>5</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inlineStr"/>
      <c r="D7" s="166" t="inlineStr">
        <is>
          <t>Atropine sulfate</t>
        </is>
      </c>
      <c r="E7" s="166" t="inlineStr">
        <is>
          <t>Pralidoxime (2-PAM)</t>
        </is>
      </c>
      <c r="F7" s="166" t="inlineStr">
        <is>
          <t>Diphenhydramine</t>
        </is>
      </c>
      <c r="G7" s="166" t="inlineStr">
        <is>
          <t>Salbutamol nebulizer</t>
        </is>
      </c>
      <c r="H7" s="166" t="inlineStr">
        <is>
          <t>Succinylcholine</t>
        </is>
      </c>
      <c r="I7" s="165" t="n">
        <v>1</v>
      </c>
      <c r="J7" s="166"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66" t="inlineStr"/>
      <c r="L7" s="166" t="inlineStr">
        <is>
          <t>Organophosphate Toxicity</t>
        </is>
      </c>
      <c r="M7" s="166" t="inlineStr"/>
      <c r="N7" s="165" t="inlineStr">
        <is>
          <t>Clinic</t>
        </is>
      </c>
      <c r="O7" s="166" t="inlineStr">
        <is>
          <t>Cholinergic Toxidrome &amp; Atropine</t>
        </is>
      </c>
      <c r="P7" s="165" t="inlineStr">
        <is>
          <t>แบบฝึกหัด</t>
        </is>
      </c>
      <c r="Q7" s="165" t="inlineStr">
        <is>
          <t>เล่มม่วง</t>
        </is>
      </c>
      <c r="R7" s="165" t="inlineStr"/>
    </row>
    <row r="8" ht="24" customHeight="1" s="49">
      <c r="A8" s="165" t="n">
        <v>6</v>
      </c>
      <c r="B8" s="166" t="inlineStr">
        <is>
          <t>ข้อใดเป็นข้อบ่งชี้และหลักการที่ถูกต้องในการใช้ Pralidoxime (2-PAM) ในผู้ป่วยที่ได้รับสารพิษกลุ่ม Organophosphates</t>
        </is>
      </c>
      <c r="C8" s="166" t="inlineStr"/>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n">
        <v>1</v>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66" t="inlineStr"/>
      <c r="L8" s="166" t="inlineStr">
        <is>
          <t>Organophosphate Toxicity</t>
        </is>
      </c>
      <c r="M8" s="166" t="inlineStr"/>
      <c r="N8" s="165" t="inlineStr">
        <is>
          <t>Clinic</t>
        </is>
      </c>
      <c r="O8" s="166" t="inlineStr">
        <is>
          <t>Pralidoxime &amp; Aging of AChE</t>
        </is>
      </c>
      <c r="P8" s="165" t="inlineStr">
        <is>
          <t>แบบฝึกหัด</t>
        </is>
      </c>
      <c r="Q8" s="165" t="inlineStr">
        <is>
          <t>เล่มม่วง</t>
        </is>
      </c>
      <c r="R8" s="165" t="inlineStr"/>
    </row>
    <row r="9" ht="24" customHeight="1" s="49">
      <c r="A9" s="165" t="n">
        <v>7</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inlineStr"/>
      <c r="D9" s="166" t="inlineStr">
        <is>
          <t>Fomepizole หรือ Ethanol 10% IV infusion</t>
        </is>
      </c>
      <c r="E9" s="166" t="inlineStr">
        <is>
          <t>Methylene blue</t>
        </is>
      </c>
      <c r="F9" s="166" t="inlineStr">
        <is>
          <t>Dimercaprol (BAL)</t>
        </is>
      </c>
      <c r="G9" s="166" t="inlineStr">
        <is>
          <t>Thiamine IV</t>
        </is>
      </c>
      <c r="H9" s="166" t="inlineStr">
        <is>
          <t>Deferoxamine</t>
        </is>
      </c>
      <c r="I9" s="165" t="n">
        <v>1</v>
      </c>
      <c r="J9" s="166"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66" t="inlineStr"/>
      <c r="L9" s="166" t="inlineStr">
        <is>
          <t>Toxic Alcohol</t>
        </is>
      </c>
      <c r="M9" s="166" t="inlineStr"/>
      <c r="N9" s="165" t="inlineStr">
        <is>
          <t>Clinic</t>
        </is>
      </c>
      <c r="O9" s="166" t="inlineStr">
        <is>
          <t>Methanol toxicity &amp; Alcohol dehydrogenase</t>
        </is>
      </c>
      <c r="P9" s="165" t="inlineStr">
        <is>
          <t>แบบฝึกหัด</t>
        </is>
      </c>
      <c r="Q9" s="165" t="inlineStr">
        <is>
          <t>เล่มม่วง</t>
        </is>
      </c>
      <c r="R9" s="165" t="inlineStr"/>
    </row>
    <row r="10" ht="24" customHeight="1" s="49">
      <c r="A10" s="165" t="n">
        <v>8</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inlineStr"/>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n">
        <v>1</v>
      </c>
      <c r="J10" s="166"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66" t="inlineStr"/>
      <c r="L10" s="166" t="inlineStr">
        <is>
          <t>Toxic Alcohol</t>
        </is>
      </c>
      <c r="M10" s="166" t="inlineStr"/>
      <c r="N10" s="165" t="inlineStr">
        <is>
          <t>Clinic</t>
        </is>
      </c>
      <c r="O10" s="166" t="inlineStr">
        <is>
          <t>Folic acid role in Methanol metabolism</t>
        </is>
      </c>
      <c r="P10" s="165" t="inlineStr">
        <is>
          <t>แบบฝึกหัด</t>
        </is>
      </c>
      <c r="Q10" s="165" t="inlineStr">
        <is>
          <t>เล่มม่วง</t>
        </is>
      </c>
      <c r="R10" s="165" t="inlineStr"/>
    </row>
    <row r="11" ht="24" customHeight="1" s="49">
      <c r="A11" s="165" t="n">
        <v>9</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inlineStr"/>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n">
        <v>1</v>
      </c>
      <c r="J11" s="166"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66" t="inlineStr"/>
      <c r="L11" s="166" t="inlineStr">
        <is>
          <t>Cyanide Toxicity</t>
        </is>
      </c>
      <c r="M11" s="166" t="inlineStr"/>
      <c r="N11" s="165" t="inlineStr">
        <is>
          <t>Clinic</t>
        </is>
      </c>
      <c r="O11" s="166" t="inlineStr">
        <is>
          <t>Cyanide Poisoning in Smoke Inhalation</t>
        </is>
      </c>
      <c r="P11" s="165" t="inlineStr">
        <is>
          <t>แบบฝึกหัด</t>
        </is>
      </c>
      <c r="Q11" s="165" t="inlineStr">
        <is>
          <t>เล่มม่วง</t>
        </is>
      </c>
      <c r="R11" s="165" t="inlineStr"/>
    </row>
    <row r="12" ht="24" customHeight="1" s="49">
      <c r="A12" s="165" t="n">
        <v>10</v>
      </c>
      <c r="B12" s="166" t="inlineStr">
        <is>
          <t>กลไกการออกฤทธิ์ของ Sodium thiosulfate ในการรักษาภาวะพิษจาก Cyanide คือข้อใด</t>
        </is>
      </c>
      <c r="C12" s="166" t="inlineStr"/>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n">
        <v>1</v>
      </c>
      <c r="J12" s="166"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66" t="inlineStr"/>
      <c r="L12" s="166" t="inlineStr">
        <is>
          <t>Cyanide Toxicity</t>
        </is>
      </c>
      <c r="M12" s="166" t="inlineStr"/>
      <c r="N12" s="165" t="inlineStr">
        <is>
          <t>Clinic</t>
        </is>
      </c>
      <c r="O12" s="166" t="inlineStr">
        <is>
          <t>Sodium thiosulfate mechanism of action</t>
        </is>
      </c>
      <c r="P12" s="165" t="inlineStr">
        <is>
          <t>แบบฝึกหัด</t>
        </is>
      </c>
      <c r="Q12" s="165" t="inlineStr">
        <is>
          <t>เล่มม่วง</t>
        </is>
      </c>
      <c r="R12" s="165" t="inlineStr"/>
    </row>
    <row r="13" ht="24" customHeight="1" s="49">
      <c r="A13" s="165" t="n">
        <v>11</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inlineStr"/>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n">
        <v>1</v>
      </c>
      <c r="J13" s="166"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66" t="inlineStr"/>
      <c r="L13" s="166" t="inlineStr">
        <is>
          <t>Digoxin Toxicity</t>
        </is>
      </c>
      <c r="M13" s="166" t="inlineStr"/>
      <c r="N13" s="165" t="inlineStr">
        <is>
          <t>Clinic</t>
        </is>
      </c>
      <c r="O13" s="166" t="inlineStr">
        <is>
          <t>Hypokalemia predisposing to Digoxin toxicity</t>
        </is>
      </c>
      <c r="P13" s="165" t="inlineStr">
        <is>
          <t>แบบฝึกหัด</t>
        </is>
      </c>
      <c r="Q13" s="165" t="inlineStr">
        <is>
          <t>เล่มม่วง</t>
        </is>
      </c>
      <c r="R13" s="165" t="inlineStr"/>
    </row>
    <row r="14" ht="24" customHeight="1" s="49">
      <c r="A14" s="165" t="n">
        <v>12</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inlineStr"/>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n">
        <v>1</v>
      </c>
      <c r="J14" s="166"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66" t="inlineStr"/>
      <c r="L14" s="166" t="inlineStr">
        <is>
          <t>Digoxin Toxicity</t>
        </is>
      </c>
      <c r="M14" s="166" t="inlineStr"/>
      <c r="N14" s="165" t="inlineStr">
        <is>
          <t>Clinic</t>
        </is>
      </c>
      <c r="O14" s="166" t="inlineStr">
        <is>
          <t>Digibind &amp; Avoid Calcium in Digoxin toxicity</t>
        </is>
      </c>
      <c r="P14" s="165" t="inlineStr">
        <is>
          <t>แบบฝึกหัด</t>
        </is>
      </c>
      <c r="Q14" s="165" t="inlineStr">
        <is>
          <t>เล่มม่วง</t>
        </is>
      </c>
      <c r="R14" s="165" t="inlineStr"/>
    </row>
    <row r="15" ht="24" customHeight="1" s="49">
      <c r="A15" s="165" t="n">
        <v>13</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inlineStr"/>
      <c r="D15" s="166" t="inlineStr">
        <is>
          <t>Deferoxamine (Desferrioxamine)</t>
        </is>
      </c>
      <c r="E15" s="166" t="inlineStr">
        <is>
          <t>Dimercaprol (BAL)</t>
        </is>
      </c>
      <c r="F15" s="166" t="inlineStr">
        <is>
          <t>Calcium disodium EDTA</t>
        </is>
      </c>
      <c r="G15" s="166" t="inlineStr">
        <is>
          <t>Penicillamine</t>
        </is>
      </c>
      <c r="H15" s="166" t="inlineStr">
        <is>
          <t>Succimer (DMSA)</t>
        </is>
      </c>
      <c r="I15" s="165" t="n">
        <v>1</v>
      </c>
      <c r="J15" s="166"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66" t="inlineStr"/>
      <c r="L15" s="166" t="inlineStr">
        <is>
          <t>Iron Toxicity</t>
        </is>
      </c>
      <c r="M15" s="166" t="inlineStr"/>
      <c r="N15" s="165" t="inlineStr">
        <is>
          <t>Clinic</t>
        </is>
      </c>
      <c r="O15" s="166" t="inlineStr">
        <is>
          <t>Iron toxicity &amp; Deferoxamine</t>
        </is>
      </c>
      <c r="P15" s="165" t="inlineStr">
        <is>
          <t>แบบฝึกหัด</t>
        </is>
      </c>
      <c r="Q15" s="165" t="inlineStr">
        <is>
          <t>เล่มม่วง</t>
        </is>
      </c>
      <c r="R15" s="165" t="inlineStr"/>
    </row>
    <row r="16" ht="24" customHeight="1" s="49">
      <c r="A16" s="165" t="n">
        <v>14</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inlineStr"/>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n">
        <v>1</v>
      </c>
      <c r="J16" s="166"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66" t="inlineStr"/>
      <c r="L16" s="166" t="inlineStr">
        <is>
          <t>Heavy Metal Toxicity</t>
        </is>
      </c>
      <c r="M16" s="166" t="inlineStr"/>
      <c r="N16" s="165" t="inlineStr">
        <is>
          <t>Clinic</t>
        </is>
      </c>
      <c r="O16" s="166" t="inlineStr">
        <is>
          <t>Lead poisoning symptoms &amp; Chelation</t>
        </is>
      </c>
      <c r="P16" s="165" t="inlineStr">
        <is>
          <t>แบบฝึกหัด</t>
        </is>
      </c>
      <c r="Q16" s="165" t="inlineStr">
        <is>
          <t>เล่มม่วง</t>
        </is>
      </c>
      <c r="R16" s="165" t="inlineStr"/>
    </row>
    <row r="17" ht="24" customHeight="1" s="49">
      <c r="A17" s="165" t="n">
        <v>15</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inlineStr"/>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n">
        <v>1</v>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66" t="inlineStr"/>
      <c r="L17" s="166" t="inlineStr">
        <is>
          <t>Heavy Metal Toxicity</t>
        </is>
      </c>
      <c r="M17" s="166" t="inlineStr"/>
      <c r="N17" s="165" t="inlineStr">
        <is>
          <t>Clinic</t>
        </is>
      </c>
      <c r="O17" s="166" t="inlineStr">
        <is>
          <t>BAL in Arsenic/Mercury and peanut allergy precaution</t>
        </is>
      </c>
      <c r="P17" s="165" t="inlineStr">
        <is>
          <t>แบบฝึกหัด</t>
        </is>
      </c>
      <c r="Q17" s="165" t="inlineStr">
        <is>
          <t>เล่มม่วง</t>
        </is>
      </c>
      <c r="R17" s="165" t="inlineStr"/>
    </row>
    <row r="18" ht="24" customHeight="1" s="49">
      <c r="A18" s="165" t="n">
        <v>16</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inlineStr"/>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n">
        <v>1</v>
      </c>
      <c r="J18" s="166"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66" t="inlineStr"/>
      <c r="L18" s="166" t="inlineStr">
        <is>
          <t>Cardiovascular Drug Overdose</t>
        </is>
      </c>
      <c r="M18" s="166" t="inlineStr"/>
      <c r="N18" s="165" t="inlineStr">
        <is>
          <t>Clinic</t>
        </is>
      </c>
      <c r="O18" s="166" t="inlineStr">
        <is>
          <t>Beta-blocker toxicity &amp; Glucagon</t>
        </is>
      </c>
      <c r="P18" s="165" t="inlineStr">
        <is>
          <t>แบบฝึกหัด</t>
        </is>
      </c>
      <c r="Q18" s="165" t="inlineStr">
        <is>
          <t>เล่มม่วง</t>
        </is>
      </c>
      <c r="R18" s="165" t="inlineStr"/>
    </row>
    <row r="19" ht="24" customHeight="1" s="49">
      <c r="A19" s="165" t="n">
        <v>17</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inlineStr"/>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n">
        <v>1</v>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66" t="inlineStr"/>
      <c r="L19" s="166" t="inlineStr">
        <is>
          <t>Cardiovascular Drug Overdose</t>
        </is>
      </c>
      <c r="M19" s="166" t="inlineStr"/>
      <c r="N19" s="165" t="inlineStr">
        <is>
          <t>Clinic</t>
        </is>
      </c>
      <c r="O19" s="166" t="inlineStr">
        <is>
          <t>High-dose insulin in CCB overdose</t>
        </is>
      </c>
      <c r="P19" s="165" t="inlineStr">
        <is>
          <t>แบบฝึกหัด</t>
        </is>
      </c>
      <c r="Q19" s="165" t="inlineStr">
        <is>
          <t>เล่มม่วง</t>
        </is>
      </c>
      <c r="R19" s="165" t="inlineStr"/>
    </row>
    <row r="20" ht="24" customHeight="1" s="49">
      <c r="A20" s="165" t="n">
        <v>18</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inlineStr"/>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n">
        <v>1</v>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66" t="inlineStr"/>
      <c r="L20" s="166" t="inlineStr">
        <is>
          <t>Sedative-Hypnotic Toxicity</t>
        </is>
      </c>
      <c r="M20" s="166" t="inlineStr"/>
      <c r="N20" s="165" t="inlineStr">
        <is>
          <t>Clinic</t>
        </is>
      </c>
      <c r="O20" s="166" t="inlineStr">
        <is>
          <t>Flumazenil contraindications in mixed TCA overdose</t>
        </is>
      </c>
      <c r="P20" s="165" t="inlineStr">
        <is>
          <t>แบบฝึกหัด</t>
        </is>
      </c>
      <c r="Q20" s="165" t="inlineStr">
        <is>
          <t>เล่มม่วง</t>
        </is>
      </c>
      <c r="R20" s="165" t="inlineStr"/>
    </row>
    <row r="21" ht="24" customHeight="1" s="49">
      <c r="A21" s="165" t="n">
        <v>19</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inlineStr"/>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n">
        <v>1</v>
      </c>
      <c r="J21" s="166"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66" t="inlineStr"/>
      <c r="L21" s="166" t="inlineStr">
        <is>
          <t>Anticoagulant Reversal</t>
        </is>
      </c>
      <c r="M21" s="166" t="inlineStr"/>
      <c r="N21" s="165" t="inlineStr">
        <is>
          <t>Clinic</t>
        </is>
      </c>
      <c r="O21" s="166" t="inlineStr">
        <is>
          <t>Warfarin reversal in major bleeding (4F-PCC + Vit K1)</t>
        </is>
      </c>
      <c r="P21" s="165" t="inlineStr">
        <is>
          <t>แบบฝึกหัด</t>
        </is>
      </c>
      <c r="Q21" s="165" t="inlineStr">
        <is>
          <t>เล่มม่วง</t>
        </is>
      </c>
      <c r="R21" s="165" t="inlineStr"/>
    </row>
    <row r="22" ht="24" customHeight="1" s="49">
      <c r="A22" s="165" t="n">
        <v>20</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inlineStr"/>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n">
        <v>1</v>
      </c>
      <c r="J22" s="166"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66" t="inlineStr"/>
      <c r="L22" s="166" t="inlineStr">
        <is>
          <t>Anticoagulant Reversal</t>
        </is>
      </c>
      <c r="M22" s="166" t="inlineStr"/>
      <c r="N22" s="165" t="inlineStr">
        <is>
          <t>Clinic</t>
        </is>
      </c>
      <c r="O22" s="166" t="inlineStr">
        <is>
          <t>DOACs Specific Antidotes</t>
        </is>
      </c>
      <c r="P22" s="165" t="inlineStr">
        <is>
          <t>แบบฝึกหัด</t>
        </is>
      </c>
      <c r="Q22" s="165" t="inlineStr">
        <is>
          <t>เล่มม่วง</t>
        </is>
      </c>
      <c r="R22" s="165" t="inlineStr"/>
    </row>
    <row r="23" ht="24" customHeight="1" s="49">
      <c r="A23" s="165" t="n">
        <v>21</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inlineStr"/>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n">
        <v>1</v>
      </c>
      <c r="J23" s="166"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66" t="inlineStr"/>
      <c r="L23" s="166" t="inlineStr">
        <is>
          <t>Snake Envenomation</t>
        </is>
      </c>
      <c r="M23" s="166" t="inlineStr"/>
      <c r="N23" s="165" t="inlineStr">
        <is>
          <t>Clinic</t>
        </is>
      </c>
      <c r="O23" s="166" t="inlineStr">
        <is>
          <t>Neurotoxic snake envenomation in Thailand</t>
        </is>
      </c>
      <c r="P23" s="165" t="inlineStr">
        <is>
          <t>แบบฝึกหัด</t>
        </is>
      </c>
      <c r="Q23" s="165" t="inlineStr">
        <is>
          <t>เล่มม่วง</t>
        </is>
      </c>
      <c r="R23" s="165" t="inlineStr"/>
    </row>
    <row r="24" ht="24" customHeight="1" s="49">
      <c r="A24" s="165" t="n">
        <v>22</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inlineStr"/>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n">
        <v>1</v>
      </c>
      <c r="J24" s="166"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66" t="inlineStr"/>
      <c r="L24" s="166" t="inlineStr">
        <is>
          <t>Snake Envenomation</t>
        </is>
      </c>
      <c r="M24" s="166" t="inlineStr"/>
      <c r="N24" s="165" t="inlineStr">
        <is>
          <t>Clinic</t>
        </is>
      </c>
      <c r="O24" s="166" t="inlineStr">
        <is>
          <t>Antivenom indications and administration</t>
        </is>
      </c>
      <c r="P24" s="165" t="inlineStr">
        <is>
          <t>แบบฝึกหัด</t>
        </is>
      </c>
      <c r="Q24" s="165" t="inlineStr">
        <is>
          <t>เล่มม่วง</t>
        </is>
      </c>
      <c r="R24" s="165" t="inlineStr"/>
    </row>
    <row r="25" ht="24" customHeight="1" s="49">
      <c r="A25" s="165" t="n">
        <v>23</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inlineStr"/>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n">
        <v>1</v>
      </c>
      <c r="J25" s="166"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66" t="inlineStr"/>
      <c r="L25" s="166" t="inlineStr">
        <is>
          <t>Antituberculosis Drug Overdose</t>
        </is>
      </c>
      <c r="M25" s="166" t="inlineStr"/>
      <c r="N25" s="165" t="inlineStr">
        <is>
          <t>Clinic</t>
        </is>
      </c>
      <c r="O25" s="166" t="inlineStr">
        <is>
          <t>Isoniazid toxicity &amp; Pyridoxine gram-for-gram</t>
        </is>
      </c>
      <c r="P25" s="165" t="inlineStr">
        <is>
          <t>แบบฝึกหัด</t>
        </is>
      </c>
      <c r="Q25" s="165" t="inlineStr">
        <is>
          <t>เล่มม่วง</t>
        </is>
      </c>
      <c r="R25" s="165" t="inlineStr"/>
    </row>
    <row r="26" ht="24" customHeight="1" s="49">
      <c r="A26" s="165" t="n">
        <v>24</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inlineStr"/>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n">
        <v>1</v>
      </c>
      <c r="J26" s="166"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66" t="inlineStr"/>
      <c r="L26" s="166" t="inlineStr">
        <is>
          <t>Inhalation Toxicology</t>
        </is>
      </c>
      <c r="M26" s="166" t="inlineStr"/>
      <c r="N26" s="165" t="inlineStr">
        <is>
          <t>Clinic</t>
        </is>
      </c>
      <c r="O26" s="166" t="inlineStr">
        <is>
          <t>Carbon monoxide poisoning &amp; Pulse oximeter pitfall</t>
        </is>
      </c>
      <c r="P26" s="165" t="inlineStr">
        <is>
          <t>แบบฝึกหัด</t>
        </is>
      </c>
      <c r="Q26" s="165" t="inlineStr">
        <is>
          <t>เล่มม่วง</t>
        </is>
      </c>
      <c r="R26" s="165" t="inlineStr"/>
    </row>
    <row r="27" ht="24" customHeight="1" s="49">
      <c r="A27" s="165" t="n">
        <v>25</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inlineStr"/>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n">
        <v>1</v>
      </c>
      <c r="J27" s="166"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66" t="inlineStr"/>
      <c r="L27" s="166" t="inlineStr">
        <is>
          <t>Methemoglobinemia</t>
        </is>
      </c>
      <c r="M27" s="166" t="inlineStr"/>
      <c r="N27" s="165" t="inlineStr">
        <is>
          <t>Clinic</t>
        </is>
      </c>
      <c r="O27" s="166" t="inlineStr">
        <is>
          <t>Methylene blue &amp; G6PD contraindication</t>
        </is>
      </c>
      <c r="P27" s="165" t="inlineStr">
        <is>
          <t>แบบฝึกหัด</t>
        </is>
      </c>
      <c r="Q27" s="165" t="inlineStr">
        <is>
          <t>เล่มม่วง</t>
        </is>
      </c>
      <c r="R27" s="165" t="inlineStr"/>
    </row>
    <row r="28" ht="24" customHeight="1" s="49">
      <c r="A28" s="165" t="n">
        <v>26</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inlineStr"/>
      <c r="D28" s="166" t="inlineStr">
        <is>
          <t>Octreotide</t>
        </is>
      </c>
      <c r="E28" s="166" t="inlineStr">
        <is>
          <t>Glucagon</t>
        </is>
      </c>
      <c r="F28" s="166" t="inlineStr">
        <is>
          <t>Hydrocortisone</t>
        </is>
      </c>
      <c r="G28" s="166" t="inlineStr">
        <is>
          <t>Diazoxide เดี่ยวๆ แบบพ่นจมูก</t>
        </is>
      </c>
      <c r="H28" s="166" t="inlineStr">
        <is>
          <t>Metformin</t>
        </is>
      </c>
      <c r="I28" s="165" t="n">
        <v>1</v>
      </c>
      <c r="J28" s="166"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66" t="inlineStr"/>
      <c r="L28" s="166" t="inlineStr">
        <is>
          <t>Oral Hypoglycemic Overdose</t>
        </is>
      </c>
      <c r="M28" s="166" t="inlineStr"/>
      <c r="N28" s="165" t="inlineStr">
        <is>
          <t>Clinic</t>
        </is>
      </c>
      <c r="O28" s="166" t="inlineStr">
        <is>
          <t>Sulfonylurea-induced hypoglycemia &amp; Octreotide</t>
        </is>
      </c>
      <c r="P28" s="165" t="inlineStr">
        <is>
          <t>แบบฝึกหัด</t>
        </is>
      </c>
      <c r="Q28" s="165" t="inlineStr">
        <is>
          <t>เล่มม่วง</t>
        </is>
      </c>
      <c r="R28" s="165" t="inlineStr"/>
    </row>
    <row r="29" ht="24" customHeight="1" s="49">
      <c r="A29" s="165" t="n">
        <v>27</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inlineStr"/>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n">
        <v>1</v>
      </c>
      <c r="J29" s="166"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66" t="inlineStr"/>
      <c r="L29" s="166" t="inlineStr">
        <is>
          <t>Oncology Antidotes</t>
        </is>
      </c>
      <c r="M29" s="166" t="inlineStr"/>
      <c r="N29" s="165" t="inlineStr">
        <is>
          <t>Clinic</t>
        </is>
      </c>
      <c r="O29" s="166" t="inlineStr">
        <is>
          <t>Leucovorin rescue and Glucarpidase in MTX toxicity</t>
        </is>
      </c>
      <c r="P29" s="165" t="inlineStr">
        <is>
          <t>แบบฝึกหัด</t>
        </is>
      </c>
      <c r="Q29" s="165" t="inlineStr">
        <is>
          <t>เล่มม่วง</t>
        </is>
      </c>
      <c r="R29" s="165" t="inlineStr"/>
    </row>
    <row r="30" ht="24" customHeight="1" s="49">
      <c r="A30" s="165" t="n">
        <v>28</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inlineStr"/>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n">
        <v>1</v>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66" t="inlineStr"/>
      <c r="L30" s="166" t="inlineStr">
        <is>
          <t>Salicylate Toxicity</t>
        </is>
      </c>
      <c r="M30" s="166" t="inlineStr"/>
      <c r="N30" s="165" t="inlineStr">
        <is>
          <t>Clinic</t>
        </is>
      </c>
      <c r="O30" s="166" t="inlineStr">
        <is>
          <t>Aspirin toxicity &amp; Urine alkalinization (Ion trapping)</t>
        </is>
      </c>
      <c r="P30" s="165" t="inlineStr">
        <is>
          <t>แบบฝึกหัด</t>
        </is>
      </c>
      <c r="Q30" s="165" t="inlineStr">
        <is>
          <t>เล่มม่วง</t>
        </is>
      </c>
      <c r="R30" s="165" t="inlineStr"/>
    </row>
    <row r="31" ht="24" customHeight="1" s="49">
      <c r="A31" s="165" t="n">
        <v>29</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inlineStr"/>
      <c r="D31" s="166" t="inlineStr">
        <is>
          <t>Dexrazoxane (Totect / Savene)</t>
        </is>
      </c>
      <c r="E31" s="166" t="inlineStr">
        <is>
          <t>Hyaluronidase</t>
        </is>
      </c>
      <c r="F31" s="166" t="inlineStr">
        <is>
          <t>Sodium thiosulfate</t>
        </is>
      </c>
      <c r="G31" s="166" t="inlineStr">
        <is>
          <t>Dimercaprol</t>
        </is>
      </c>
      <c r="H31" s="166" t="inlineStr">
        <is>
          <t>Phentolamine</t>
        </is>
      </c>
      <c r="I31" s="165" t="n">
        <v>1</v>
      </c>
      <c r="J31" s="166"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66" t="inlineStr"/>
      <c r="L31" s="166" t="inlineStr">
        <is>
          <t>Chemotherapy Extravasation</t>
        </is>
      </c>
      <c r="M31" s="166" t="inlineStr"/>
      <c r="N31" s="165" t="inlineStr">
        <is>
          <t>Clinic</t>
        </is>
      </c>
      <c r="O31" s="166" t="inlineStr">
        <is>
          <t>Anthracycline extravasation antidote (Dexrazoxane)</t>
        </is>
      </c>
      <c r="P31" s="165" t="inlineStr">
        <is>
          <t>แบบฝึกหัด</t>
        </is>
      </c>
      <c r="Q31" s="165" t="inlineStr">
        <is>
          <t>เล่มม่วง</t>
        </is>
      </c>
      <c r="R31" s="165" t="inlineStr"/>
    </row>
    <row r="32" ht="24" customHeight="1" s="49">
      <c r="A32" s="165" t="n">
        <v>30</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inlineStr"/>
      <c r="D32" s="166" t="inlineStr">
        <is>
          <t>Cyproheptadine</t>
        </is>
      </c>
      <c r="E32" s="166" t="inlineStr">
        <is>
          <t>Bromocriptine</t>
        </is>
      </c>
      <c r="F32" s="166" t="inlineStr">
        <is>
          <t>Dantrolene</t>
        </is>
      </c>
      <c r="G32" s="166" t="inlineStr">
        <is>
          <t>Flumazenil</t>
        </is>
      </c>
      <c r="H32" s="166" t="inlineStr">
        <is>
          <t>Naloxone</t>
        </is>
      </c>
      <c r="I32" s="165" t="n">
        <v>1</v>
      </c>
      <c r="J32" s="166"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66" t="inlineStr"/>
      <c r="L32" s="166" t="inlineStr">
        <is>
          <t>Serotonin Syndrome</t>
        </is>
      </c>
      <c r="M32" s="166" t="inlineStr"/>
      <c r="N32" s="165" t="inlineStr">
        <is>
          <t>Clinic</t>
        </is>
      </c>
      <c r="O32" s="166" t="inlineStr">
        <is>
          <t>Hunter Criteria &amp; Cyproheptadine</t>
        </is>
      </c>
      <c r="P32" s="165" t="inlineStr">
        <is>
          <t>แบบฝึกหัด</t>
        </is>
      </c>
      <c r="Q32" s="165" t="inlineStr">
        <is>
          <t>เล่มม่วง</t>
        </is>
      </c>
      <c r="R32" s="165" t="inlineStr"/>
    </row>
    <row r="33" ht="24" customHeight="1" s="49">
      <c r="A33" s="165" t="n">
        <v>31</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inlineStr"/>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n">
        <v>1</v>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66" t="inlineStr"/>
      <c r="L33" s="166" t="inlineStr">
        <is>
          <t>Anticoagulant Reversal</t>
        </is>
      </c>
      <c r="M33" s="166" t="inlineStr"/>
      <c r="N33" s="165" t="inlineStr">
        <is>
          <t>Clinic</t>
        </is>
      </c>
      <c r="O33" s="166" t="inlineStr">
        <is>
          <t>Asymptomatic high INR management</t>
        </is>
      </c>
      <c r="P33" s="165" t="inlineStr">
        <is>
          <t>แบบฝึกหัด</t>
        </is>
      </c>
      <c r="Q33" s="165" t="inlineStr">
        <is>
          <t>เล่มม่วง</t>
        </is>
      </c>
      <c r="R33" s="165" t="inlineStr"/>
    </row>
    <row r="34" ht="24" customHeight="1" s="49">
      <c r="A34" s="165" t="n">
        <v>32</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inlineStr"/>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n">
        <v>1</v>
      </c>
      <c r="J34" s="166"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66" t="inlineStr"/>
      <c r="L34" s="166" t="inlineStr">
        <is>
          <t>Toxic Alcohol</t>
        </is>
      </c>
      <c r="M34" s="166" t="inlineStr"/>
      <c r="N34" s="165" t="inlineStr">
        <is>
          <t>Clinic</t>
        </is>
      </c>
      <c r="O34" s="166" t="inlineStr">
        <is>
          <t>Calcium oxalate crystals in Ethylene glycol poisoning</t>
        </is>
      </c>
      <c r="P34" s="165" t="inlineStr">
        <is>
          <t>แบบฝึกหัด</t>
        </is>
      </c>
      <c r="Q34" s="165" t="inlineStr">
        <is>
          <t>เล่มม่วง</t>
        </is>
      </c>
      <c r="R34" s="165" t="inlineStr"/>
    </row>
    <row r="35" ht="24" customHeight="1" s="49">
      <c r="A35" s="165" t="n">
        <v>33</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inlineStr"/>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n">
        <v>1</v>
      </c>
      <c r="J35" s="166"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66" t="inlineStr"/>
      <c r="L35" s="166" t="inlineStr">
        <is>
          <t>Local Anesthetic Toxicity</t>
        </is>
      </c>
      <c r="M35" s="166" t="inlineStr"/>
      <c r="N35" s="165" t="inlineStr">
        <is>
          <t>Clinic</t>
        </is>
      </c>
      <c r="O35" s="166" t="inlineStr">
        <is>
          <t>LAST &amp; 20% Lipid Emulsion</t>
        </is>
      </c>
      <c r="P35" s="165" t="inlineStr">
        <is>
          <t>แบบฝึกหัด</t>
        </is>
      </c>
      <c r="Q35" s="165" t="inlineStr">
        <is>
          <t>เล่มม่วง</t>
        </is>
      </c>
      <c r="R35" s="165" t="inlineStr"/>
    </row>
    <row r="36" ht="24" customHeight="1" s="49">
      <c r="A36" s="165" t="n">
        <v>34</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inlineStr"/>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n">
        <v>1</v>
      </c>
      <c r="J36" s="166"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66" t="inlineStr"/>
      <c r="L36" s="166" t="inlineStr">
        <is>
          <t>Antidepressant Toxicity</t>
        </is>
      </c>
      <c r="M36" s="166" t="inlineStr"/>
      <c r="N36" s="165" t="inlineStr">
        <is>
          <t>Clinic</t>
        </is>
      </c>
      <c r="O36" s="166" t="inlineStr">
        <is>
          <t>TCA toxicity &amp; Sodium bicarbonate (QRS narrowing)</t>
        </is>
      </c>
      <c r="P36" s="165" t="inlineStr">
        <is>
          <t>แบบฝึกหัด</t>
        </is>
      </c>
      <c r="Q36" s="165" t="inlineStr">
        <is>
          <t>เล่มม่วง</t>
        </is>
      </c>
      <c r="R36" s="165" t="inlineStr"/>
    </row>
    <row r="37" ht="24" customHeight="1" s="49">
      <c r="A37" s="165" t="n">
        <v>35</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inlineStr"/>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n">
        <v>1</v>
      </c>
      <c r="J37" s="166"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66" t="inlineStr"/>
      <c r="L37" s="166" t="inlineStr">
        <is>
          <t>Antiepileptic Drug Overdose</t>
        </is>
      </c>
      <c r="M37" s="166" t="inlineStr"/>
      <c r="N37" s="165" t="inlineStr">
        <is>
          <t>Clinic</t>
        </is>
      </c>
      <c r="O37" s="166" t="inlineStr">
        <is>
          <t>Valproate-induced hyperammonemia &amp; L-carnitine</t>
        </is>
      </c>
      <c r="P37" s="165" t="inlineStr">
        <is>
          <t>แบบฝึกหัด</t>
        </is>
      </c>
      <c r="Q37" s="165" t="inlineStr">
        <is>
          <t>เล่มม่วง</t>
        </is>
      </c>
      <c r="R37" s="165" t="inlineStr"/>
    </row>
    <row r="38" ht="24" customHeight="1" s="49">
      <c r="A38" s="165" t="n">
        <v>36</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inlineStr"/>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n">
        <v>1</v>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66" t="inlineStr"/>
      <c r="L38" s="166" t="inlineStr">
        <is>
          <t>Corrosive / Caustic Ingestion</t>
        </is>
      </c>
      <c r="M38" s="166" t="inlineStr"/>
      <c r="N38" s="165" t="inlineStr">
        <is>
          <t>Clinic</t>
        </is>
      </c>
      <c r="O38" s="166" t="inlineStr">
        <is>
          <t>Contraindications in caustic ingestion</t>
        </is>
      </c>
      <c r="P38" s="165" t="inlineStr">
        <is>
          <t>แบบฝึกหัด</t>
        </is>
      </c>
      <c r="Q38" s="165" t="inlineStr">
        <is>
          <t>เล่มม่วง</t>
        </is>
      </c>
      <c r="R38" s="165" t="inlineStr"/>
    </row>
    <row r="39" ht="24" customHeight="1" s="49">
      <c r="A39" s="165" t="n">
        <v>37</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inlineStr"/>
      <c r="D39" s="166" t="inlineStr">
        <is>
          <t>Physostigmine</t>
        </is>
      </c>
      <c r="E39" s="166" t="inlineStr">
        <is>
          <t>Neostigmine</t>
        </is>
      </c>
      <c r="F39" s="166" t="inlineStr">
        <is>
          <t>Pyridostigmine</t>
        </is>
      </c>
      <c r="G39" s="166" t="inlineStr">
        <is>
          <t>Atropine</t>
        </is>
      </c>
      <c r="H39" s="166" t="inlineStr">
        <is>
          <t>Pralidoxime</t>
        </is>
      </c>
      <c r="I39" s="165" t="n">
        <v>1</v>
      </c>
      <c r="J39" s="166"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66" t="inlineStr"/>
      <c r="L39" s="166" t="inlineStr">
        <is>
          <t>Plant Toxicology</t>
        </is>
      </c>
      <c r="M39" s="166" t="inlineStr"/>
      <c r="N39" s="165" t="inlineStr">
        <is>
          <t>Clinic</t>
        </is>
      </c>
      <c r="O39" s="166" t="inlineStr">
        <is>
          <t>Anticholinergic toxidrome &amp; Physostigmine</t>
        </is>
      </c>
      <c r="P39" s="165" t="inlineStr">
        <is>
          <t>แบบฝึกหัด</t>
        </is>
      </c>
      <c r="Q39" s="165" t="inlineStr">
        <is>
          <t>เล่มม่วง</t>
        </is>
      </c>
      <c r="R39" s="165" t="inlineStr"/>
    </row>
    <row r="40" ht="24" customHeight="1" s="49">
      <c r="A40" s="165" t="n">
        <v>38</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inlineStr"/>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n">
        <v>1</v>
      </c>
      <c r="J40" s="166"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66" t="inlineStr"/>
      <c r="L40" s="166" t="inlineStr">
        <is>
          <t>Inhalation Toxicology</t>
        </is>
      </c>
      <c r="M40" s="166" t="inlineStr"/>
      <c r="N40" s="165" t="inlineStr">
        <is>
          <t>Clinic</t>
        </is>
      </c>
      <c r="O40" s="166" t="inlineStr">
        <is>
          <t>Hydrogen sulfide poisoning &amp; Nitrites</t>
        </is>
      </c>
      <c r="P40" s="165" t="inlineStr">
        <is>
          <t>แบบฝึกหัด</t>
        </is>
      </c>
      <c r="Q40" s="165" t="inlineStr">
        <is>
          <t>เล่มม่วง</t>
        </is>
      </c>
      <c r="R40" s="165" t="inlineStr"/>
    </row>
    <row r="41" ht="24" customHeight="1" s="49">
      <c r="A41" s="165" t="n">
        <v>39</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inlineStr"/>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n">
        <v>1</v>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66" t="inlineStr"/>
      <c r="L41" s="166" t="inlineStr">
        <is>
          <t>Gastrointestinal Decontamination</t>
        </is>
      </c>
      <c r="M41" s="166" t="inlineStr"/>
      <c r="N41" s="165" t="inlineStr">
        <is>
          <t>Product</t>
        </is>
      </c>
      <c r="O41" s="166" t="inlineStr">
        <is>
          <t>Whole bowel irrigation indications &amp; contraindications</t>
        </is>
      </c>
      <c r="P41" s="165" t="inlineStr">
        <is>
          <t>แบบฝึกหัด</t>
        </is>
      </c>
      <c r="Q41" s="165" t="inlineStr">
        <is>
          <t>เล่มม่วง</t>
        </is>
      </c>
      <c r="R41" s="165" t="inlineStr"/>
    </row>
    <row r="42" ht="24" customHeight="1" s="49">
      <c r="A42" s="165" t="n">
        <v>40</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inlineStr"/>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n">
        <v>1</v>
      </c>
      <c r="J42" s="166"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66" t="inlineStr"/>
      <c r="L42" s="166" t="inlineStr">
        <is>
          <t>Gastrointestinal Decontamination</t>
        </is>
      </c>
      <c r="M42" s="166" t="inlineStr"/>
      <c r="N42" s="165" t="inlineStr">
        <is>
          <t>Product</t>
        </is>
      </c>
      <c r="O42" s="166" t="inlineStr">
        <is>
          <t>Substances NOT absorbed by Activated Charcoal (PHAILS mnemonic)</t>
        </is>
      </c>
      <c r="P42" s="165" t="inlineStr">
        <is>
          <t>แบบฝึกหัด</t>
        </is>
      </c>
      <c r="Q42" s="165" t="inlineStr">
        <is>
          <t>เล่มม่วง</t>
        </is>
      </c>
      <c r="R42" s="165" t="inlineStr"/>
    </row>
    <row r="43" ht="24" customHeight="1" s="49">
      <c r="A43" s="165" t="n">
        <v>41</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inlineStr"/>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inlineStr"/>
      <c r="L43" s="166" t="inlineStr">
        <is>
          <t>Alcohol Metabolism &amp; Toxicity</t>
        </is>
      </c>
      <c r="M43" s="166" t="inlineStr"/>
      <c r="N43" s="165" t="inlineStr">
        <is>
          <t>Clinic</t>
        </is>
      </c>
      <c r="O43" s="166" t="inlineStr">
        <is>
          <t>[SOURCE: Pharma Plus เล่มม่วง 2 - ข้อสอบย้อนหลัง PLE-CC1 ปี 2564 วันที่ 2 ข้อ 35]</t>
        </is>
      </c>
      <c r="P43" s="165" t="inlineStr">
        <is>
          <t>ข้อสอบเก่า</t>
        </is>
      </c>
      <c r="Q43" s="165" t="inlineStr">
        <is>
          <t>2564</t>
        </is>
      </c>
      <c r="R43" s="165" t="inlineStr"/>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R6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ในการหาปริมาณตัวยาสำคัญ Paracetamol raw material ตามตำรับยา Pharmacopoeia ใช้วิธีไทเทรตแบบใด?</t>
        </is>
      </c>
      <c r="C3" s="166" t="inlineStr"/>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n">
        <v>3</v>
      </c>
      <c r="J3" s="166"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Redox titration</t>
        </is>
      </c>
      <c r="M3" s="166" t="inlineStr"/>
      <c r="N3" s="165" t="inlineStr">
        <is>
          <t>Product</t>
        </is>
      </c>
      <c r="O3" s="166" t="inlineStr">
        <is>
          <t>British Pharmacopoeia / Thai Pharmacopoeia</t>
        </is>
      </c>
      <c r="P3" s="165" t="inlineStr">
        <is>
          <t>ข้อสอบเก่า</t>
        </is>
      </c>
      <c r="Q3" s="165" t="inlineStr">
        <is>
          <t>2567</t>
        </is>
      </c>
      <c r="R3" s="165" t="inlineStr"/>
    </row>
    <row r="4" ht="24" customHeight="1" s="49">
      <c r="A4" s="167" t="n">
        <v>2</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inlineStr"/>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66" t="inlineStr">
        <is>
          <t>Liquid Dosage Forms &amp; Formulation</t>
        </is>
      </c>
      <c r="L4" s="166" t="inlineStr">
        <is>
          <t>ข้อสอบ Product (Ferrous Sulfate Syrup Formulation)</t>
        </is>
      </c>
      <c r="M4" s="166" t="inlineStr"/>
      <c r="N4" s="165" t="inlineStr">
        <is>
          <t>Titration</t>
        </is>
      </c>
      <c r="O4" s="166" t="inlineStr">
        <is>
          <t>แบบฝึกหัด PLE-CC 1 ข้อ 57</t>
        </is>
      </c>
      <c r="P4" s="165" t="inlineStr">
        <is>
          <t>แบบฝึกหัด</t>
        </is>
      </c>
      <c r="Q4" s="165" t="inlineStr">
        <is>
          <t>เล่มม่วง</t>
        </is>
      </c>
      <c r="R4" s="165" t="inlineStr"/>
    </row>
    <row r="5" ht="24" customHeight="1" s="49">
      <c r="A5" s="167" t="n">
        <v>3</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inlineStr"/>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66" t="inlineStr">
        <is>
          <t>Redox Titration</t>
        </is>
      </c>
      <c r="L5" s="166" t="inlineStr">
        <is>
          <t>ข้อสอบ Product (Assay of Ferrous Salts)</t>
        </is>
      </c>
      <c r="M5" s="166" t="inlineStr"/>
      <c r="N5" s="165" t="inlineStr">
        <is>
          <t>Titration</t>
        </is>
      </c>
      <c r="O5" s="166" t="inlineStr">
        <is>
          <t>แบบฝึกหัด PLE-CC 1 ข้อ 62</t>
        </is>
      </c>
      <c r="P5" s="165" t="inlineStr">
        <is>
          <t>แบบฝึกหัด</t>
        </is>
      </c>
      <c r="Q5" s="165" t="inlineStr">
        <is>
          <t>เล่มม่วง</t>
        </is>
      </c>
      <c r="R5" s="165" t="inlineStr"/>
    </row>
    <row r="6" ht="24" customHeight="1" s="49">
      <c r="A6" s="167" t="n">
        <v>4</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inlineStr"/>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66" t="inlineStr">
        <is>
          <t>Acid-Base Titration</t>
        </is>
      </c>
      <c r="L6" s="166" t="inlineStr">
        <is>
          <t>ข้อสอบจริง PLE CC 1 ปี 2566 Day 1 ข้อ 23</t>
        </is>
      </c>
      <c r="M6" s="166" t="inlineStr"/>
      <c r="N6" s="165" t="inlineStr">
        <is>
          <t>Titration</t>
        </is>
      </c>
      <c r="O6" s="166" t="inlineStr">
        <is>
          <t>PLE-CC1 ปี 2566 Day 1 ข้อ 1</t>
        </is>
      </c>
      <c r="P6" s="165" t="inlineStr">
        <is>
          <t>ข้อสอบเก่า</t>
        </is>
      </c>
      <c r="Q6" s="165" t="inlineStr">
        <is>
          <t>2566</t>
        </is>
      </c>
      <c r="R6" s="165" t="inlineStr"/>
    </row>
    <row r="7" ht="24" customHeight="1" s="49">
      <c r="A7" s="167" t="n">
        <v>5</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inlineStr"/>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66" t="inlineStr">
        <is>
          <t>Redox Titration</t>
        </is>
      </c>
      <c r="L7" s="166" t="inlineStr">
        <is>
          <t>ข้อสอบจริง PLE CC 1 ปี 2566 Day 1 ข้อ 24</t>
        </is>
      </c>
      <c r="M7" s="166" t="inlineStr"/>
      <c r="N7" s="165" t="inlineStr">
        <is>
          <t>Titration</t>
        </is>
      </c>
      <c r="O7" s="166" t="inlineStr">
        <is>
          <t>PLE-CC1 ปี 2566 Day 1 ข้อ 2</t>
        </is>
      </c>
      <c r="P7" s="165" t="inlineStr">
        <is>
          <t>ข้อสอบเก่า</t>
        </is>
      </c>
      <c r="Q7" s="165" t="inlineStr">
        <is>
          <t>2566</t>
        </is>
      </c>
      <c r="R7" s="165" t="inlineStr"/>
    </row>
    <row r="8" ht="24" customHeight="1" s="49">
      <c r="A8" s="167" t="n">
        <v>6</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inlineStr"/>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66" t="inlineStr">
        <is>
          <t>Precipitation Titration</t>
        </is>
      </c>
      <c r="L8" s="166" t="inlineStr">
        <is>
          <t>ข้อสอบจริง PLE CC 1 ปี 2566 Day 2 ข้อ 88</t>
        </is>
      </c>
      <c r="M8" s="166" t="inlineStr"/>
      <c r="N8" s="165" t="inlineStr">
        <is>
          <t>Titration</t>
        </is>
      </c>
      <c r="O8" s="166" t="inlineStr">
        <is>
          <t>PLE-CC1 ปี 2566 Day 1 ข้อ 4</t>
        </is>
      </c>
      <c r="P8" s="165" t="inlineStr">
        <is>
          <t>ข้อสอบเก่า</t>
        </is>
      </c>
      <c r="Q8" s="165" t="inlineStr">
        <is>
          <t>2566</t>
        </is>
      </c>
      <c r="R8" s="165" t="inlineStr"/>
    </row>
    <row r="9" ht="24" customHeight="1" s="49">
      <c r="A9" s="167" t="n">
        <v>7</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inlineStr"/>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66" t="inlineStr">
        <is>
          <t>Acid-Base Titration (Non-aqueous)</t>
        </is>
      </c>
      <c r="L9" s="166" t="inlineStr">
        <is>
          <t>ข้อสอบจริง PLE CC 1 ปี 2563 (BP Acyclovir Monograph)</t>
        </is>
      </c>
      <c r="M9" s="166" t="inlineStr"/>
      <c r="N9" s="165" t="inlineStr">
        <is>
          <t>Titration</t>
        </is>
      </c>
      <c r="O9" s="166" t="inlineStr">
        <is>
          <t>PLE-CC1 ปี 2566 Day 2 ข้อ 1</t>
        </is>
      </c>
      <c r="P9" s="165" t="inlineStr">
        <is>
          <t>ข้อสอบเก่า</t>
        </is>
      </c>
      <c r="Q9" s="165" t="inlineStr">
        <is>
          <t>2566</t>
        </is>
      </c>
      <c r="R9" s="165" t="inlineStr"/>
    </row>
    <row r="10" ht="24" customHeight="1" s="49">
      <c r="A10" s="167" t="n">
        <v>8</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inlineStr"/>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66" t="inlineStr">
        <is>
          <t>Precipitation Titration</t>
        </is>
      </c>
      <c r="L10" s="166" t="inlineStr">
        <is>
          <t>ข้อสอบ Product (Volhard Method &amp; Argentometry)</t>
        </is>
      </c>
      <c r="M10" s="166" t="inlineStr"/>
      <c r="N10" s="165" t="inlineStr">
        <is>
          <t>Titration</t>
        </is>
      </c>
      <c r="O10" s="166" t="inlineStr">
        <is>
          <t>PLE-CC1 ปี 2566 Day 2 ข้อ 2</t>
        </is>
      </c>
      <c r="P10" s="165" t="inlineStr">
        <is>
          <t>ข้อสอบเก่า</t>
        </is>
      </c>
      <c r="Q10" s="165" t="inlineStr">
        <is>
          <t>2566</t>
        </is>
      </c>
      <c r="R10" s="165" t="inlineStr"/>
    </row>
    <row r="11" ht="24" customHeight="1" s="49">
      <c r="A11" s="167" t="n">
        <v>9</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inlineStr"/>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66" t="inlineStr">
        <is>
          <t>Complexometric Titration</t>
        </is>
      </c>
      <c r="L11" s="166" t="inlineStr">
        <is>
          <t>ข้อสอบ Product (EDTA Calcium Carbonate Assay)</t>
        </is>
      </c>
      <c r="M11" s="166" t="inlineStr"/>
      <c r="N11" s="165" t="inlineStr">
        <is>
          <t>Titration</t>
        </is>
      </c>
      <c r="O11" s="166" t="inlineStr">
        <is>
          <t>PLE-CC1 ปี 2566 Day 2 ข้อ 3</t>
        </is>
      </c>
      <c r="P11" s="165" t="inlineStr">
        <is>
          <t>ข้อสอบเก่า</t>
        </is>
      </c>
      <c r="Q11" s="165" t="inlineStr">
        <is>
          <t>2566</t>
        </is>
      </c>
      <c r="R11" s="165" t="inlineStr"/>
    </row>
    <row r="12" ht="24" customHeight="1" s="49">
      <c r="A12" s="167" t="n">
        <v>10</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inlineStr"/>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66" t="inlineStr">
        <is>
          <t>Redox Titration</t>
        </is>
      </c>
      <c r="L12" s="166" t="inlineStr">
        <is>
          <t>ข้อสอบ Product (Iodimetry vs Iodometry Principles)</t>
        </is>
      </c>
      <c r="M12" s="166" t="inlineStr"/>
      <c r="N12" s="165" t="inlineStr">
        <is>
          <t>Titration</t>
        </is>
      </c>
      <c r="O12" s="166" t="inlineStr">
        <is>
          <t>PLE-CC1 ปี 2566 Day 2 ข้อ 4</t>
        </is>
      </c>
      <c r="P12" s="165" t="inlineStr">
        <is>
          <t>ข้อสอบเก่า</t>
        </is>
      </c>
      <c r="Q12" s="165" t="inlineStr">
        <is>
          <t>2566</t>
        </is>
      </c>
      <c r="R12" s="165" t="inlineStr"/>
    </row>
    <row r="13" ht="24" customHeight="1" s="49">
      <c r="A13" s="165" t="n">
        <v>11</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inlineStr"/>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66" t="inlineStr">
        <is>
          <t>Complexometric Titration</t>
        </is>
      </c>
      <c r="L13" s="166" t="inlineStr">
        <is>
          <t>ข้อสอบจริง PLE CC 1 ปี 2562 (Assay of Zinc Salts)</t>
        </is>
      </c>
      <c r="M13" s="166" t="inlineStr"/>
      <c r="N13" s="165" t="inlineStr">
        <is>
          <t>Product</t>
        </is>
      </c>
      <c r="O13" s="166" t="inlineStr">
        <is>
          <t>ข้อ 41 (PLE_CC1_2562_Key.md)</t>
        </is>
      </c>
      <c r="P13" s="165" t="inlineStr">
        <is>
          <t>ข้อสอบเก่า</t>
        </is>
      </c>
      <c r="Q13" s="165" t="inlineStr">
        <is>
          <t>2562</t>
        </is>
      </c>
      <c r="R13" s="165" t="inlineStr"/>
    </row>
    <row r="14" ht="24" customHeight="1" s="49">
      <c r="A14" s="165" t="n">
        <v>12</v>
      </c>
      <c r="B14" s="166" t="inlineStr">
        <is>
          <t>EDTA ในตำรับข(างต(นทำหน(าอะไร</t>
        </is>
      </c>
      <c r="C14" s="166" t="inlineStr"/>
      <c r="D14" s="166" t="inlineStr">
        <is>
          <t>Vehicle</t>
        </is>
      </c>
      <c r="E14" s="166" t="inlineStr">
        <is>
          <t>Antioxidant</t>
        </is>
      </c>
      <c r="F14" s="166" t="inlineStr">
        <is>
          <t>Stiffening agent</t>
        </is>
      </c>
      <c r="G14" s="166" t="inlineStr">
        <is>
          <t>Emulsifying agent</t>
        </is>
      </c>
      <c r="H14" s="166" t="inlineStr">
        <is>
          <t>Acidifying agent</t>
        </is>
      </c>
      <c r="I14" s="165" t="n">
        <v>1</v>
      </c>
      <c r="J14" s="166"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Complexometric titration</t>
        </is>
      </c>
      <c r="M14" s="166" t="inlineStr"/>
      <c r="N14" s="165" t="inlineStr">
        <is>
          <t>Product</t>
        </is>
      </c>
      <c r="O14" s="166" t="inlineStr">
        <is>
          <t>ข้อ 90 (PLE_CC1_2561_Key.md)</t>
        </is>
      </c>
      <c r="P14" s="165" t="inlineStr">
        <is>
          <t>ข้อสอบเก่า</t>
        </is>
      </c>
      <c r="Q14" s="165" t="inlineStr">
        <is>
          <t>2561</t>
        </is>
      </c>
      <c r="R14" s="165" t="inlineStr"/>
    </row>
    <row r="15" ht="24" customHeight="1" s="49">
      <c r="A15" s="165" t="n">
        <v>13</v>
      </c>
      <c r="B15" s="166" t="inlineStr">
        <is>
          <t>Residue on ignition คือการตรวจอะไร</t>
        </is>
      </c>
      <c r="C15" s="166" t="inlineStr"/>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n">
        <v>1</v>
      </c>
      <c r="J15" s="166"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Acid-base titration</t>
        </is>
      </c>
      <c r="M15" s="166" t="inlineStr"/>
      <c r="N15" s="165" t="inlineStr">
        <is>
          <t>Product</t>
        </is>
      </c>
      <c r="O15" s="166" t="inlineStr">
        <is>
          <t>ข้อ 119 (PLE_CC1_2561_Key.md)</t>
        </is>
      </c>
      <c r="P15" s="165" t="inlineStr">
        <is>
          <t>ข้อสอบเก่า</t>
        </is>
      </c>
      <c r="Q15" s="165" t="inlineStr">
        <is>
          <t>2561</t>
        </is>
      </c>
      <c r="R15" s="165" t="inlineStr"/>
    </row>
    <row r="16" ht="24" customHeight="1" s="49">
      <c r="A16" s="165" t="n">
        <v>14</v>
      </c>
      <c r="B16" s="166" t="inlineStr">
        <is>
          <t>การสังเคราะห์ HCTZ จงระบุว่า A คือข้อใด</t>
        </is>
      </c>
      <c r="C16" s="166" t="inlineStr"/>
      <c r="D16" s="166" t="inlineStr">
        <is>
          <t>H-CO-H</t>
        </is>
      </c>
      <c r="E16" s="166" t="inlineStr">
        <is>
          <t>H-CO-OH</t>
        </is>
      </c>
      <c r="F16" s="166" t="inlineStr">
        <is>
          <t>Cl-C-Cl</t>
        </is>
      </c>
      <c r="G16" s="166" t="inlineStr">
        <is>
          <t>C-CO-H</t>
        </is>
      </c>
      <c r="H16" s="166" t="inlineStr">
        <is>
          <t>...</t>
        </is>
      </c>
      <c r="I16" s="165" t="n">
        <v>1</v>
      </c>
      <c r="J16" s="166"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Acid-base titration</t>
        </is>
      </c>
      <c r="M16" s="166" t="inlineStr"/>
      <c r="N16" s="165" t="inlineStr">
        <is>
          <t>Product</t>
        </is>
      </c>
      <c r="O16" s="166" t="inlineStr">
        <is>
          <t>ข้อ 8 (PLE_CC1_2560 22 April Set 1.md)</t>
        </is>
      </c>
      <c r="P16" s="165" t="inlineStr">
        <is>
          <t>ข้อสอบเก่า</t>
        </is>
      </c>
      <c r="Q16" s="165" t="inlineStr">
        <is>
          <t>2560</t>
        </is>
      </c>
      <c r="R16" s="165" t="inlineStr"/>
    </row>
    <row r="17" ht="24" customHeight="1" s="49">
      <c r="A17" s="165" t="n">
        <v>15</v>
      </c>
      <c r="B17" s="166" t="inlineStr">
        <is>
          <t>หากผู้ป่วยต้องการ KCl 60 mEq/day จะต้องให้ KCl ความเข้มข้น 74.5 g/L กี่มิลลิลิตร (ก้าหนดให้ MW ของ KCl = 74.5 g/mol)</t>
        </is>
      </c>
      <c r="C17" s="166" t="inlineStr"/>
      <c r="D17" s="166" t="inlineStr">
        <is>
          <t>15 ml</t>
        </is>
      </c>
      <c r="E17" s="166" t="inlineStr">
        <is>
          <t>30 ml</t>
        </is>
      </c>
      <c r="F17" s="166" t="inlineStr">
        <is>
          <t>45 ml</t>
        </is>
      </c>
      <c r="G17" s="166" t="inlineStr">
        <is>
          <t>60 ml</t>
        </is>
      </c>
      <c r="H17" s="166" t="inlineStr">
        <is>
          <t>75 ml</t>
        </is>
      </c>
      <c r="I17" s="165" t="n">
        <v>1</v>
      </c>
      <c r="J17" s="166"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Acid-base titration</t>
        </is>
      </c>
      <c r="M17" s="166" t="inlineStr"/>
      <c r="N17" s="165" t="inlineStr">
        <is>
          <t>Product</t>
        </is>
      </c>
      <c r="O17" s="166" t="inlineStr">
        <is>
          <t>ข้อ 68 (PLE_CC1_2559.md)</t>
        </is>
      </c>
      <c r="P17" s="165" t="inlineStr">
        <is>
          <t>ข้อสอบเก่า</t>
        </is>
      </c>
      <c r="Q17" s="165" t="inlineStr">
        <is>
          <t>2559</t>
        </is>
      </c>
      <c r="R17" s="165" t="inlineStr"/>
    </row>
    <row r="18" ht="24" customHeight="1" s="49">
      <c r="A18" s="165" t="n">
        <v>16</v>
      </c>
      <c r="B18" s="166"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8" s="166" t="inlineStr"/>
      <c r="D18" s="166" t="inlineStr">
        <is>
          <t>Aqueous acid-base titration</t>
        </is>
      </c>
      <c r="E18" s="166" t="inlineStr">
        <is>
          <t>Non-aqueous acid-base titration</t>
        </is>
      </c>
      <c r="F18" s="166" t="inlineStr">
        <is>
          <t>Precipitation titration</t>
        </is>
      </c>
      <c r="G18" s="166" t="inlineStr">
        <is>
          <t>Redox titration</t>
        </is>
      </c>
      <c r="H18" s="166" t="inlineStr">
        <is>
          <t>Complexation titration</t>
        </is>
      </c>
      <c r="I18" s="165" t="n">
        <v>1</v>
      </c>
      <c r="J18" s="166"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Acid-base titration</t>
        </is>
      </c>
      <c r="M18" s="166" t="inlineStr"/>
      <c r="N18" s="165" t="inlineStr">
        <is>
          <t>Product</t>
        </is>
      </c>
      <c r="O18" s="166" t="inlineStr">
        <is>
          <t>ข้อ 98 (Pharmtutor_2024_Set1.md)</t>
        </is>
      </c>
      <c r="P18" s="165" t="inlineStr">
        <is>
          <t>ข้อสอบจำลอง</t>
        </is>
      </c>
      <c r="Q18" s="165" t="inlineStr">
        <is>
          <t>Mock Pharmtutor 2024</t>
        </is>
      </c>
      <c r="R18" s="165" t="inlineStr"/>
    </row>
    <row r="19" ht="24" customHeight="1" s="49">
      <c r="A19" s="165" t="n">
        <v>17</v>
      </c>
      <c r="B19" s="166" t="inlineStr">
        <is>
          <t>จากสมการเคมีที่กำหนด เป็นการไทเทรตแบบใด 2HNO3 + CaCO3 ―&gt; Ca(NO3)2 + CO2 + H2O HNO3 + NaOH ―&gt; NaNO3 + H2O</t>
        </is>
      </c>
      <c r="C19" s="166" t="inlineStr"/>
      <c r="D19" s="166" t="inlineStr">
        <is>
          <t>Direct acid-base titration</t>
        </is>
      </c>
      <c r="E19" s="166" t="inlineStr">
        <is>
          <t>Back acid-base titration</t>
        </is>
      </c>
      <c r="F19" s="166" t="inlineStr">
        <is>
          <t>Indirect acid-base titration</t>
        </is>
      </c>
      <c r="G19" s="166" t="inlineStr">
        <is>
          <t>Back precipitation titration</t>
        </is>
      </c>
      <c r="H19" s="166" t="inlineStr">
        <is>
          <t>Indirect precipitation titration Azithromycin is white crystalline powder. mp: 126 อC soluble in ethanol and DSMO, minimally soluble in water</t>
        </is>
      </c>
      <c r="I19" s="165" t="n">
        <v>1</v>
      </c>
      <c r="J19"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Acid-base titration</t>
        </is>
      </c>
      <c r="M19" s="166" t="inlineStr"/>
      <c r="N19" s="165" t="inlineStr">
        <is>
          <t>Product</t>
        </is>
      </c>
      <c r="O19" s="166" t="inlineStr">
        <is>
          <t>ข้อ 99 (Pharmtutor_2024_Set1.md)</t>
        </is>
      </c>
      <c r="P19" s="165" t="inlineStr">
        <is>
          <t>ข้อสอบจำลอง</t>
        </is>
      </c>
      <c r="Q19" s="165" t="inlineStr">
        <is>
          <t>Mock Pharmtutor 2024</t>
        </is>
      </c>
      <c r="R19" s="165" t="inlineStr"/>
    </row>
    <row r="20" ht="24" customHeight="1" s="49">
      <c r="A20" s="165" t="n">
        <v>18</v>
      </c>
      <c r="B20" s="166" t="inlineStr">
        <is>
          <t>จากปฏิกิริยาการหาปริมาณ Ferrous(II) ด้วยวิธีการไตไตรทที่กำหนดให้ ข้อใดคือชนิดของการไตเตรทที่ถูกต้อง 2FeSO4 + 2Ce(SO4)2 → Fe2(SO4)3 + Ce2(SO4)3</t>
        </is>
      </c>
      <c r="C20" s="166" t="inlineStr"/>
      <c r="D20" s="166" t="inlineStr">
        <is>
          <t>Complexometric titration</t>
        </is>
      </c>
      <c r="E20" s="166" t="inlineStr">
        <is>
          <t>Acid-base titration</t>
        </is>
      </c>
      <c r="F20" s="166" t="inlineStr">
        <is>
          <t>Precipitation titration</t>
        </is>
      </c>
      <c r="G20" s="166" t="inlineStr">
        <is>
          <t>Redox titration</t>
        </is>
      </c>
      <c r="H20" s="166" t="inlineStr">
        <is>
          <t>ไม่มีข้อใดถูก</t>
        </is>
      </c>
      <c r="I20" s="165" t="n">
        <v>1</v>
      </c>
      <c r="J20" s="166"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Acid-base titration</t>
        </is>
      </c>
      <c r="M20" s="166" t="inlineStr"/>
      <c r="N20" s="165" t="inlineStr">
        <is>
          <t>Product</t>
        </is>
      </c>
      <c r="O20" s="166" t="inlineStr">
        <is>
          <t>ข้อ 94 (Pharmtutor_2024_Set2.md)</t>
        </is>
      </c>
      <c r="P20" s="165" t="inlineStr">
        <is>
          <t>ข้อสอบจำลอง</t>
        </is>
      </c>
      <c r="Q20" s="165" t="inlineStr">
        <is>
          <t>Mock Pharmtutor 2024</t>
        </is>
      </c>
      <c r="R20" s="165" t="inlineStr"/>
    </row>
    <row r="21" ht="24" customHeight="1" s="49">
      <c r="A21" s="165" t="n">
        <v>19</v>
      </c>
      <c r="B21"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21" s="166" t="inlineStr"/>
      <c r="D21" s="166" t="inlineStr">
        <is>
          <t>Direct Acid-Base Titration</t>
        </is>
      </c>
      <c r="E21" s="166" t="inlineStr">
        <is>
          <t>Back Acid-Base Titration</t>
        </is>
      </c>
      <c r="F21" s="166" t="inlineStr">
        <is>
          <t>Redox Titration (Iodometry)</t>
        </is>
      </c>
      <c r="G21" s="166" t="inlineStr">
        <is>
          <t>Complexometric Titration (EDTA)</t>
        </is>
      </c>
      <c r="H21" s="166" t="inlineStr">
        <is>
          <t>Precipitation Titration (Mohr method)</t>
        </is>
      </c>
      <c r="I21" s="165" t="n">
        <v>1</v>
      </c>
      <c r="J21"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Acid-base titration</t>
        </is>
      </c>
      <c r="M21" s="166" t="inlineStr"/>
      <c r="N21" s="165" t="inlineStr">
        <is>
          <t>Product</t>
        </is>
      </c>
      <c r="O21" s="166" t="inlineStr">
        <is>
          <t>ข้อ 69 (PLE_CC1_2557.md)</t>
        </is>
      </c>
      <c r="P21" s="165" t="inlineStr">
        <is>
          <t>ข้อสอบเก่า</t>
        </is>
      </c>
      <c r="Q21" s="165" t="inlineStr">
        <is>
          <t>2557</t>
        </is>
      </c>
      <c r="R21" s="165" t="inlineStr"/>
    </row>
    <row r="22" ht="24" customHeight="1" s="49">
      <c r="A22" s="165" t="n">
        <v>20</v>
      </c>
      <c r="B22"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2" s="166" t="inlineStr"/>
      <c r="D22" s="166" t="inlineStr">
        <is>
          <t>Complexometric Titration (EDTA)</t>
        </is>
      </c>
      <c r="E22" s="166" t="inlineStr">
        <is>
          <t>Precipitation Titration (Mohr method)</t>
        </is>
      </c>
      <c r="F22" s="166" t="inlineStr">
        <is>
          <t>Volhard Titration method</t>
        </is>
      </c>
      <c r="G22" s="166" t="inlineStr">
        <is>
          <t>Fajans Adsorption Indicator method</t>
        </is>
      </c>
      <c r="H22" s="166" t="inlineStr">
        <is>
          <t>Potentiometric End-point Titration</t>
        </is>
      </c>
      <c r="I22" s="165" t="n">
        <v>1</v>
      </c>
      <c r="J22"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Redox titration</t>
        </is>
      </c>
      <c r="M22" s="166" t="inlineStr"/>
      <c r="N22" s="165" t="inlineStr">
        <is>
          <t>Product</t>
        </is>
      </c>
      <c r="O22" s="166" t="inlineStr">
        <is>
          <t>ข้อ 70 (PLE_CC1_2557.md)</t>
        </is>
      </c>
      <c r="P22" s="165" t="inlineStr">
        <is>
          <t>ข้อสอบเก่า</t>
        </is>
      </c>
      <c r="Q22" s="165" t="inlineStr">
        <is>
          <t>2557</t>
        </is>
      </c>
      <c r="R22" s="165" t="inlineStr"/>
    </row>
    <row r="23" ht="24" customHeight="1" s="49">
      <c r="A23" s="165" t="n">
        <v>21</v>
      </c>
      <c r="B23"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3" s="166" t="inlineStr"/>
      <c r="D23" s="166" t="inlineStr">
        <is>
          <t>Fajans Adsorption Indicator method</t>
        </is>
      </c>
      <c r="E23" s="166" t="inlineStr">
        <is>
          <t>Potentiometric End-point Titration</t>
        </is>
      </c>
      <c r="F23" s="166" t="inlineStr">
        <is>
          <t>Biamperometric Titration</t>
        </is>
      </c>
      <c r="G23" s="166" t="inlineStr">
        <is>
          <t>Nonaqueous Acid-Base Titration</t>
        </is>
      </c>
      <c r="H23" s="166" t="inlineStr">
        <is>
          <t>Direct Acid-Base Titration</t>
        </is>
      </c>
      <c r="I23" s="165" t="n">
        <v>3</v>
      </c>
      <c r="J23" s="166"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Precipitation titration</t>
        </is>
      </c>
      <c r="M23" s="166" t="inlineStr"/>
      <c r="N23" s="165" t="inlineStr">
        <is>
          <t>Product</t>
        </is>
      </c>
      <c r="O23" s="166" t="inlineStr">
        <is>
          <t>ข้อ 5 (PLE_CC1_2533.md)</t>
        </is>
      </c>
      <c r="P23" s="165" t="inlineStr">
        <is>
          <t>ข้อสอบเก่า</t>
        </is>
      </c>
      <c r="Q23" s="165" t="inlineStr">
        <is>
          <t>2533</t>
        </is>
      </c>
      <c r="R23" s="165" t="inlineStr"/>
    </row>
    <row r="24" ht="24" customHeight="1" s="49">
      <c r="A24" s="165" t="n">
        <v>22</v>
      </c>
      <c r="B24" s="166" t="inlineStr">
        <is>
          <t>ต้องการวิเคราะห์ phenazopyridine ควรใช้วิธีใดในการวิเคราะห์</t>
        </is>
      </c>
      <c r="C24" s="166" t="inlineStr"/>
      <c r="D24" s="166" t="inlineStr">
        <is>
          <t>Nonaqueous Acid-Base Titration</t>
        </is>
      </c>
      <c r="E24" s="166" t="inlineStr">
        <is>
          <t>Direct Acid-Base Titration</t>
        </is>
      </c>
      <c r="F24" s="166" t="inlineStr">
        <is>
          <t>Back Acid-Base Titration</t>
        </is>
      </c>
      <c r="G24" s="166" t="inlineStr">
        <is>
          <t>Redox Titration (Iodometry)</t>
        </is>
      </c>
      <c r="H24" s="166" t="inlineStr">
        <is>
          <t>Complexometric Titration (EDTA)</t>
        </is>
      </c>
      <c r="I24" s="165" t="n">
        <v>1</v>
      </c>
      <c r="J24" s="166"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Acid-base titration</t>
        </is>
      </c>
      <c r="M24" s="166" t="inlineStr"/>
      <c r="N24" s="165" t="inlineStr">
        <is>
          <t>Product</t>
        </is>
      </c>
      <c r="O24" s="166" t="inlineStr">
        <is>
          <t>ข้อ 7 (PLE_CC1_2533.md)</t>
        </is>
      </c>
      <c r="P24" s="165" t="inlineStr">
        <is>
          <t>ข้อสอบเก่า</t>
        </is>
      </c>
      <c r="Q24" s="165" t="inlineStr">
        <is>
          <t>2533</t>
        </is>
      </c>
      <c r="R24" s="165" t="inlineStr"/>
    </row>
    <row r="25" ht="24" customHeight="1" s="49">
      <c r="A25" s="165" t="n">
        <v>23</v>
      </c>
      <c r="B25" s="166" t="inlineStr">
        <is>
          <t>เกี่ยวกับ Redox titration ข้อใดต่อไปนี้กล่าวถูกต้องตามหลักวิชาชีพเภสัชกรรม</t>
        </is>
      </c>
      <c r="C25" s="166" t="inlineStr"/>
      <c r="D25" s="166" t="inlineStr">
        <is>
          <t>Redox Titration (Iodometry)</t>
        </is>
      </c>
      <c r="E25" s="166" t="inlineStr">
        <is>
          <t>Complexometric Titration (EDTA)</t>
        </is>
      </c>
      <c r="F25" s="166" t="inlineStr">
        <is>
          <t>Precipitation Titration (Mohr method)</t>
        </is>
      </c>
      <c r="G25" s="166" t="inlineStr">
        <is>
          <t>Volhard Titration method</t>
        </is>
      </c>
      <c r="H25" s="166" t="inlineStr">
        <is>
          <t>Fajans Adsorption Indicator method</t>
        </is>
      </c>
      <c r="I25" s="165" t="n">
        <v>1</v>
      </c>
      <c r="J25" s="166"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Redox titration</t>
        </is>
      </c>
      <c r="M25" s="166" t="inlineStr"/>
      <c r="N25" s="165" t="inlineStr">
        <is>
          <t>Product</t>
        </is>
      </c>
      <c r="O25" s="166" t="inlineStr">
        <is>
          <t>ข้อ 1 (PLE_CC1_2533.md)</t>
        </is>
      </c>
      <c r="P25" s="165" t="inlineStr">
        <is>
          <t>ข้อสอบเก่า</t>
        </is>
      </c>
      <c r="Q25" s="165" t="inlineStr">
        <is>
          <t>2533</t>
        </is>
      </c>
      <c r="R25" s="165" t="inlineStr"/>
    </row>
    <row r="26" ht="24" customHeight="1" s="49">
      <c r="A26" s="165" t="n">
        <v>24</v>
      </c>
      <c r="B26" s="166" t="inlineStr">
        <is>
          <t>เกี่ยวกับ Complexometric Titration ข้อใดต่อไปนี้กล่าวถูกต้องตามหลักวิชาชีพเภสัชกรรม</t>
        </is>
      </c>
      <c r="C26" s="166" t="inlineStr"/>
      <c r="D26" s="166" t="inlineStr">
        <is>
          <t>Volhard Titration method</t>
        </is>
      </c>
      <c r="E26" s="166" t="inlineStr">
        <is>
          <t>Fajans Adsorption Indicator method</t>
        </is>
      </c>
      <c r="F26" s="166" t="inlineStr">
        <is>
          <t>Potentiometric End-point Titration</t>
        </is>
      </c>
      <c r="G26" s="166" t="inlineStr">
        <is>
          <t>Biamperometric Titration</t>
        </is>
      </c>
      <c r="H26" s="166" t="inlineStr">
        <is>
          <t>Nonaqueous Acid-Base Titration</t>
        </is>
      </c>
      <c r="I26" s="165" t="n">
        <v>1</v>
      </c>
      <c r="J26" s="166"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Complexometric titration</t>
        </is>
      </c>
      <c r="M26" s="166" t="inlineStr"/>
      <c r="N26" s="165" t="inlineStr">
        <is>
          <t>Product</t>
        </is>
      </c>
      <c r="O26" s="166" t="inlineStr">
        <is>
          <t>ข้อ 3 (PLE_CC1_2533.md)</t>
        </is>
      </c>
      <c r="P26" s="165" t="inlineStr">
        <is>
          <t>ข้อสอบเก่า</t>
        </is>
      </c>
      <c r="Q26" s="165" t="inlineStr">
        <is>
          <t>2533</t>
        </is>
      </c>
      <c r="R26" s="165" t="inlineStr"/>
    </row>
    <row r="27" ht="24" customHeight="1" s="49">
      <c r="A27" s="165" t="n">
        <v>25</v>
      </c>
      <c r="B27" s="166" t="inlineStr">
        <is>
          <t>เกี่ยวกับ สารใดในตำรับอยู่ในเฟสน้ำ ข้อใดต่อไปนี้กล่าวถูกต้องตามหลักวิชาชีพเภสัชกรรม</t>
        </is>
      </c>
      <c r="C27" s="166" t="inlineStr"/>
      <c r="D27" s="166" t="inlineStr">
        <is>
          <t>Deionized water</t>
        </is>
      </c>
      <c r="E27" s="166" t="inlineStr">
        <is>
          <t>Glycerin</t>
        </is>
      </c>
      <c r="F27" s="166" t="inlineStr">
        <is>
          <t>Propylene glycol</t>
        </is>
      </c>
      <c r="G27" s="166" t="inlineStr">
        <is>
          <t>Disodium EDTA</t>
        </is>
      </c>
      <c r="H27" s="166" t="inlineStr">
        <is>
          <t>ถูกทุกข้อ</t>
        </is>
      </c>
      <c r="I27" s="165" t="n">
        <v>1</v>
      </c>
      <c r="J27" s="166"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Acid-base titration</t>
        </is>
      </c>
      <c r="M27" s="166" t="inlineStr"/>
      <c r="N27" s="165" t="inlineStr">
        <is>
          <t>Product</t>
        </is>
      </c>
      <c r="O27" s="166" t="inlineStr">
        <is>
          <t>ข้อ 36 (PLE_CC1_Practice_Exam.md)</t>
        </is>
      </c>
      <c r="P27" s="165" t="inlineStr">
        <is>
          <t>ข้อสอบจำลอง</t>
        </is>
      </c>
      <c r="Q27" s="165" t="inlineStr">
        <is>
          <t>Mock สภาเภสัชฯ Practice</t>
        </is>
      </c>
      <c r="R27" s="165" t="inlineStr"/>
    </row>
    <row r="28" ht="24" customHeight="1" s="49">
      <c r="A28" s="165" t="n">
        <v>26</v>
      </c>
      <c r="B28" s="166" t="inlineStr">
        <is>
          <t>วัตถุประสงค์หลักของการใช้ non-aqueous acid-base titration คืออะไร</t>
        </is>
      </c>
      <c r="C28" s="166" t="inlineStr"/>
      <c r="D28" s="166" t="inlineStr">
        <is>
          <t>การละลายน้ำของสาร</t>
        </is>
      </c>
      <c r="E28" s="166" t="inlineStr">
        <is>
          <t>ความเข้มข้นของสาร</t>
        </is>
      </c>
      <c r="F28" s="166" t="inlineStr">
        <is>
          <t>สารทำปฏิกิริยากับน้ำไม่ได้</t>
        </is>
      </c>
      <c r="G28" s="166" t="inlineStr">
        <is>
          <t>สารทำปฏิกิริยารุนแรงกับน้ำ</t>
        </is>
      </c>
      <c r="H28" s="166" t="inlineStr">
        <is>
          <t>ถูกทุกข้อ</t>
        </is>
      </c>
      <c r="I28" s="165" t="n">
        <v>1</v>
      </c>
      <c r="J28" s="166"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Acid-base titration</t>
        </is>
      </c>
      <c r="M28" s="166" t="inlineStr"/>
      <c r="N28" s="165" t="inlineStr">
        <is>
          <t>Product</t>
        </is>
      </c>
      <c r="O28" s="166" t="inlineStr">
        <is>
          <t>ข้อ 8 (PLE_CC1_Practice_Exam.md)</t>
        </is>
      </c>
      <c r="P28" s="165" t="inlineStr">
        <is>
          <t>ข้อสอบจำลอง</t>
        </is>
      </c>
      <c r="Q28" s="165" t="inlineStr">
        <is>
          <t>Mock สภาเภสัชฯ Practice</t>
        </is>
      </c>
      <c r="R28" s="165" t="inlineStr"/>
    </row>
    <row r="29" ht="24" customHeight="1" s="49">
      <c r="A29" s="165" t="n">
        <v>27</v>
      </c>
      <c r="B29" s="166"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29" s="166" t="inlineStr"/>
      <c r="D29" s="166" t="inlineStr">
        <is>
          <t>strong acid/strong base titration</t>
        </is>
      </c>
      <c r="E29" s="166" t="inlineStr">
        <is>
          <t>weak acid/strong base titraton</t>
        </is>
      </c>
      <c r="F29" s="166" t="inlineStr">
        <is>
          <t>weak base/strong acid titration</t>
        </is>
      </c>
      <c r="G29" s="166" t="inlineStr">
        <is>
          <t>non-aqueous titration of weak base</t>
        </is>
      </c>
      <c r="H29" s="166" t="inlineStr">
        <is>
          <t>non-aqueous titration of weak acid</t>
        </is>
      </c>
      <c r="I29" s="165" t="n">
        <v>1</v>
      </c>
      <c r="J29" s="166"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Complexometric titration</t>
        </is>
      </c>
      <c r="M29" s="166" t="inlineStr"/>
      <c r="N29" s="165" t="inlineStr">
        <is>
          <t>Product</t>
        </is>
      </c>
      <c r="O29" s="166" t="inlineStr">
        <is>
          <t>ข้อ 9 (PLE_CC1_Practice_Exam.md)</t>
        </is>
      </c>
      <c r="P29" s="165" t="inlineStr">
        <is>
          <t>ข้อสอบจำลอง</t>
        </is>
      </c>
      <c r="Q29" s="165" t="inlineStr">
        <is>
          <t>Mock สภาเภสัชฯ Practice</t>
        </is>
      </c>
      <c r="R29" s="165" t="inlineStr"/>
    </row>
    <row r="30" ht="24" customHeight="1" s="49">
      <c r="A30" s="165" t="n">
        <v>28</v>
      </c>
      <c r="B30" s="166" t="inlineStr">
        <is>
          <t>ข้อใดกล่าวถูกต้องเกี่ยวกับ Precipitation titration</t>
        </is>
      </c>
      <c r="C30" s="166" t="inlineStr"/>
      <c r="D30" s="166" t="inlineStr">
        <is>
          <t>เหมาะสำหรับปฏิกิริยาที่เกิดช้า เพื่อให้สังเกตเห็นการตกตะกอนอย่างช้าๆ</t>
        </is>
      </c>
      <c r="E30" s="166" t="inlineStr">
        <is>
          <t>อุณหภูมิมีผลต่อการละลายของตะกอน โดยที่อุณหภูมิสูงจะเพิ่มการละลายของตะกอนเสมอ</t>
        </is>
      </c>
      <c r="F30" s="166" t="inlineStr">
        <is>
          <t>จะเกิดการตกตะกอนเมื่อค่า Q = Ksp</t>
        </is>
      </c>
      <c r="G30" s="166"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0" s="166" t="inlineStr">
        <is>
          <t>ปฏิกิริยาที่มีค่า Ksp สูง จะทำให้หาจุดยุติจาก titration curve ได้ง่าย</t>
        </is>
      </c>
      <c r="I30" s="165" t="n">
        <v>1</v>
      </c>
      <c r="J30" s="166"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Precipitation titration</t>
        </is>
      </c>
      <c r="M30" s="166" t="inlineStr"/>
      <c r="N30" s="165" t="inlineStr">
        <is>
          <t>Product</t>
        </is>
      </c>
      <c r="O30" s="166" t="inlineStr">
        <is>
          <t>ข้อ 18 (PLE_CC1_Practice_Exam.md)</t>
        </is>
      </c>
      <c r="P30" s="165" t="inlineStr">
        <is>
          <t>ข้อสอบจำลอง</t>
        </is>
      </c>
      <c r="Q30" s="165" t="inlineStr">
        <is>
          <t>Mock สภาเภสัชฯ Practice</t>
        </is>
      </c>
      <c r="R30" s="165" t="inlineStr"/>
    </row>
    <row r="31" ht="24" customHeight="1" s="49">
      <c r="A31" s="165" t="n">
        <v>29</v>
      </c>
      <c r="B31" s="166"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1" s="166" t="inlineStr"/>
      <c r="D31" s="166" t="inlineStr">
        <is>
          <t>5000 กรัม</t>
        </is>
      </c>
      <c r="E31" s="166" t="inlineStr">
        <is>
          <t>6000 กรัม ปริมาตร 1N H2SO4 ที่ใช้ 22.32 มิลลิลิตร 23.20 มิลลิลิตร</t>
        </is>
      </c>
      <c r="F31" s="166" t="inlineStr">
        <is>
          <t>90</t>
        </is>
      </c>
      <c r="G31" s="166" t="inlineStr">
        <is>
          <t>95</t>
        </is>
      </c>
      <c r="H31" s="166" t="inlineStr">
        <is>
          <t>100</t>
        </is>
      </c>
      <c r="I31" s="165" t="n">
        <v>1</v>
      </c>
      <c r="J31" s="166"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Acid-base titration</t>
        </is>
      </c>
      <c r="M31" s="166" t="inlineStr"/>
      <c r="N31" s="165" t="inlineStr">
        <is>
          <t>Product</t>
        </is>
      </c>
      <c r="O31" s="166" t="inlineStr">
        <is>
          <t>ข้อ 19 (PLE_CC1_Practice_Exam.md)</t>
        </is>
      </c>
      <c r="P31" s="165" t="inlineStr">
        <is>
          <t>ข้อสอบจำลอง</t>
        </is>
      </c>
      <c r="Q31" s="165" t="inlineStr">
        <is>
          <t>Mock สภาเภสัชฯ Practice</t>
        </is>
      </c>
      <c r="R31" s="165" t="inlineStr"/>
    </row>
    <row r="32" ht="24" customHeight="1" s="49">
      <c r="A32" s="165" t="n">
        <v>30</v>
      </c>
      <c r="B32" s="166" t="inlineStr">
        <is>
          <t>ในการวิเคราะห์ Boric acid ด้วย Direct titration ใส่สารชนิดใดเพื่อให้ form complex กับ metaborate ion</t>
        </is>
      </c>
      <c r="C32" s="166" t="inlineStr"/>
      <c r="D32" s="166" t="inlineStr">
        <is>
          <t>Silver nitrate</t>
        </is>
      </c>
      <c r="E32" s="166" t="inlineStr">
        <is>
          <t>Glycerin</t>
        </is>
      </c>
      <c r="F32" s="166" t="inlineStr">
        <is>
          <t>Phenolphthalein</t>
        </is>
      </c>
      <c r="G32" s="166" t="inlineStr">
        <is>
          <t>Sodium hydroxide</t>
        </is>
      </c>
      <c r="H32" s="166" t="inlineStr">
        <is>
          <t>Sodium bicarbonate</t>
        </is>
      </c>
      <c r="I32" s="165" t="n">
        <v>1</v>
      </c>
      <c r="J32" s="166"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Complexometric titration</t>
        </is>
      </c>
      <c r="M32" s="166" t="inlineStr"/>
      <c r="N32" s="165" t="inlineStr">
        <is>
          <t>Product</t>
        </is>
      </c>
      <c r="O32" s="166" t="inlineStr">
        <is>
          <t>ข้อ 23 (PLE_CC1_Practice_Exam.md)</t>
        </is>
      </c>
      <c r="P32" s="165" t="inlineStr">
        <is>
          <t>ข้อสอบจำลอง</t>
        </is>
      </c>
      <c r="Q32" s="165" t="inlineStr">
        <is>
          <t>Mock สภาเภสัชฯ Practice</t>
        </is>
      </c>
      <c r="R32" s="165" t="inlineStr"/>
    </row>
    <row r="33" ht="24" customHeight="1" s="49">
      <c r="A33" s="165" t="n">
        <v>31</v>
      </c>
      <c r="B33" s="166"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3" s="166" t="inlineStr"/>
      <c r="D33" s="166" t="inlineStr">
        <is>
          <t>10.01 ml</t>
        </is>
      </c>
      <c r="E33" s="166" t="inlineStr">
        <is>
          <t>11.21 ml</t>
        </is>
      </c>
      <c r="F33" s="166" t="inlineStr">
        <is>
          <t>11.52 ml</t>
        </is>
      </c>
      <c r="G33" s="166" t="inlineStr">
        <is>
          <t>12.71 ml</t>
        </is>
      </c>
      <c r="H33" s="166" t="inlineStr">
        <is>
          <t>12.98 ml</t>
        </is>
      </c>
      <c r="I33" s="165" t="n">
        <v>1</v>
      </c>
      <c r="J33" s="166"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Complexometric titration</t>
        </is>
      </c>
      <c r="M33" s="166" t="inlineStr"/>
      <c r="N33" s="165" t="inlineStr">
        <is>
          <t>Product</t>
        </is>
      </c>
      <c r="O33" s="166" t="inlineStr">
        <is>
          <t>ข้อ 24 (PLE_CC1_Practice_Exam.md)</t>
        </is>
      </c>
      <c r="P33" s="165" t="inlineStr">
        <is>
          <t>ข้อสอบจำลอง</t>
        </is>
      </c>
      <c r="Q33" s="165" t="inlineStr">
        <is>
          <t>Mock สภาเภสัชฯ Practice</t>
        </is>
      </c>
      <c r="R33" s="165" t="inlineStr"/>
    </row>
    <row r="34" ht="24" customHeight="1" s="49">
      <c r="A34" s="165" t="n">
        <v>32</v>
      </c>
      <c r="B34" s="166"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4" s="166" t="inlineStr"/>
      <c r="D34" s="166" t="inlineStr">
        <is>
          <t>00 หน่วย</t>
        </is>
      </c>
      <c r="E34" s="166" t="inlineStr">
        <is>
          <t>2 x 105</t>
        </is>
      </c>
      <c r="F34" s="166" t="inlineStr">
        <is>
          <t>2 x 109</t>
        </is>
      </c>
      <c r="G34" s="166" t="inlineStr">
        <is>
          <t>2 x 10-5</t>
        </is>
      </c>
      <c r="H34" s="166" t="inlineStr">
        <is>
          <t>2 x 10-9</t>
        </is>
      </c>
      <c r="I34" s="165" t="n">
        <v>1</v>
      </c>
      <c r="J34" s="166"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Acid-base titration</t>
        </is>
      </c>
      <c r="M34" s="166" t="inlineStr"/>
      <c r="N34" s="165" t="inlineStr">
        <is>
          <t>Product</t>
        </is>
      </c>
      <c r="O34" s="166" t="inlineStr">
        <is>
          <t>ข้อ 25 (PLE_CC1_Practice_Exam.md)</t>
        </is>
      </c>
      <c r="P34" s="165" t="inlineStr">
        <is>
          <t>ข้อสอบจำลอง</t>
        </is>
      </c>
      <c r="Q34" s="165" t="inlineStr">
        <is>
          <t>Mock สภาเภสัชฯ Practice</t>
        </is>
      </c>
      <c r="R34" s="165" t="inlineStr"/>
    </row>
    <row r="35" ht="24" customHeight="1" s="49">
      <c r="A35" s="165" t="n">
        <v>33</v>
      </c>
      <c r="B35" s="166"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5" s="166" t="inlineStr"/>
      <c r="D35" s="166" t="inlineStr">
        <is>
          <t>0.0943</t>
        </is>
      </c>
      <c r="E35" s="166" t="inlineStr">
        <is>
          <t>0.0952</t>
        </is>
      </c>
      <c r="F35" s="166" t="inlineStr">
        <is>
          <t>0.0967</t>
        </is>
      </c>
      <c r="G35" s="166" t="inlineStr">
        <is>
          <t>0.0977</t>
        </is>
      </c>
      <c r="H35" s="166" t="inlineStr">
        <is>
          <t>0.0981</t>
        </is>
      </c>
      <c r="I35" s="165" t="n">
        <v>1</v>
      </c>
      <c r="J35" s="166"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Acid-base titration</t>
        </is>
      </c>
      <c r="M35" s="166" t="inlineStr"/>
      <c r="N35" s="165" t="inlineStr">
        <is>
          <t>Product</t>
        </is>
      </c>
      <c r="O35" s="166" t="inlineStr">
        <is>
          <t>ข้อ 34 (PLE_CC1_Practice_Exam.md)</t>
        </is>
      </c>
      <c r="P35" s="165" t="inlineStr">
        <is>
          <t>ข้อสอบจำลอง</t>
        </is>
      </c>
      <c r="Q35" s="165" t="inlineStr">
        <is>
          <t>Mock สภาเภสัชฯ Practice</t>
        </is>
      </c>
      <c r="R35" s="165" t="inlineStr"/>
    </row>
    <row r="36" ht="24" customHeight="1" s="49">
      <c r="A36" s="165" t="n">
        <v>34</v>
      </c>
      <c r="B36" s="166"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6" s="166" t="inlineStr"/>
      <c r="D36" s="169" t="inlineStr">
        <is>
          <t>1.001</t>
        </is>
      </c>
      <c r="E36" s="169" t="inlineStr">
        <is>
          <t>1.002</t>
        </is>
      </c>
      <c r="F36" s="169" t="inlineStr">
        <is>
          <t>1.003</t>
        </is>
      </c>
      <c r="G36" s="169" t="inlineStr">
        <is>
          <t>1.01</t>
        </is>
      </c>
      <c r="H36" s="169" t="inlineStr">
        <is>
          <t>1.02</t>
        </is>
      </c>
      <c r="I36" s="165" t="n">
        <v>1</v>
      </c>
      <c r="J36" s="166"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Complexometric titration</t>
        </is>
      </c>
      <c r="M36" s="166" t="inlineStr"/>
      <c r="N36" s="165" t="inlineStr">
        <is>
          <t>Product</t>
        </is>
      </c>
      <c r="O36" s="166" t="inlineStr">
        <is>
          <t>ข้อ 35 (PLE_CC1_Practice_Exam.md)</t>
        </is>
      </c>
      <c r="P36" s="165" t="inlineStr">
        <is>
          <t>ข้อสอบจำลอง</t>
        </is>
      </c>
      <c r="Q36" s="165" t="inlineStr">
        <is>
          <t>Mock สภาเภสัชฯ Practice</t>
        </is>
      </c>
      <c r="R36" s="165" t="inlineStr"/>
    </row>
    <row r="37" ht="24" customHeight="1" s="49">
      <c r="A37" s="165" t="n">
        <v>35</v>
      </c>
      <c r="B37" s="166" t="inlineStr">
        <is>
          <t>Sodium metabisulfite + EDTA</t>
        </is>
      </c>
      <c r="C37" s="166" t="inlineStr"/>
      <c r="D37" s="166" t="inlineStr">
        <is>
          <t>Biamperometric Titration</t>
        </is>
      </c>
      <c r="E37" s="166" t="inlineStr">
        <is>
          <t>Nonaqueous Acid-Base Titration</t>
        </is>
      </c>
      <c r="F37" s="166" t="inlineStr">
        <is>
          <t>Direct Acid-Base Titration</t>
        </is>
      </c>
      <c r="G37" s="166" t="inlineStr">
        <is>
          <t>Back Acid-Base Titration</t>
        </is>
      </c>
      <c r="H37" s="166" t="inlineStr">
        <is>
          <t>Redox Titration (Iodometry)</t>
        </is>
      </c>
      <c r="I37" s="165" t="n">
        <v>1</v>
      </c>
      <c r="J37" s="166"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Complexometric titration</t>
        </is>
      </c>
      <c r="M37" s="166" t="inlineStr"/>
      <c r="N37" s="165" t="inlineStr">
        <is>
          <t>Product</t>
        </is>
      </c>
      <c r="O37" s="166" t="inlineStr">
        <is>
          <t>ข้อ 4 (PLE_CC1_Key_Rx20_UBU.md)</t>
        </is>
      </c>
      <c r="P37" s="165" t="inlineStr">
        <is>
          <t>ข้อสอบจำลอง</t>
        </is>
      </c>
      <c r="Q37" s="165" t="inlineStr">
        <is>
          <t>Mock Rx20 UBU</t>
        </is>
      </c>
      <c r="R37" s="165" t="inlineStr"/>
    </row>
    <row r="38" ht="24" customHeight="1" s="49">
      <c r="A38" s="165" t="n">
        <v>36</v>
      </c>
      <c r="B38" s="166" t="inlineStr">
        <is>
          <t>ข้อมูลวิธีวิเคราะห์: ใช้สาร percloric acid(HCLO4) เป็น tritrant และใช้ Potentiometry .... การวิเคราะห์ยา ketoconazole ใช้วิธีใด</t>
        </is>
      </c>
      <c r="C38" s="166" t="inlineStr"/>
      <c r="D38" s="166" t="inlineStr">
        <is>
          <t>Back Acid-Base Titration</t>
        </is>
      </c>
      <c r="E38" s="166" t="inlineStr">
        <is>
          <t>Redox Titration (Iodometry)</t>
        </is>
      </c>
      <c r="F38" s="166" t="inlineStr">
        <is>
          <t>Complexometric Titration (EDTA)</t>
        </is>
      </c>
      <c r="G38" s="166" t="inlineStr">
        <is>
          <t>Precipitation Titration (Mohr method)</t>
        </is>
      </c>
      <c r="H38" s="166" t="inlineStr">
        <is>
          <t>Volhard Titration method</t>
        </is>
      </c>
      <c r="I38" s="165" t="n">
        <v>1</v>
      </c>
      <c r="J38" s="166"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Acid-base titration</t>
        </is>
      </c>
      <c r="M38" s="166" t="inlineStr"/>
      <c r="N38" s="165" t="inlineStr">
        <is>
          <t>Product</t>
        </is>
      </c>
      <c r="O38" s="166" t="inlineStr">
        <is>
          <t>ข้อ 57 (PLE_CC1_Key_Rx20_UBU.md)</t>
        </is>
      </c>
      <c r="P38" s="165" t="inlineStr">
        <is>
          <t>ข้อสอบจำลอง</t>
        </is>
      </c>
      <c r="Q38" s="165" t="inlineStr">
        <is>
          <t>Mock Rx20 UBU</t>
        </is>
      </c>
      <c r="R38" s="165" t="inlineStr"/>
    </row>
    <row r="39" ht="24" customHeight="1" s="49">
      <c r="A39" s="165" t="n">
        <v>37</v>
      </c>
      <c r="B39" s="166" t="inlineStr">
        <is>
          <t>Complexometric Titrations ใช้ EDTA เป็น titrant</t>
        </is>
      </c>
      <c r="C39" s="166" t="inlineStr"/>
      <c r="D39" s="166" t="inlineStr">
        <is>
          <t>Precipitation Titration (Mohr method)</t>
        </is>
      </c>
      <c r="E39" s="166" t="inlineStr">
        <is>
          <t>Volhard Titration method</t>
        </is>
      </c>
      <c r="F39" s="166" t="inlineStr">
        <is>
          <t>Fajans Adsorption Indicator method</t>
        </is>
      </c>
      <c r="G39" s="166" t="inlineStr">
        <is>
          <t>Potentiometric End-point Titration</t>
        </is>
      </c>
      <c r="H39" s="166" t="inlineStr">
        <is>
          <t>Biamperometric Titration</t>
        </is>
      </c>
      <c r="I39" s="165" t="n">
        <v>1</v>
      </c>
      <c r="J39" s="166"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Complexometric titration</t>
        </is>
      </c>
      <c r="M39" s="166" t="inlineStr"/>
      <c r="N39" s="165" t="inlineStr">
        <is>
          <t>Product</t>
        </is>
      </c>
      <c r="O39" s="166" t="inlineStr">
        <is>
          <t>ข้อ 1 (PLE_CC1_Key_Rx20_UBU.md)</t>
        </is>
      </c>
      <c r="P39" s="165" t="inlineStr">
        <is>
          <t>ข้อสอบจำลอง</t>
        </is>
      </c>
      <c r="Q39" s="165" t="inlineStr">
        <is>
          <t>Mock Rx20 UBU</t>
        </is>
      </c>
      <c r="R39" s="165" t="inlineStr"/>
    </row>
    <row r="40" ht="24" customHeight="1" s="49">
      <c r="A40" s="165" t="n">
        <v>38</v>
      </c>
      <c r="B40" s="166" t="inlineStr">
        <is>
          <t>Redox titration ใช้พวก KMnO4, I2, FeSO4 เป็น titrant</t>
        </is>
      </c>
      <c r="C40" s="166" t="inlineStr"/>
      <c r="D40" s="166" t="inlineStr">
        <is>
          <t>Potentiometric End-point Titration</t>
        </is>
      </c>
      <c r="E40" s="166" t="inlineStr">
        <is>
          <t>Biamperometric Titration</t>
        </is>
      </c>
      <c r="F40" s="166" t="inlineStr">
        <is>
          <t>Nonaqueous Acid-Base Titration</t>
        </is>
      </c>
      <c r="G40" s="166" t="inlineStr">
        <is>
          <t>Direct Acid-Base Titration</t>
        </is>
      </c>
      <c r="H40" s="166" t="inlineStr">
        <is>
          <t>Back Acid-Base Titration</t>
        </is>
      </c>
      <c r="I40" s="165" t="n">
        <v>1</v>
      </c>
      <c r="J40" s="166"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Redox titration</t>
        </is>
      </c>
      <c r="M40" s="166" t="inlineStr"/>
      <c r="N40" s="165" t="inlineStr">
        <is>
          <t>Product</t>
        </is>
      </c>
      <c r="O40" s="166" t="inlineStr">
        <is>
          <t>ข้อ 2 (PLE_CC1_Key_Rx20_UBU.md)</t>
        </is>
      </c>
      <c r="P40" s="165" t="inlineStr">
        <is>
          <t>ข้อสอบจำลอง</t>
        </is>
      </c>
      <c r="Q40" s="165" t="inlineStr">
        <is>
          <t>Mock Rx20 UBU</t>
        </is>
      </c>
      <c r="R40" s="165" t="inlineStr"/>
    </row>
    <row r="41" ht="24" customHeight="1" s="49">
      <c r="A41" s="165" t="n">
        <v>39</v>
      </c>
      <c r="B41" s="166" t="inlineStr">
        <is>
          <t>เกี่ยวกับ Gravimetric titration ข้อใดต่อไปนี้กล่าวถูกต้องตามหลักวิชาชีพเภสัชกรรม</t>
        </is>
      </c>
      <c r="C41" s="166" t="inlineStr"/>
      <c r="D41" s="166" t="inlineStr">
        <is>
          <t>Direct Acid-Base Titration</t>
        </is>
      </c>
      <c r="E41" s="166" t="inlineStr">
        <is>
          <t>Back Acid-Base Titration</t>
        </is>
      </c>
      <c r="F41" s="166" t="inlineStr">
        <is>
          <t>Redox Titration (Iodometry)</t>
        </is>
      </c>
      <c r="G41" s="166" t="inlineStr">
        <is>
          <t>Complexometric Titration (EDTA)</t>
        </is>
      </c>
      <c r="H41" s="166" t="inlineStr">
        <is>
          <t>Precipitation Titration (Mohr method)</t>
        </is>
      </c>
      <c r="I41" s="165" t="n">
        <v>1</v>
      </c>
      <c r="J41"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Acid-base titration</t>
        </is>
      </c>
      <c r="M41" s="166" t="inlineStr"/>
      <c r="N41" s="165" t="inlineStr">
        <is>
          <t>Product</t>
        </is>
      </c>
      <c r="O41" s="166" t="inlineStr">
        <is>
          <t>ข้อ 3 (PLE_CC1_Key_Rx20_UBU.md)</t>
        </is>
      </c>
      <c r="P41" s="165" t="inlineStr">
        <is>
          <t>ข้อสอบจำลอง</t>
        </is>
      </c>
      <c r="Q41" s="165" t="inlineStr">
        <is>
          <t>Mock Rx20 UBU</t>
        </is>
      </c>
      <c r="R41" s="165" t="inlineStr"/>
    </row>
    <row r="42" ht="24" customHeight="1" s="49">
      <c r="A42" s="165" t="n">
        <v>40</v>
      </c>
      <c r="B42" s="166" t="inlineStr">
        <is>
          <t>Non-Aqueous acid base titration ใช้กรด (perchloric acid) และเบสเป็น titrant (Sodium methoxide)</t>
        </is>
      </c>
      <c r="C42" s="166" t="inlineStr"/>
      <c r="D42" s="166" t="inlineStr">
        <is>
          <t>Complexometric Titration (EDTA)</t>
        </is>
      </c>
      <c r="E42" s="166" t="inlineStr">
        <is>
          <t>Precipitation Titration (Mohr method)</t>
        </is>
      </c>
      <c r="F42" s="166" t="inlineStr">
        <is>
          <t>Volhard Titration method</t>
        </is>
      </c>
      <c r="G42" s="166" t="inlineStr">
        <is>
          <t>Fajans Adsorption Indicator method</t>
        </is>
      </c>
      <c r="H42" s="166" t="inlineStr">
        <is>
          <t>Potentiometric End-point Titration</t>
        </is>
      </c>
      <c r="I42" s="165" t="n">
        <v>1</v>
      </c>
      <c r="J42"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Acid-base titration</t>
        </is>
      </c>
      <c r="M42" s="166" t="inlineStr"/>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41</v>
      </c>
      <c r="B43" s="166" t="inlineStr">
        <is>
          <t>Precipitation titration ใช้หลัก Ag, Hg, Pb เจอหมู่ 7 ตกตะกอน</t>
        </is>
      </c>
      <c r="C43" s="166" t="inlineStr"/>
      <c r="D43" s="166" t="inlineStr">
        <is>
          <t>Fajans Adsorption Indicator method</t>
        </is>
      </c>
      <c r="E43" s="166" t="inlineStr">
        <is>
          <t>Potentiometric End-point Titration</t>
        </is>
      </c>
      <c r="F43" s="166" t="inlineStr">
        <is>
          <t>Biamperometric Titration</t>
        </is>
      </c>
      <c r="G43" s="166" t="inlineStr">
        <is>
          <t>Nonaqueous Acid-Base Titration</t>
        </is>
      </c>
      <c r="H43" s="166" t="inlineStr">
        <is>
          <t>Direct Acid-Base Titration</t>
        </is>
      </c>
      <c r="I43" s="165" t="n">
        <v>1</v>
      </c>
      <c r="J43" s="166"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Precipitation titration</t>
        </is>
      </c>
      <c r="M43" s="166" t="inlineStr"/>
      <c r="N43" s="165" t="inlineStr">
        <is>
          <t>Product</t>
        </is>
      </c>
      <c r="O43" s="166" t="inlineStr">
        <is>
          <t>ข้อ 5 (PLE_CC1_Key_Rx20_UBU.md)</t>
        </is>
      </c>
      <c r="P43" s="165" t="inlineStr">
        <is>
          <t>ข้อสอบจำลอง</t>
        </is>
      </c>
      <c r="Q43" s="165" t="inlineStr">
        <is>
          <t>Mock Rx20 UBU</t>
        </is>
      </c>
      <c r="R43" s="165" t="inlineStr"/>
    </row>
    <row r="44" ht="24" customHeight="1" s="49">
      <c r="A44" s="165" t="n">
        <v>42</v>
      </c>
      <c r="B44" s="166"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4" s="166" t="inlineStr"/>
      <c r="D44" s="166" t="inlineStr">
        <is>
          <t>Nonaqueous Acid-Base Titration</t>
        </is>
      </c>
      <c r="E44" s="166" t="inlineStr">
        <is>
          <t>Direct Acid-Base Titration</t>
        </is>
      </c>
      <c r="F44" s="166" t="inlineStr">
        <is>
          <t>Back Acid-Base Titration</t>
        </is>
      </c>
      <c r="G44" s="166" t="inlineStr">
        <is>
          <t>Redox Titration (Iodometry)</t>
        </is>
      </c>
      <c r="H44" s="166" t="inlineStr">
        <is>
          <t>Complexometric Titration (EDTA)</t>
        </is>
      </c>
      <c r="I44" s="165" t="n">
        <v>3</v>
      </c>
      <c r="J44" s="166"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Acid-base titration</t>
        </is>
      </c>
      <c r="M44" s="166" t="inlineStr"/>
      <c r="N44" s="165" t="inlineStr">
        <is>
          <t>Product</t>
        </is>
      </c>
      <c r="O44" s="166" t="inlineStr">
        <is>
          <t>ข้อ 69 (PLE_CC1_Key_Rx20_UBU.md)</t>
        </is>
      </c>
      <c r="P44" s="165" t="inlineStr">
        <is>
          <t>ข้อสอบจำลอง</t>
        </is>
      </c>
      <c r="Q44" s="165" t="inlineStr">
        <is>
          <t>Mock Rx20 UBU</t>
        </is>
      </c>
      <c r="R44" s="165" t="inlineStr"/>
    </row>
    <row r="45" ht="24" customHeight="1" s="49">
      <c r="A45" s="165" t="n">
        <v>43</v>
      </c>
      <c r="B45" s="166" t="inlineStr">
        <is>
          <t>การวิเคราะห์ FeSO4 ด้วยสารละลาย potassium permanganate (KMnO4) ใช้วิธีวิเคราะห์ใด</t>
        </is>
      </c>
      <c r="C45" s="166" t="inlineStr"/>
      <c r="D45" s="166" t="inlineStr">
        <is>
          <t>Acid-base titration</t>
        </is>
      </c>
      <c r="E45" s="166" t="inlineStr">
        <is>
          <t>Non-aqueous acid-base titration</t>
        </is>
      </c>
      <c r="F45" s="166" t="inlineStr">
        <is>
          <t>Oxidation-reduction titration (Redox titration)</t>
        </is>
      </c>
      <c r="G45" s="166" t="inlineStr">
        <is>
          <t>Complexometric titration</t>
        </is>
      </c>
      <c r="H45" s="166" t="inlineStr">
        <is>
          <t>Precipitation titration</t>
        </is>
      </c>
      <c r="I45" s="165" t="n">
        <v>3</v>
      </c>
      <c r="J45" s="166"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5" s="166" t="inlineStr"/>
      <c r="L45" s="166" t="inlineStr">
        <is>
          <t>Redox titration</t>
        </is>
      </c>
      <c r="M45" s="166" t="inlineStr"/>
      <c r="N45" s="165" t="inlineStr">
        <is>
          <t>Product</t>
        </is>
      </c>
      <c r="O45" s="166" t="inlineStr">
        <is>
          <t>ข้อ 70 (PLE_CC1_Key_Rx20_UBU.md)</t>
        </is>
      </c>
      <c r="P45" s="165" t="inlineStr">
        <is>
          <t>ข้อสอบจำลอง</t>
        </is>
      </c>
      <c r="Q45" s="165" t="inlineStr">
        <is>
          <t>Mock Rx20 UBU</t>
        </is>
      </c>
      <c r="R45" s="165" t="inlineStr"/>
    </row>
    <row r="46" ht="24" customHeight="1" s="49">
      <c r="A46" s="165" t="n">
        <v>44</v>
      </c>
      <c r="B46" s="166" t="inlineStr">
        <is>
          <t>ให้สูตรตำรับยาน้ำ paracetamol ประกอบด้วย paracetamol, propylene glycol, glycerin, sodium citrate, citric acid, EDTA จากตำรับ ตัวยา paracetamol ใช้ระบบใดในการละลาย</t>
        </is>
      </c>
      <c r="C46" s="166" t="inlineStr"/>
      <c r="D46" s="166" t="inlineStr">
        <is>
          <t>co-solvent</t>
        </is>
      </c>
      <c r="E46" s="166" t="inlineStr">
        <is>
          <t>pH</t>
        </is>
      </c>
      <c r="F46" s="166" t="inlineStr">
        <is>
          <t>complex salt form</t>
        </is>
      </c>
      <c r="G46" s="166" t="inlineStr">
        <is>
          <t>liposome</t>
        </is>
      </c>
      <c r="H46" s="166" t="inlineStr">
        <is>
          <t>micelle</t>
        </is>
      </c>
      <c r="I46" s="165" t="n">
        <v>1</v>
      </c>
      <c r="J46" s="166"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Complexometric titration</t>
        </is>
      </c>
      <c r="M46" s="166" t="inlineStr"/>
      <c r="N46" s="165" t="inlineStr">
        <is>
          <t>Product</t>
        </is>
      </c>
      <c r="O46" s="166" t="inlineStr">
        <is>
          <t>ข้อ 42 (PLE_CC1_Key_Rx20_UBU.md)</t>
        </is>
      </c>
      <c r="P46" s="165" t="inlineStr">
        <is>
          <t>ข้อสอบจำลอง</t>
        </is>
      </c>
      <c r="Q46" s="165" t="inlineStr">
        <is>
          <t>Mock Rx20 UBU</t>
        </is>
      </c>
      <c r="R46" s="165" t="inlineStr"/>
    </row>
    <row r="47" ht="24" customHeight="1" s="49">
      <c r="A47" s="165" t="n">
        <v>45</v>
      </c>
      <c r="B47"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7" s="166" t="inlineStr"/>
      <c r="D47" s="166" t="inlineStr">
        <is>
          <t>การไตเตรทแบบย้อนกลับ (Residual titration / Back titration)</t>
        </is>
      </c>
      <c r="E47" s="166" t="inlineStr">
        <is>
          <t>การไตเตรทโดยตรง (Direct titration)</t>
        </is>
      </c>
      <c r="F47" s="166" t="inlineStr">
        <is>
          <t>การไตเตรทแบบเกิดสารประกอบเชิงซ้อน (Complexometric titration)</t>
        </is>
      </c>
      <c r="G47" s="166" t="inlineStr">
        <is>
          <t>การไตเตรทแบบเกิดตะกอน (Precipitation titration)</t>
        </is>
      </c>
      <c r="H47" s="166" t="inlineStr">
        <is>
          <t>การไตเตรทในตัวทำละลายที่ไม่ใช่น้ำ (Non-aqueous titration)</t>
        </is>
      </c>
      <c r="I47" s="165" t="n">
        <v>1</v>
      </c>
      <c r="J47" s="166"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7" s="166" t="inlineStr"/>
      <c r="L47" s="166" t="inlineStr">
        <is>
          <t>Titrimetric Analysis</t>
        </is>
      </c>
      <c r="M47" s="166" t="inlineStr"/>
      <c r="N47" s="165" t="inlineStr">
        <is>
          <t>Product</t>
        </is>
      </c>
      <c r="O47" s="166" t="inlineStr">
        <is>
          <t>ข้อสอบจริง Product ปี 2566 ข้อ 1</t>
        </is>
      </c>
      <c r="P47" s="165" t="inlineStr">
        <is>
          <t>ข้อสอบเก่า</t>
        </is>
      </c>
      <c r="Q47" s="165" t="inlineStr">
        <is>
          <t>2566</t>
        </is>
      </c>
      <c r="R47" s="165" t="inlineStr"/>
    </row>
    <row r="48" ht="24" customHeight="1" s="49">
      <c r="A48" s="165" t="n">
        <v>46</v>
      </c>
      <c r="B48"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8" s="166" t="inlineStr"/>
      <c r="D48" s="166" t="inlineStr">
        <is>
          <t>การไตเตรทแบบเกิดตะกอน (Precipitation titration by Fajans method)</t>
        </is>
      </c>
      <c r="E48" s="166" t="inlineStr">
        <is>
          <t>การไตเตรทกรด-ด่างในน้ำ (Aqueous acid-base titration)</t>
        </is>
      </c>
      <c r="F48" s="166" t="inlineStr">
        <is>
          <t>การไตเตรทแบบเกิดสารประกอบเชิงซ้อน (Complexometric titration)</t>
        </is>
      </c>
      <c r="G48" s="166" t="inlineStr">
        <is>
          <t>การไตเตรทปฏิกิริยารีดอกซ์ (Redox titration)</t>
        </is>
      </c>
      <c r="H48" s="166" t="inlineStr">
        <is>
          <t>การไตเตรทแบบแทนที่ (Displacement titration)</t>
        </is>
      </c>
      <c r="I48" s="165" t="n">
        <v>1</v>
      </c>
      <c r="J48" s="166"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8" s="166" t="inlineStr"/>
      <c r="L48" s="166" t="inlineStr">
        <is>
          <t>Titrimetric Analysis</t>
        </is>
      </c>
      <c r="M48" s="166" t="inlineStr"/>
      <c r="N48" s="165" t="inlineStr">
        <is>
          <t>Product</t>
        </is>
      </c>
      <c r="O48" s="166" t="inlineStr">
        <is>
          <t>ข้อสอบจริง Product ปี 2566 ข้อ 34</t>
        </is>
      </c>
      <c r="P48" s="165" t="inlineStr">
        <is>
          <t>ข้อสอบเก่า</t>
        </is>
      </c>
      <c r="Q48" s="165" t="inlineStr">
        <is>
          <t>2566</t>
        </is>
      </c>
      <c r="R48" s="165" t="inlineStr"/>
    </row>
    <row r="49" ht="24" customHeight="1" s="49">
      <c r="A49" s="165" t="n">
        <v>47</v>
      </c>
      <c r="B49"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49" s="166" t="inlineStr"/>
      <c r="D49" s="166" t="inlineStr">
        <is>
          <t>Redox titration (Oxidation-Reduction / Cerimetry)</t>
        </is>
      </c>
      <c r="E49" s="166" t="inlineStr">
        <is>
          <t>Acid-base neutralization</t>
        </is>
      </c>
      <c r="F49" s="166" t="inlineStr">
        <is>
          <t>Complexometric titration</t>
        </is>
      </c>
      <c r="G49" s="166" t="inlineStr">
        <is>
          <t>Precipitation titration</t>
        </is>
      </c>
      <c r="H49" s="166" t="inlineStr">
        <is>
          <t>Non-aqueous titration</t>
        </is>
      </c>
      <c r="I49" s="165" t="n">
        <v>1</v>
      </c>
      <c r="J49" s="166"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49" s="166" t="inlineStr"/>
      <c r="L49" s="166" t="inlineStr">
        <is>
          <t>Titrimetric Analysis</t>
        </is>
      </c>
      <c r="M49" s="166" t="inlineStr"/>
      <c r="N49" s="165" t="inlineStr">
        <is>
          <t>Product</t>
        </is>
      </c>
      <c r="O49" s="166" t="inlineStr">
        <is>
          <t>ข้อสอบจริง Product ปี 2563 ข้อ 1</t>
        </is>
      </c>
      <c r="P49" s="165" t="inlineStr">
        <is>
          <t>ข้อสอบเก่า</t>
        </is>
      </c>
      <c r="Q49" s="165" t="inlineStr">
        <is>
          <t>2563</t>
        </is>
      </c>
      <c r="R49" s="165" t="inlineStr"/>
    </row>
    <row r="50" ht="24" customHeight="1" s="49">
      <c r="A50" s="165" t="n">
        <v>48</v>
      </c>
      <c r="B50"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50" s="166" t="inlineStr"/>
      <c r="D50" s="166" t="inlineStr">
        <is>
          <t>Residual (Back) acid-base titration</t>
        </is>
      </c>
      <c r="E50" s="166" t="inlineStr">
        <is>
          <t>Direct acid-base titration</t>
        </is>
      </c>
      <c r="F50" s="166" t="inlineStr">
        <is>
          <t>Complexometric titration</t>
        </is>
      </c>
      <c r="G50" s="166" t="inlineStr">
        <is>
          <t>Precipitation titration</t>
        </is>
      </c>
      <c r="H50" s="166" t="inlineStr">
        <is>
          <t>Non-aqueous titration</t>
        </is>
      </c>
      <c r="I50" s="165" t="n">
        <v>1</v>
      </c>
      <c r="J50" s="166"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50" s="166" t="inlineStr"/>
      <c r="L50" s="166" t="inlineStr">
        <is>
          <t>Titrimetric Analysis</t>
        </is>
      </c>
      <c r="M50" s="166" t="inlineStr"/>
      <c r="N50" s="165" t="inlineStr">
        <is>
          <t>Product</t>
        </is>
      </c>
      <c r="O50" s="166" t="inlineStr">
        <is>
          <t>ข้อสอบจริง Product ปี 2563 ข้อ 3</t>
        </is>
      </c>
      <c r="P50" s="165" t="inlineStr">
        <is>
          <t>ข้อสอบเก่า</t>
        </is>
      </c>
      <c r="Q50" s="165" t="inlineStr">
        <is>
          <t>2563</t>
        </is>
      </c>
      <c r="R50" s="165" t="inlineStr"/>
    </row>
    <row r="51" ht="24" customHeight="1" s="49">
      <c r="A51" s="165" t="n">
        <v>49</v>
      </c>
      <c r="B51" s="166" t="inlineStr">
        <is>
          <t>การวิเคราะห์ Salbutamol Sulfate raw material (MW = 576.70) ด้วย 0.1 N Perchloric acid โดยใช้วิธี Non-aqueous titration กำหนดให้ 1 mL ของ 0.1 N HClO4 สมมูลกับตัวยากี่มิลลิกรัม</t>
        </is>
      </c>
      <c r="C51" s="166" t="inlineStr"/>
      <c r="D51" s="166" t="inlineStr">
        <is>
          <t>57.67 mg</t>
        </is>
      </c>
      <c r="E51" s="166" t="inlineStr">
        <is>
          <t>28.84 mg</t>
        </is>
      </c>
      <c r="F51" s="166" t="inlineStr">
        <is>
          <t>115.34 mg</t>
        </is>
      </c>
      <c r="G51" s="166" t="inlineStr">
        <is>
          <t>5.767 mg</t>
        </is>
      </c>
      <c r="H51" s="166" t="inlineStr">
        <is>
          <t>576.70 mg</t>
        </is>
      </c>
      <c r="I51" s="165" t="n">
        <v>1</v>
      </c>
      <c r="J51" s="166"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51" s="166" t="inlineStr"/>
      <c r="L51" s="166" t="inlineStr">
        <is>
          <t>Titrimetric Analysis</t>
        </is>
      </c>
      <c r="M51" s="166" t="inlineStr"/>
      <c r="N51" s="165" t="inlineStr">
        <is>
          <t>Product</t>
        </is>
      </c>
      <c r="O51" s="166" t="inlineStr">
        <is>
          <t>ข้อสอบจริง Product ปี 2563 ข้อ 5</t>
        </is>
      </c>
      <c r="P51" s="165" t="inlineStr">
        <is>
          <t>ข้อสอบเก่า</t>
        </is>
      </c>
      <c r="Q51" s="165" t="inlineStr">
        <is>
          <t>2563</t>
        </is>
      </c>
      <c r="R51" s="165" t="inlineStr"/>
    </row>
    <row r="52" ht="24" customHeight="1" s="49">
      <c r="A52" s="165" t="n">
        <v>50</v>
      </c>
      <c r="B52"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52" s="166" t="inlineStr"/>
      <c r="D52" s="166" t="inlineStr">
        <is>
          <t>Complexometric back titration</t>
        </is>
      </c>
      <c r="E52" s="166" t="inlineStr">
        <is>
          <t>Direct complexometric titration</t>
        </is>
      </c>
      <c r="F52" s="166" t="inlineStr">
        <is>
          <t>Precipitation titration</t>
        </is>
      </c>
      <c r="G52" s="166" t="inlineStr">
        <is>
          <t>Redox titration</t>
        </is>
      </c>
      <c r="H52" s="166" t="inlineStr">
        <is>
          <t>Acid-base titration</t>
        </is>
      </c>
      <c r="I52" s="165" t="n">
        <v>1</v>
      </c>
      <c r="J52" s="166"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52" s="166" t="inlineStr"/>
      <c r="L52" s="166" t="inlineStr">
        <is>
          <t>Titrimetric Analysis</t>
        </is>
      </c>
      <c r="M52" s="166" t="inlineStr"/>
      <c r="N52" s="165" t="inlineStr">
        <is>
          <t>Product</t>
        </is>
      </c>
      <c r="O52" s="166" t="inlineStr">
        <is>
          <t>ข้อสอบจริง Product ปี 2563 ข้อ 6</t>
        </is>
      </c>
      <c r="P52" s="165" t="inlineStr">
        <is>
          <t>ข้อสอบเก่า</t>
        </is>
      </c>
      <c r="Q52" s="165" t="inlineStr">
        <is>
          <t>2563</t>
        </is>
      </c>
      <c r="R52" s="165" t="inlineStr"/>
    </row>
    <row r="53" ht="24" customHeight="1" s="49">
      <c r="A53" s="165" t="n">
        <v>51</v>
      </c>
      <c r="B53"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53" s="166" t="inlineStr"/>
      <c r="D53"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53" s="166" t="inlineStr">
        <is>
          <t>ต้องใช้ความร้อนสูงในการละลายและทนต่ออิเล็กโทรไลต์ได้ดีเยี่ยมทุกสภาวะ</t>
        </is>
      </c>
      <c r="F53" s="166" t="inlineStr">
        <is>
          <t>เกิดเจลได้ดีที่สุดในสภาวะกรดแก่ pH น้อยกว่า 3</t>
        </is>
      </c>
      <c r="G53" s="166" t="inlineStr">
        <is>
          <t>เป็นสารก่อเจลชนิดประจุบวก ไม่ทำปฏิกิริยากับสารใดๆ</t>
        </is>
      </c>
      <c r="H53" s="166" t="inlineStr">
        <is>
          <t>ไม่สามารถใช้ในสูตรตำรับยาใช้ภายนอกได้เนื่องจากระคายเคืองสูง</t>
        </is>
      </c>
      <c r="I53" s="165" t="n">
        <v>1</v>
      </c>
      <c r="J53"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53" s="166" t="inlineStr"/>
      <c r="L53" s="166" t="inlineStr">
        <is>
          <t>Titrimetric Analysis</t>
        </is>
      </c>
      <c r="M53" s="166" t="inlineStr"/>
      <c r="N53" s="165" t="inlineStr">
        <is>
          <t>Product</t>
        </is>
      </c>
      <c r="O53" s="166" t="inlineStr">
        <is>
          <t>ข้อสอบจริง Product ปี 2562 ข้อ 4</t>
        </is>
      </c>
      <c r="P53" s="165" t="inlineStr">
        <is>
          <t>ข้อสอบเก่า</t>
        </is>
      </c>
      <c r="Q53" s="165" t="inlineStr">
        <is>
          <t>2562</t>
        </is>
      </c>
      <c r="R53" s="165" t="inlineStr"/>
    </row>
    <row r="54" ht="24" customHeight="1" s="49">
      <c r="A54" s="165" t="n">
        <v>52</v>
      </c>
      <c r="B54"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54" s="166" t="inlineStr"/>
      <c r="D54" s="166" t="inlineStr">
        <is>
          <t>Direct acid-base neutralization titration</t>
        </is>
      </c>
      <c r="E54" s="166" t="inlineStr">
        <is>
          <t>Residual (Back) titration</t>
        </is>
      </c>
      <c r="F54" s="166" t="inlineStr">
        <is>
          <t>Complexometric titration</t>
        </is>
      </c>
      <c r="G54" s="166" t="inlineStr">
        <is>
          <t>Precipitation titration</t>
        </is>
      </c>
      <c r="H54" s="166" t="inlineStr">
        <is>
          <t>Non-aqueous titration</t>
        </is>
      </c>
      <c r="I54" s="165" t="n">
        <v>1</v>
      </c>
      <c r="J54" s="166"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54" s="166" t="inlineStr"/>
      <c r="L54" s="166" t="inlineStr">
        <is>
          <t>Titrimetric Analysis</t>
        </is>
      </c>
      <c r="M54" s="166" t="inlineStr"/>
      <c r="N54" s="165" t="inlineStr">
        <is>
          <t>Product</t>
        </is>
      </c>
      <c r="O54" s="166" t="inlineStr">
        <is>
          <t>ข้อสอบจริง Product ปี 2561 ข้อ 5</t>
        </is>
      </c>
      <c r="P54" s="165" t="inlineStr">
        <is>
          <t>ข้อสอบเก่า</t>
        </is>
      </c>
      <c r="Q54" s="165" t="inlineStr">
        <is>
          <t>2561</t>
        </is>
      </c>
      <c r="R54" s="165" t="inlineStr"/>
    </row>
    <row r="55" ht="24" customHeight="1" s="49">
      <c r="A55" s="165" t="n">
        <v>53</v>
      </c>
      <c r="B55"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55" s="166" t="inlineStr"/>
      <c r="D55" s="166" t="inlineStr">
        <is>
          <t>Gelling agent (สารก่อเจลสร้างโครงข่ายความหนืด)</t>
        </is>
      </c>
      <c r="E55" s="166" t="inlineStr">
        <is>
          <t>Emulsifying agent</t>
        </is>
      </c>
      <c r="F55" s="166" t="inlineStr">
        <is>
          <t>Preservative</t>
        </is>
      </c>
      <c r="G55" s="166" t="inlineStr">
        <is>
          <t>Neutralizing agent</t>
        </is>
      </c>
      <c r="H55" s="166" t="inlineStr">
        <is>
          <t>Solubilizer</t>
        </is>
      </c>
      <c r="I55" s="165" t="n">
        <v>1</v>
      </c>
      <c r="J55" s="166"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55" s="166" t="inlineStr"/>
      <c r="L55" s="166" t="inlineStr">
        <is>
          <t>Titrimetric Analysis</t>
        </is>
      </c>
      <c r="M55" s="166" t="inlineStr"/>
      <c r="N55" s="165" t="inlineStr">
        <is>
          <t>Product</t>
        </is>
      </c>
      <c r="O55" s="166" t="inlineStr">
        <is>
          <t>ข้อสอบจริง Product ปี 2561 ข้อ 19</t>
        </is>
      </c>
      <c r="P55" s="165" t="inlineStr">
        <is>
          <t>ข้อสอบเก่า</t>
        </is>
      </c>
      <c r="Q55" s="165" t="inlineStr">
        <is>
          <t>2561</t>
        </is>
      </c>
      <c r="R55" s="165" t="inlineStr"/>
    </row>
    <row r="56" ht="24" customHeight="1" s="49">
      <c r="A56" s="165" t="n">
        <v>54</v>
      </c>
      <c r="B56" s="166" t="inlineStr">
        <is>
          <t>จากสูตรตำรับ Benzoyl peroxide Emulgel สาร Disodium EDTA ที่ใส่ลงไปในตำรับทำหน้าที่อะไร</t>
        </is>
      </c>
      <c r="C56" s="166" t="inlineStr"/>
      <c r="D56" s="166" t="inlineStr">
        <is>
          <t>Chelating agent (สารคีเลตจับโลหะหนักเพื่อป้องกันการสลายตัวของตัวยาจากปฏิกิริยาออกซิเดชัน)</t>
        </is>
      </c>
      <c r="E56" s="166" t="inlineStr">
        <is>
          <t>Gelling agent</t>
        </is>
      </c>
      <c r="F56" s="166" t="inlineStr">
        <is>
          <t>Neutralizing agent</t>
        </is>
      </c>
      <c r="G56" s="166" t="inlineStr">
        <is>
          <t>Primary preservative</t>
        </is>
      </c>
      <c r="H56" s="166" t="inlineStr">
        <is>
          <t>Penetration enhancer</t>
        </is>
      </c>
      <c r="I56" s="165" t="n">
        <v>1</v>
      </c>
      <c r="J56" s="166"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56" s="166" t="inlineStr"/>
      <c r="L56" s="166" t="inlineStr">
        <is>
          <t>Titrimetric Analysis</t>
        </is>
      </c>
      <c r="M56" s="166" t="inlineStr"/>
      <c r="N56" s="165" t="inlineStr">
        <is>
          <t>Product</t>
        </is>
      </c>
      <c r="O56" s="166" t="inlineStr">
        <is>
          <t>ข้อสอบจริง Product ปี 2561 ข้อ 20</t>
        </is>
      </c>
      <c r="P56" s="165" t="inlineStr">
        <is>
          <t>ข้อสอบเก่า</t>
        </is>
      </c>
      <c r="Q56" s="165" t="inlineStr">
        <is>
          <t>2561</t>
        </is>
      </c>
      <c r="R56" s="165" t="inlineStr"/>
    </row>
    <row r="57" ht="24" customHeight="1" s="49">
      <c r="A57" s="165" t="n">
        <v>55</v>
      </c>
      <c r="B57"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57" s="166" t="inlineStr"/>
      <c r="D57" s="166" t="inlineStr">
        <is>
          <t>Direct acid-base titration</t>
        </is>
      </c>
      <c r="E57" s="166" t="inlineStr">
        <is>
          <t>Back acid-base titration</t>
        </is>
      </c>
      <c r="F57" s="166" t="inlineStr">
        <is>
          <t>Non-aqueous titration</t>
        </is>
      </c>
      <c r="G57" s="166" t="inlineStr">
        <is>
          <t>Complexometric titration</t>
        </is>
      </c>
      <c r="H57" s="166" t="inlineStr">
        <is>
          <t>Precipitation titration</t>
        </is>
      </c>
      <c r="I57" s="165" t="n">
        <v>1</v>
      </c>
      <c r="J57" s="166"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57" s="166" t="inlineStr"/>
      <c r="L57" s="166" t="inlineStr">
        <is>
          <t>Titrimetric Analysis</t>
        </is>
      </c>
      <c r="M57" s="166" t="inlineStr"/>
      <c r="N57" s="165" t="inlineStr">
        <is>
          <t>Product</t>
        </is>
      </c>
      <c r="O57" s="166" t="inlineStr">
        <is>
          <t>ข้อสอบจริง Product ปี 2561 ข้อ 55</t>
        </is>
      </c>
      <c r="P57" s="165" t="inlineStr">
        <is>
          <t>ข้อสอบเก่า</t>
        </is>
      </c>
      <c r="Q57" s="165" t="inlineStr">
        <is>
          <t>2561</t>
        </is>
      </c>
      <c r="R57" s="165" t="inlineStr"/>
    </row>
    <row r="58" ht="24" customHeight="1" s="49">
      <c r="A58" s="165" t="n">
        <v>56</v>
      </c>
      <c r="B58"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58" s="166" t="inlineStr"/>
      <c r="D58" s="166" t="inlineStr">
        <is>
          <t>29.98 mg</t>
        </is>
      </c>
      <c r="E58" s="166" t="inlineStr">
        <is>
          <t>59.97 mg</t>
        </is>
      </c>
      <c r="F58" s="166" t="inlineStr">
        <is>
          <t>14.99 mg</t>
        </is>
      </c>
      <c r="G58" s="166" t="inlineStr">
        <is>
          <t>2.998 mg</t>
        </is>
      </c>
      <c r="H58" s="166" t="inlineStr">
        <is>
          <t>299.84 mg</t>
        </is>
      </c>
      <c r="I58" s="165" t="n">
        <v>1</v>
      </c>
      <c r="J58" s="166"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58" s="166" t="inlineStr"/>
      <c r="L58" s="166" t="inlineStr">
        <is>
          <t>Titrimetric Analysis</t>
        </is>
      </c>
      <c r="M58" s="166" t="inlineStr"/>
      <c r="N58" s="165" t="inlineStr">
        <is>
          <t>Product</t>
        </is>
      </c>
      <c r="O58" s="166" t="inlineStr">
        <is>
          <t>ข้อสอบจริง Product ปี 2561 ข้อ 69</t>
        </is>
      </c>
      <c r="P58" s="165" t="inlineStr">
        <is>
          <t>ข้อสอบเก่า</t>
        </is>
      </c>
      <c r="Q58" s="165" t="inlineStr">
        <is>
          <t>2561</t>
        </is>
      </c>
      <c r="R58" s="165" t="inlineStr"/>
    </row>
    <row r="59" ht="24" customHeight="1" s="49">
      <c r="A59" s="165" t="n">
        <v>57</v>
      </c>
      <c r="B59"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59" s="166" t="inlineStr"/>
      <c r="D59" s="166" t="inlineStr">
        <is>
          <t>EDTA ทำปฏิกิริยากับ Zn²⁺ ในอัตราส่วน 1:1 โมล โดยใช้อินดิเคเตอร์ Eriochrome Black T เปลี่ยนสีจากม่วงแดงเป็นน้ำเงินที่จุดยุติ</t>
        </is>
      </c>
      <c r="E59" s="166" t="inlineStr">
        <is>
          <t>EDTA ทำปฏิกิริยากับ Zn²⁺ ในอัตราส่วน 2:1 โมล ใช้อินดิเคเตอร์ Phenolphthalein</t>
        </is>
      </c>
      <c r="F59" s="166" t="inlineStr">
        <is>
          <t>เป็นการไตเตรทแบบตกตะกอน ใช้อินดิเคเตอร์ Potassium chromate</t>
        </is>
      </c>
      <c r="G59" s="166" t="inlineStr">
        <is>
          <t>เป็นการไตเตรทแบบรีดอกซ์ ใช้อินดิเคเตอร์ Ferroin</t>
        </is>
      </c>
      <c r="H59" s="166" t="inlineStr">
        <is>
          <t>เป็นการไตเตรทแบบย้อนกลับโดยใช้สภาวะกรดแก่</t>
        </is>
      </c>
      <c r="I59" s="165" t="n">
        <v>1</v>
      </c>
      <c r="J59"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59" s="166" t="inlineStr"/>
      <c r="L59" s="166" t="inlineStr">
        <is>
          <t>Titrimetric Analysis</t>
        </is>
      </c>
      <c r="M59" s="166" t="inlineStr"/>
      <c r="N59" s="165" t="inlineStr">
        <is>
          <t>Product</t>
        </is>
      </c>
      <c r="O59" s="166" t="inlineStr">
        <is>
          <t>ข้อสอบจริง Product ปี 2561 ข้อ 0</t>
        </is>
      </c>
      <c r="P59" s="165" t="inlineStr">
        <is>
          <t>ข้อสอบเก่า</t>
        </is>
      </c>
      <c r="Q59" s="165" t="inlineStr">
        <is>
          <t>2561</t>
        </is>
      </c>
      <c r="R59" s="165" t="inlineStr"/>
    </row>
    <row r="60" ht="24" customHeight="1" s="49">
      <c r="A60" s="165" t="n">
        <v>58</v>
      </c>
      <c r="B60"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60" s="166" t="inlineStr"/>
      <c r="D60" s="166" t="inlineStr">
        <is>
          <t>Oil-soluble antioxidant (สารต้านออกซิเดชันที่ละลายในเฟสน้ำมันเพื่อป้องกันการเสื่อมสลายของตัวยาและไขมัน)</t>
        </is>
      </c>
      <c r="E60" s="166" t="inlineStr">
        <is>
          <t>Water-soluble antioxidant</t>
        </is>
      </c>
      <c r="F60" s="166" t="inlineStr">
        <is>
          <t>Emulsifying agent</t>
        </is>
      </c>
      <c r="G60" s="166" t="inlineStr">
        <is>
          <t>Preservative</t>
        </is>
      </c>
      <c r="H60" s="166" t="inlineStr">
        <is>
          <t>Viscosity builder</t>
        </is>
      </c>
      <c r="I60" s="165" t="n">
        <v>1</v>
      </c>
      <c r="J60" s="166"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60" s="166" t="inlineStr"/>
      <c r="L60" s="166" t="inlineStr">
        <is>
          <t>Titrimetric Analysis</t>
        </is>
      </c>
      <c r="M60" s="166" t="inlineStr"/>
      <c r="N60" s="165" t="inlineStr">
        <is>
          <t>Product</t>
        </is>
      </c>
      <c r="O60" s="166" t="inlineStr">
        <is>
          <t>ข้อสอบจริง Product ปี 2561 ข้อ 87</t>
        </is>
      </c>
      <c r="P60" s="165" t="inlineStr">
        <is>
          <t>ข้อสอบเก่า</t>
        </is>
      </c>
      <c r="Q60" s="165" t="inlineStr">
        <is>
          <t>2561</t>
        </is>
      </c>
      <c r="R60" s="165" t="inlineStr"/>
    </row>
    <row r="61" ht="24" customHeight="1" s="49">
      <c r="A61" s="165" t="n">
        <v>59</v>
      </c>
      <c r="B61"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61" s="166" t="inlineStr"/>
      <c r="D61" s="166" t="inlineStr">
        <is>
          <t>Plasticizer (สารเพิ่มความยืดหยุ่น เช่น PEG, Propylene glycol, Triethyl citrate, Glycerin)</t>
        </is>
      </c>
      <c r="E61" s="166" t="inlineStr">
        <is>
          <t>Opacifier (สารทึบแสง เช่น Titanium dioxide)</t>
        </is>
      </c>
      <c r="F61" s="166" t="inlineStr">
        <is>
          <t>Colorant (สารให้สี)</t>
        </is>
      </c>
      <c r="G61" s="166" t="inlineStr">
        <is>
          <t>Anti-tacking agent (สารกันติด เช่น Talc)</t>
        </is>
      </c>
      <c r="H61" s="166" t="inlineStr">
        <is>
          <t>Solvent (ตัวทำละลาย)</t>
        </is>
      </c>
      <c r="I61" s="165" t="n">
        <v>1</v>
      </c>
      <c r="J61" s="166"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61" s="166" t="inlineStr"/>
      <c r="L61" s="166" t="inlineStr">
        <is>
          <t>Titrimetric Analysis</t>
        </is>
      </c>
      <c r="M61" s="166" t="inlineStr"/>
      <c r="N61" s="165" t="inlineStr">
        <is>
          <t>Product</t>
        </is>
      </c>
      <c r="O61" s="166" t="inlineStr">
        <is>
          <t>ข้อสอบจริง Product ปี 2561 ข้อ 106</t>
        </is>
      </c>
      <c r="P61" s="165" t="inlineStr">
        <is>
          <t>ข้อสอบเก่า</t>
        </is>
      </c>
      <c r="Q61" s="165" t="inlineStr">
        <is>
          <t>2561</t>
        </is>
      </c>
      <c r="R61" s="165" t="inlineStr"/>
    </row>
    <row r="62" ht="24" customHeight="1" s="49">
      <c r="A62" s="165" t="n">
        <v>60</v>
      </c>
      <c r="B62" s="166" t="inlineStr">
        <is>
          <t>การตรวจวิเคราะห์หาปริมาณ Aspirin Tablets ตามเภสัชตำรับ USP มีกลไกทางเคมีในการไตเตรทอย่างไร</t>
        </is>
      </c>
      <c r="C62" s="166" t="inlineStr"/>
      <c r="D62"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62" s="166" t="inlineStr">
        <is>
          <t>Aspirin ทำปฏิกิริยากับ NaOH เพียง 1 โมลสมมูลโดยตรงในน้ำเย็น</t>
        </is>
      </c>
      <c r="F62" s="166" t="inlineStr">
        <is>
          <t>Aspirin เกิดปฏิกิริยารีดอกซ์กับ NaOH</t>
        </is>
      </c>
      <c r="G62" s="166" t="inlineStr">
        <is>
          <t>Aspirin เกิดการตกตะกอนกับสารละลายมาตรฐาน Ag⁺</t>
        </is>
      </c>
      <c r="H62" s="166" t="inlineStr">
        <is>
          <t>Aspirin เกิดสารประกอบเชิงซ้อนกับ EDTA</t>
        </is>
      </c>
      <c r="I62" s="165" t="n">
        <v>1</v>
      </c>
      <c r="J62"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62" s="166" t="inlineStr"/>
      <c r="L62" s="166" t="inlineStr">
        <is>
          <t>Titrimetric Analysis</t>
        </is>
      </c>
      <c r="M62" s="166" t="inlineStr"/>
      <c r="N62" s="165" t="inlineStr">
        <is>
          <t>Product</t>
        </is>
      </c>
      <c r="O62" s="166" t="inlineStr">
        <is>
          <t>ข้อสอบจริง Product ปี 2559 ข้อ 18</t>
        </is>
      </c>
      <c r="P62" s="165" t="inlineStr">
        <is>
          <t>ข้อสอบเก่า</t>
        </is>
      </c>
      <c r="Q62" s="165" t="inlineStr">
        <is>
          <t>2559</t>
        </is>
      </c>
      <c r="R62" s="165" t="inlineStr"/>
    </row>
    <row r="63" ht="24" customHeight="1" s="49">
      <c r="A63" s="165" t="n">
        <v>61</v>
      </c>
      <c r="B63"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63" s="166" t="inlineStr"/>
      <c r="D63" s="166" t="inlineStr">
        <is>
          <t>Residual (Back) acid-base titration โดยใช้อินดิเคเตอร์ Phenolphthalein</t>
        </is>
      </c>
      <c r="E63" s="166" t="inlineStr">
        <is>
          <t>Direct acid-base titration โดยใช้อินดิเคเตอร์ Methyl orange</t>
        </is>
      </c>
      <c r="F63" s="166" t="inlineStr">
        <is>
          <t>Non-aqueous titration โดยใช้อินดิเคเตอร์ Crystal violet</t>
        </is>
      </c>
      <c r="G63" s="166" t="inlineStr">
        <is>
          <t>Complexometric titration โดยใช้อินดิเคเตอร์ Murexide</t>
        </is>
      </c>
      <c r="H63" s="166" t="inlineStr">
        <is>
          <t>Precipitation titration โดยใช้อินดิเคเตอร์ Potassium chromate</t>
        </is>
      </c>
      <c r="I63" s="165" t="n">
        <v>1</v>
      </c>
      <c r="J63" s="166"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63" s="166" t="inlineStr"/>
      <c r="L63" s="166" t="inlineStr">
        <is>
          <t>Titrimetric Analysis</t>
        </is>
      </c>
      <c r="M63" s="166" t="inlineStr"/>
      <c r="N63" s="165" t="inlineStr">
        <is>
          <t>Product</t>
        </is>
      </c>
      <c r="O63" s="166" t="inlineStr">
        <is>
          <t>ข้อสอบจริง Product ปี 2559 ข้อ 16</t>
        </is>
      </c>
      <c r="P63" s="165" t="inlineStr">
        <is>
          <t>ข้อสอบเก่า</t>
        </is>
      </c>
      <c r="Q63" s="165" t="inlineStr">
        <is>
          <t>2559</t>
        </is>
      </c>
      <c r="R63" s="165" t="inlineStr"/>
    </row>
    <row r="64" ht="24" customHeight="1" s="49">
      <c r="A64" s="165" t="n">
        <v>62</v>
      </c>
      <c r="B64"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64" s="166" t="inlineStr"/>
      <c r="D64" s="166" t="inlineStr">
        <is>
          <t>Non aqueous titrate</t>
        </is>
      </c>
      <c r="E64" s="166" t="inlineStr">
        <is>
          <t>Aqueous titrate</t>
        </is>
      </c>
      <c r="F64" s="166" t="inlineStr">
        <is>
          <t>Redox titrate</t>
        </is>
      </c>
      <c r="G64" s="166" t="inlineStr">
        <is>
          <t>Complexometric titrate</t>
        </is>
      </c>
      <c r="H64" s="166" t="inlineStr">
        <is>
          <t>Precipitation titrate</t>
        </is>
      </c>
      <c r="I64" s="165" t="inlineStr">
        <is>
          <t>3</t>
        </is>
      </c>
      <c r="J64"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64" s="166" t="inlineStr"/>
      <c r="L64" s="166" t="inlineStr">
        <is>
          <t>Redox Titration</t>
        </is>
      </c>
      <c r="M64" s="166" t="inlineStr"/>
      <c r="N64" s="165" t="inlineStr">
        <is>
          <t>Product</t>
        </is>
      </c>
      <c r="O64" s="166" t="inlineStr">
        <is>
          <t>[SOURCE: Pharma Plus เล่มม่วง 2 - ข้อสอบย้อนหลัง PLE-CC1 ปี 2564 วันที่ 1 ข้อ 11]</t>
        </is>
      </c>
      <c r="P64" s="165" t="inlineStr">
        <is>
          <t>ข้อสอบเก่า</t>
        </is>
      </c>
      <c r="Q64" s="165" t="inlineStr">
        <is>
          <t>2564</t>
        </is>
      </c>
      <c r="R64" s="165" t="inlineStr"/>
    </row>
    <row r="65" ht="24" customHeight="1" s="49">
      <c r="A65" s="165" t="n">
        <v>63</v>
      </c>
      <c r="B65"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166" t="inlineStr"/>
      <c r="D65" s="166" t="inlineStr">
        <is>
          <t>Acid-base titration</t>
        </is>
      </c>
      <c r="E65" s="166" t="inlineStr">
        <is>
          <t>Non-aqueous acid-base titration</t>
        </is>
      </c>
      <c r="F65" s="166" t="inlineStr">
        <is>
          <t>Oxidation-reaction titration</t>
        </is>
      </c>
      <c r="G65" s="166" t="inlineStr">
        <is>
          <t>Complexometric titration</t>
        </is>
      </c>
      <c r="H65" s="166" t="inlineStr">
        <is>
          <t>Precipitation titration</t>
        </is>
      </c>
      <c r="I65" s="165" t="inlineStr">
        <is>
          <t>2</t>
        </is>
      </c>
      <c r="J65"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65" s="166" t="inlineStr"/>
      <c r="L65" s="166" t="inlineStr">
        <is>
          <t>Titrimetric Analysis</t>
        </is>
      </c>
      <c r="M65" s="166" t="inlineStr"/>
      <c r="N65" s="165" t="inlineStr">
        <is>
          <t>Product</t>
        </is>
      </c>
      <c r="O65" s="166" t="inlineStr">
        <is>
          <t>[SOURCE: Pharma Plus เล่มม่วง 2 - ข้อสอบย้อนหลัง PLE-CC1 ปี 2564 วันที่ 2 ข้อ 42]</t>
        </is>
      </c>
      <c r="P65" s="165" t="inlineStr">
        <is>
          <t>ข้อสอบเก่า</t>
        </is>
      </c>
      <c r="Q65" s="165" t="inlineStr">
        <is>
          <t>2564</t>
        </is>
      </c>
      <c r="R65" s="165" t="inlineStr"/>
    </row>
    <row r="66" ht="24" customHeight="1" s="49">
      <c r="A66" s="165" t="n">
        <v>64</v>
      </c>
      <c r="B66"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66" s="166" t="inlineStr"/>
      <c r="D66" s="166" t="inlineStr">
        <is>
          <t>Karl fisher</t>
        </is>
      </c>
      <c r="E66" s="166" t="inlineStr">
        <is>
          <t>Redox titration</t>
        </is>
      </c>
      <c r="F66" s="166" t="inlineStr">
        <is>
          <t>Acid base titration</t>
        </is>
      </c>
      <c r="G66" s="166" t="inlineStr">
        <is>
          <t>Precipitation titration</t>
        </is>
      </c>
      <c r="H66" s="166" t="inlineStr">
        <is>
          <t>Complexometric titration</t>
        </is>
      </c>
      <c r="I66" s="165" t="inlineStr">
        <is>
          <t>4</t>
        </is>
      </c>
      <c r="J66"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66" s="166" t="inlineStr">
        <is>
          <t>Precipitation Titration</t>
        </is>
      </c>
      <c r="L66" s="166" t="inlineStr">
        <is>
          <t>Argentometric identification and precipitation titration of chloride with silver nitrate</t>
        </is>
      </c>
      <c r="M66" s="166" t="inlineStr"/>
      <c r="N66" s="165" t="inlineStr">
        <is>
          <t>ปานกลาง</t>
        </is>
      </c>
      <c r="O66" s="166" t="inlineStr">
        <is>
          <t>ข้อสอบเก่า</t>
        </is>
      </c>
      <c r="P66" s="165" t="inlineStr">
        <is>
          <t>ข้อสอบเก่า</t>
        </is>
      </c>
      <c r="Q66" s="165" t="inlineStr">
        <is>
          <t>2565</t>
        </is>
      </c>
      <c r="R66" s="165" t="inlineStr"/>
    </row>
    <row r="67" ht="24" customHeight="1" s="49"/>
    <row r="68" ht="409.6" customHeight="1" s="49"/>
    <row r="69" ht="409.6" customHeight="1" s="49"/>
    <row r="70" ht="409.6" customHeight="1" s="49"/>
    <row r="71" ht="409.6" customHeight="1" s="49"/>
    <row r="72" ht="409.6" customHeight="1" s="49"/>
    <row r="73" ht="409.6" customHeight="1" s="49"/>
    <row r="74" ht="409.6" customHeight="1" s="49"/>
    <row r="75" ht="409.6" customHeight="1" s="49"/>
    <row r="76" ht="409.6" customHeight="1" s="49"/>
    <row r="77" ht="409.6" customHeight="1" s="49"/>
    <row r="78" ht="409.6" customHeight="1" s="49"/>
    <row r="79" ht="409.6" customHeight="1" s="49"/>
    <row r="80" ht="409.6" customHeight="1" s="49"/>
    <row r="81" ht="409.6" customHeight="1" s="49"/>
    <row r="82" ht="409.6" customHeight="1" s="49"/>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R6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inlineStr"/>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6" t="inlineStr">
        <is>
          <t>Analytical Method Development &amp; QC</t>
        </is>
      </c>
      <c r="L3" s="166" t="inlineStr">
        <is>
          <t>ข้อสอบ Product (Febuxostat Analysis)</t>
        </is>
      </c>
      <c r="M3" s="166" t="inlineStr"/>
      <c r="N3" s="165" t="inlineStr">
        <is>
          <t>Chromatography</t>
        </is>
      </c>
      <c r="O3" s="166" t="inlineStr">
        <is>
          <t>แบบฝึกหัด PLE-CC 1 ข้อ 10</t>
        </is>
      </c>
      <c r="P3" s="165" t="inlineStr">
        <is>
          <t>แบบฝึกหัด</t>
        </is>
      </c>
      <c r="Q3" s="165" t="inlineStr">
        <is>
          <t>เล่มม่วง</t>
        </is>
      </c>
      <c r="R3" s="165" t="inlineStr"/>
    </row>
    <row r="4" ht="24" customHeight="1" s="49">
      <c r="A4" s="167" t="n">
        <v>2</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inlineStr"/>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6" t="inlineStr">
        <is>
          <t>Food &amp; Elemental Analysis</t>
        </is>
      </c>
      <c r="L4" s="166" t="inlineStr">
        <is>
          <t>ข้อสอบ Product (Sodium Analysis in Foods)</t>
        </is>
      </c>
      <c r="M4" s="166" t="inlineStr"/>
      <c r="N4" s="165" t="inlineStr">
        <is>
          <t>Chromatography</t>
        </is>
      </c>
      <c r="O4" s="166" t="inlineStr">
        <is>
          <t>แบบฝึกหัด PLE-CC 1 ข้อ 21</t>
        </is>
      </c>
      <c r="P4" s="165" t="inlineStr">
        <is>
          <t>แบบฝึกหัด</t>
        </is>
      </c>
      <c r="Q4" s="165" t="inlineStr">
        <is>
          <t>เล่มม่วง</t>
        </is>
      </c>
      <c r="R4" s="165" t="inlineStr"/>
    </row>
    <row r="5" ht="24" customHeight="1" s="49">
      <c r="A5" s="167" t="n">
        <v>3</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inlineStr"/>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6" t="inlineStr">
        <is>
          <t>Biotechnology &amp; Upstream Process</t>
        </is>
      </c>
      <c r="L5" s="166" t="inlineStr">
        <is>
          <t>ข้อสอบ Product (Biologics Upstream vs Downstream)</t>
        </is>
      </c>
      <c r="M5" s="166" t="inlineStr"/>
      <c r="N5" s="165" t="inlineStr">
        <is>
          <t>Chromatography</t>
        </is>
      </c>
      <c r="O5" s="166" t="inlineStr">
        <is>
          <t>แบบฝึกหัด PLE-CC 1 ข้อ 78</t>
        </is>
      </c>
      <c r="P5" s="165" t="inlineStr">
        <is>
          <t>แบบฝึกหัด</t>
        </is>
      </c>
      <c r="Q5" s="165" t="inlineStr">
        <is>
          <t>เล่มม่วง</t>
        </is>
      </c>
      <c r="R5" s="165" t="inlineStr"/>
    </row>
    <row r="6" ht="24" customHeight="1" s="49">
      <c r="A6" s="167" t="n">
        <v>4</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inlineStr"/>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6" t="inlineStr">
        <is>
          <t>Identification of Organic Drugs</t>
        </is>
      </c>
      <c r="L6" s="166" t="inlineStr">
        <is>
          <t>ข้อสอบ Product (Ethinyl Estradiol ID Tests)</t>
        </is>
      </c>
      <c r="M6" s="166" t="inlineStr"/>
      <c r="N6" s="165" t="inlineStr">
        <is>
          <t>Chromatography</t>
        </is>
      </c>
      <c r="O6" s="166" t="inlineStr">
        <is>
          <t>แบบฝึกหัด PLE-CC 1 ข้อ 92</t>
        </is>
      </c>
      <c r="P6" s="165" t="inlineStr">
        <is>
          <t>แบบฝึกหัด</t>
        </is>
      </c>
      <c r="Q6" s="165" t="inlineStr">
        <is>
          <t>เล่มม่วง</t>
        </is>
      </c>
      <c r="R6" s="165" t="inlineStr"/>
    </row>
    <row r="7" ht="24" customHeight="1" s="49">
      <c r="A7" s="167" t="n">
        <v>5</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inlineStr"/>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6" t="inlineStr">
        <is>
          <t>Analytical Method Validation (ICH Q2)</t>
        </is>
      </c>
      <c r="L7" s="166" t="inlineStr">
        <is>
          <t>ข้อสอบ Product (HPLC Validation Linearity Protocol)</t>
        </is>
      </c>
      <c r="M7" s="166" t="inlineStr"/>
      <c r="N7" s="165" t="inlineStr">
        <is>
          <t>Chromatography</t>
        </is>
      </c>
      <c r="O7" s="166" t="inlineStr">
        <is>
          <t>แบบฝึกหัด PLE-CC 1 ข้อ 116</t>
        </is>
      </c>
      <c r="P7" s="165" t="inlineStr">
        <is>
          <t>แบบฝึกหัด</t>
        </is>
      </c>
      <c r="Q7" s="165" t="inlineStr">
        <is>
          <t>เล่มม่วง</t>
        </is>
      </c>
      <c r="R7" s="165" t="inlineStr"/>
    </row>
    <row r="8" ht="24" customHeight="1" s="49">
      <c r="A8" s="167" t="n">
        <v>6</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inlineStr"/>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6" t="inlineStr">
        <is>
          <t>Reversed-Phase HPLC</t>
        </is>
      </c>
      <c r="L8" s="166" t="inlineStr">
        <is>
          <t>ข้อสอบ Product (RP-HPLC Mobile Phase Elution Strength)</t>
        </is>
      </c>
      <c r="M8" s="166" t="inlineStr"/>
      <c r="N8" s="165" t="inlineStr">
        <is>
          <t>Chromatography</t>
        </is>
      </c>
      <c r="O8" s="166" t="inlineStr">
        <is>
          <t>แบบฝึกหัด PLE-CC 1 ข้อ 117</t>
        </is>
      </c>
      <c r="P8" s="165" t="inlineStr">
        <is>
          <t>แบบฝึกหัด</t>
        </is>
      </c>
      <c r="Q8" s="165" t="inlineStr">
        <is>
          <t>เล่มม่วง</t>
        </is>
      </c>
      <c r="R8" s="165" t="inlineStr"/>
    </row>
    <row r="9" ht="24" customHeight="1" s="49">
      <c r="A9" s="167" t="n">
        <v>7</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inlineStr"/>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6" t="inlineStr">
        <is>
          <t>Chromatographic Purity &amp; Related Substances</t>
        </is>
      </c>
      <c r="L9" s="166" t="inlineStr">
        <is>
          <t>ข้อสอบจริง PLE CC 1 (Acyclovir Guanine Impurity)</t>
        </is>
      </c>
      <c r="M9" s="166" t="inlineStr"/>
      <c r="N9" s="165" t="inlineStr">
        <is>
          <t>Chromatography</t>
        </is>
      </c>
      <c r="O9" s="166" t="inlineStr">
        <is>
          <t>แบบฝึกหัด PLE-CC 1 ข้อ 127</t>
        </is>
      </c>
      <c r="P9" s="165" t="inlineStr">
        <is>
          <t>แบบฝึกหัด</t>
        </is>
      </c>
      <c r="Q9" s="165" t="inlineStr">
        <is>
          <t>เล่มม่วง</t>
        </is>
      </c>
      <c r="R9" s="165" t="inlineStr"/>
    </row>
    <row r="10" ht="24" customHeight="1" s="49">
      <c r="A10" s="167" t="n">
        <v>8</v>
      </c>
      <c r="B10" s="166" t="inlineStr">
        <is>
          <t>ภายหลังแพทย์มีการสั่งจ่ายยา Trazodone เพื่อรักษาอาการนอนไม่หลับ โดยให้คำแนะนำระวังเรื่องหน้ามืดเวลาเปลี่ยนท่าทาง (Orthostatic hypotension) ถามว่าอาการนี้เกิดจากการยับยั้ง receptor ในข้อใด</t>
        </is>
      </c>
      <c r="C10" s="166" t="inlineStr"/>
      <c r="D10" s="166" t="inlineStr">
        <is>
          <t>Alpha-1 adrenergic receptor</t>
        </is>
      </c>
      <c r="E10" s="166" t="inlineStr">
        <is>
          <t>5-HT2A receptor</t>
        </is>
      </c>
      <c r="F10" s="166" t="inlineStr">
        <is>
          <t>Muscarinic M1 receptor</t>
        </is>
      </c>
      <c r="G10" s="166" t="inlineStr">
        <is>
          <t>Histamine H1 receptor</t>
        </is>
      </c>
      <c r="H10" s="166" t="inlineStr">
        <is>
          <t>Dopamine D2 receptor</t>
        </is>
      </c>
      <c r="I10" s="167" t="n">
        <v>1</v>
      </c>
      <c r="J10" s="166" t="inlineStr">
        <is>
          <t>✅ คำตอบที่ถูกต้อง: ข้อ ก. Alpha-1 adrenergic receptor
💡 Background:
ยา Trazodone เป็นยาต้านซึมเศร้ากลุ่ม SARI (Serotonin Antagonist and Reuptake Inhibitor) ที่นิยมใช้รักษาอาการนอนไม่หลับ (Insomnia) แต่มีฤทธิ์ปิดกั้นตัวรับหลายชนิดนอกเหนือจากระบบ Serotonin
🎯 ทำไมข้อนี้ถึงถูก:
อาการหน้ามืด วิงเวียนขณะเปลี่ยนอิริยาบถ (Orthostatic / Postural hypotension) เกิดจากการที่ยาปิดกั้น Alpha-1 adrenergic receptor ที่หลอดเลือดส่วนปลาย ทำให้หลอดเลือดไม่สามารถหดตัวเพื่อรักษาความดันโลหิตขณะลุกขึ้นยืนได้อย่างเหมาะสม
🔍 ข้ออื่นผิดเพราะอะไร:
• ข้อ ข. 5-HT2A receptor: การยับยั้งตัวรับนี้ให้ผลต้านอาการซึมเศร้า คลายกังวล และลดผลข้างเคียงทางเพศสัมพันธ์ ไม่ได้ทำให้ความดันตกท่ายืน
• ข้อ ค. Muscarinic M1 receptor: การยับยั้งตัวรับนี้ทำให้เกิดอาการ Anticholinergic เช่น ปากแห้ง ตาพร่า ท้องผูก ปัสสาวะคั่ง
• ข้อ ง. Histamine H1 receptor: การยับยั้งตัวรับนี้ทำให้เกิดอาการง่วงซึม (Sedation) และน้ำหนักตัวเพิ่ม
• ข้อ จ. Dopamine D2 receptor: การยับยั้งตัวรับนี้ทำให้เกิดอาการ Extrapyramidal symptoms (EPS) หรือ Hyperprolactinemia
📖 Guideline อ้างอิง:
Goodman &amp; Gilman's: The Pharmacological Basis of Therapeutics &amp; Dipiro's Pharmacotherapy: A Pathophysiologic Approach
📌 จุดจำก่อนสอบ:
Trazodone มีฤทธิ์เด่น 3 ด้าน: ยับยั้ง 5-HT2A (ต้านซึมเศร้า), ปิดกั้น H1 (ง่วงนอน ใช้รักษา Insomnia), ปิดกั้น Alpha-1 (เกิด Orthostatic hypotension และ Priapism)</t>
        </is>
      </c>
      <c r="K10" s="166" t="inlineStr"/>
      <c r="L10" s="166" t="inlineStr">
        <is>
          <t>HPLC (Liquid Chromatography)</t>
        </is>
      </c>
      <c r="M10" s="166" t="inlineStr"/>
      <c r="N10" s="165" t="inlineStr">
        <is>
          <t>Chromatography</t>
        </is>
      </c>
      <c r="O10" s="166" t="inlineStr">
        <is>
          <t>PLE_CC1_2567_Key ข้อ 22</t>
        </is>
      </c>
      <c r="P10" s="165" t="inlineStr">
        <is>
          <t>ข้อสอบเก่า</t>
        </is>
      </c>
      <c r="Q10" s="165" t="inlineStr">
        <is>
          <t>2567</t>
        </is>
      </c>
      <c r="R10" s="165" t="inlineStr">
        <is>
          <t>Beta-2 receptor</t>
        </is>
      </c>
    </row>
    <row r="11" ht="24" customHeight="1" s="49">
      <c r="A11" s="167" t="n">
        <v>9</v>
      </c>
      <c r="B11" s="166"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6" t="inlineStr"/>
      <c r="D11" s="166" t="inlineStr">
        <is>
          <t>12 นาที</t>
        </is>
      </c>
      <c r="E11" s="166" t="inlineStr">
        <is>
          <t>5 นาที</t>
        </is>
      </c>
      <c r="F11" s="166" t="inlineStr">
        <is>
          <t>8 นาที</t>
        </is>
      </c>
      <c r="G11" s="166" t="inlineStr">
        <is>
          <t>10 นาที</t>
        </is>
      </c>
      <c r="H11" s="166" t="inlineStr">
        <is>
          <t>2.4 นาที</t>
        </is>
      </c>
      <c r="I11" s="167" t="inlineStr">
        <is>
          <t>1</t>
        </is>
      </c>
      <c r="J11" s="16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6" t="inlineStr">
        <is>
          <t>HPLC Method Parameters</t>
        </is>
      </c>
      <c r="L11" s="166" t="inlineStr">
        <is>
          <t>ข้อสอบจริง PLE CC 1 ปี 2567 ข้อ 5</t>
        </is>
      </c>
      <c r="M11" s="166" t="inlineStr"/>
      <c r="N11" s="165" t="inlineStr">
        <is>
          <t>Chromatography</t>
        </is>
      </c>
      <c r="O11" s="166" t="inlineStr">
        <is>
          <t>PLE_CC1_2567_Key ข้อ 23</t>
        </is>
      </c>
      <c r="P11" s="165" t="inlineStr">
        <is>
          <t>ข้อสอบเก่า</t>
        </is>
      </c>
      <c r="Q11" s="165" t="inlineStr">
        <is>
          <t>2567</t>
        </is>
      </c>
      <c r="R11" s="165" t="inlineStr"/>
    </row>
    <row r="12" ht="24" customHeight="1" s="49">
      <c r="A12" s="167" t="n">
        <v>10</v>
      </c>
      <c r="B12" s="166" t="inlineStr">
        <is>
          <t>ตามเภสัชตำรับ USP &lt;621&gt; Chromatography กำหนดให้ใช้คอลัมน์ชนิด Packing L1 ข้อใดต่อไปนี้กล่าวไม่ถูกต้อง</t>
        </is>
      </c>
      <c r="C12" s="166" t="inlineStr"/>
      <c r="D12" s="166" t="inlineStr">
        <is>
          <t>จัดเป็นการแยกในระบบ Normal-Phase Chromatography</t>
        </is>
      </c>
      <c r="E12" s="166" t="inlineStr">
        <is>
          <t>เฟสคงที่ (Stationary phase) คือ Octadecyl silane (C18) บน silica support</t>
        </is>
      </c>
      <c r="F12" s="166" t="inlineStr">
        <is>
          <t>สารที่มีขั้วสูงกว่าจะถูกชะออกจากคอลัมน์ออกมาก่อนสารไม่มีขั้ว</t>
        </is>
      </c>
      <c r="G12" s="166" t="inlineStr">
        <is>
          <t>การเพิ่มสัดส่วนตัวทำละลายอินทรีย์ในเฟสเคลื่อนที่จะลดเวลา Retention time ลง</t>
        </is>
      </c>
      <c r="H12" s="166" t="inlineStr">
        <is>
          <t>เป็นระบบโครมาโทกราฟีของเหลวสมรรถนะสูงชนิด Reversed-Phase</t>
        </is>
      </c>
      <c r="I12" s="167" t="inlineStr">
        <is>
          <t>1</t>
        </is>
      </c>
      <c r="J12" s="16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2" s="166" t="inlineStr"/>
      <c r="L12" s="166" t="inlineStr">
        <is>
          <t>HPLC Column Specifications</t>
        </is>
      </c>
      <c r="M12" s="166" t="inlineStr"/>
      <c r="N12" s="165" t="inlineStr">
        <is>
          <t>Product</t>
        </is>
      </c>
      <c r="O12" s="166" t="inlineStr">
        <is>
          <t>ข้อสอบจริง 2561 ข้อ 107</t>
        </is>
      </c>
      <c r="P12" s="167" t="inlineStr">
        <is>
          <t>ข้อสอบเก่า</t>
        </is>
      </c>
      <c r="Q12" s="165" t="inlineStr">
        <is>
          <t>2561</t>
        </is>
      </c>
      <c r="R12" s="165" t="inlineStr"/>
    </row>
    <row r="13" ht="24" customHeight="1" s="49">
      <c r="A13" s="167" t="n">
        <v>11</v>
      </c>
      <c r="B13"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3" s="166" t="inlineStr"/>
      <c r="D13" s="166" t="inlineStr">
        <is>
          <t>High Performance Liquid Chromatography (HPLC)</t>
        </is>
      </c>
      <c r="E13" s="166" t="inlineStr">
        <is>
          <t>Gas Chromatography (GC)</t>
        </is>
      </c>
      <c r="F13" s="166" t="inlineStr">
        <is>
          <t>Thin Layer Chromatography (TLC)</t>
        </is>
      </c>
      <c r="G13" s="166" t="inlineStr">
        <is>
          <t>Mass Spectrometry (MS)</t>
        </is>
      </c>
      <c r="H13" s="166" t="inlineStr">
        <is>
          <t>Direct UV-Visible Spectrophotometry</t>
        </is>
      </c>
      <c r="I13" s="167" t="inlineStr">
        <is>
          <t>1</t>
        </is>
      </c>
      <c r="J13" s="16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3" s="166" t="inlineStr"/>
      <c r="L13" s="166" t="inlineStr">
        <is>
          <t>Monograph Assay &amp; HPLC</t>
        </is>
      </c>
      <c r="M13" s="166" t="inlineStr"/>
      <c r="N13" s="165" t="inlineStr">
        <is>
          <t>Product</t>
        </is>
      </c>
      <c r="O13" s="166" t="inlineStr">
        <is>
          <t>แบบฝึกหัด / เภสัชตำรับ USP</t>
        </is>
      </c>
      <c r="P13" s="165" t="inlineStr">
        <is>
          <t>แบบฝึกหัด</t>
        </is>
      </c>
      <c r="Q13" s="165" t="inlineStr">
        <is>
          <t>เล่มม่วง</t>
        </is>
      </c>
      <c r="R13" s="165" t="inlineStr"/>
    </row>
    <row r="14" ht="24" customHeight="1" s="49">
      <c r="A14" s="165" t="n">
        <v>12</v>
      </c>
      <c r="B14"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4" s="166" t="inlineStr"/>
      <c r="D14" s="168" t="inlineStr">
        <is>
          <t>9.6</t>
        </is>
      </c>
      <c r="E14" s="168" t="inlineStr">
        <is>
          <t>4.8</t>
        </is>
      </c>
      <c r="F14" s="168" t="inlineStr">
        <is>
          <t>2.4</t>
        </is>
      </c>
      <c r="G14" s="168" t="inlineStr">
        <is>
          <t>0.625</t>
        </is>
      </c>
      <c r="H14" s="168" t="inlineStr">
        <is>
          <t>1.5</t>
        </is>
      </c>
      <c r="I14" s="167" t="inlineStr">
        <is>
          <t>1</t>
        </is>
      </c>
      <c r="J14" s="16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4" s="166" t="inlineStr">
        <is>
          <t>System Suitability (Resolution)</t>
        </is>
      </c>
      <c r="L14" s="166" t="inlineStr">
        <is>
          <t>ข้อสอบ Product (HPLC Resolution Calculation)</t>
        </is>
      </c>
      <c r="M14" s="166" t="inlineStr"/>
      <c r="N14" s="165" t="inlineStr">
        <is>
          <t>Product</t>
        </is>
      </c>
      <c r="O14" s="166" t="inlineStr">
        <is>
          <t>ข้อ 125 (PLE_CC1_2561_Key.md)</t>
        </is>
      </c>
      <c r="P14" s="165" t="inlineStr">
        <is>
          <t>ข้อสอบเก่า</t>
        </is>
      </c>
      <c r="Q14" s="165" t="inlineStr">
        <is>
          <t>2561</t>
        </is>
      </c>
      <c r="R14" s="165" t="inlineStr"/>
    </row>
    <row r="15" ht="24" customHeight="1" s="49">
      <c r="A15" s="167" t="n">
        <v>13</v>
      </c>
      <c r="B15"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5" s="166" t="inlineStr"/>
      <c r="D15" s="166" t="inlineStr">
        <is>
          <t>1 peak</t>
        </is>
      </c>
      <c r="E15" s="166" t="inlineStr">
        <is>
          <t>2 peaks</t>
        </is>
      </c>
      <c r="F15" s="166" t="inlineStr">
        <is>
          <t>3 peaks</t>
        </is>
      </c>
      <c r="G15" s="166" t="inlineStr">
        <is>
          <t>5 peaks</t>
        </is>
      </c>
      <c r="H15" s="166" t="inlineStr">
        <is>
          <t>7 peaks</t>
        </is>
      </c>
      <c r="I15" s="167" t="inlineStr">
        <is>
          <t>3</t>
        </is>
      </c>
      <c r="J15" s="16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5" s="166" t="inlineStr"/>
      <c r="L15" s="166" t="inlineStr">
        <is>
          <t>HPLC Detectors &amp; Chromophores</t>
        </is>
      </c>
      <c r="M15" s="166" t="inlineStr"/>
      <c r="N15" s="165" t="inlineStr">
        <is>
          <t>Product</t>
        </is>
      </c>
      <c r="O15" s="166" t="inlineStr">
        <is>
          <t>ข้อสอบจริง 2560 ข้อ 6 / RxCU73</t>
        </is>
      </c>
      <c r="P15" s="167" t="inlineStr">
        <is>
          <t>ข้อสอบเก่า</t>
        </is>
      </c>
      <c r="Q15" s="165" t="inlineStr">
        <is>
          <t>2560</t>
        </is>
      </c>
      <c r="R15" s="165" t="inlineStr"/>
    </row>
    <row r="16" ht="24" customHeight="1" s="49">
      <c r="A16" s="165" t="n">
        <v>14</v>
      </c>
      <c r="B16"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6" s="166" t="inlineStr"/>
      <c r="D16" s="170" t="inlineStr">
        <is>
          <t>1</t>
        </is>
      </c>
      <c r="E16" s="170" t="inlineStr">
        <is>
          <t>0.68</t>
        </is>
      </c>
      <c r="F16" s="170" t="inlineStr">
        <is>
          <t>1.46</t>
        </is>
      </c>
      <c r="G16" s="170" t="inlineStr">
        <is>
          <t>0.84</t>
        </is>
      </c>
      <c r="H16" s="170" t="inlineStr">
        <is>
          <t>0.72</t>
        </is>
      </c>
      <c r="I16" s="165" t="n">
        <v>1</v>
      </c>
      <c r="J16" s="16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HPLC (Liquid Chromatography)</t>
        </is>
      </c>
      <c r="M16" s="166" t="inlineStr"/>
      <c r="N16" s="165" t="inlineStr">
        <is>
          <t>Product</t>
        </is>
      </c>
      <c r="O16" s="166" t="inlineStr">
        <is>
          <t>ข้อ 7 (PLE_CC1_2560 22 April Set 1.md)</t>
        </is>
      </c>
      <c r="P16" s="165" t="inlineStr">
        <is>
          <t>ข้อสอบเก่า</t>
        </is>
      </c>
      <c r="Q16" s="165" t="inlineStr">
        <is>
          <t>2560</t>
        </is>
      </c>
      <c r="R16" s="165" t="inlineStr"/>
    </row>
    <row r="17" ht="24" customHeight="1" s="49">
      <c r="A17" s="167" t="n">
        <v>15</v>
      </c>
      <c r="B17"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7" s="166" t="inlineStr"/>
      <c r="D17" s="166" t="inlineStr">
        <is>
          <t>Polarimeter</t>
        </is>
      </c>
      <c r="E17" s="166" t="inlineStr">
        <is>
          <t>Nuclear Magnetic Resonance (NMR) ธรรมดา</t>
        </is>
      </c>
      <c r="F17" s="166" t="inlineStr">
        <is>
          <t>Reversed-Phase HPLC ทั่วไป (Achiral column)</t>
        </is>
      </c>
      <c r="G17" s="166" t="inlineStr">
        <is>
          <t>Thin Layer Chromatography (TLC)</t>
        </is>
      </c>
      <c r="H17" s="166" t="inlineStr">
        <is>
          <t>Mass Spectrometry (MS)</t>
        </is>
      </c>
      <c r="I17" s="167" t="inlineStr">
        <is>
          <t>1</t>
        </is>
      </c>
      <c r="J17" s="16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7" s="166" t="inlineStr"/>
      <c r="L17" s="166" t="inlineStr">
        <is>
          <t>Optical Activity &amp; Chiral Separation</t>
        </is>
      </c>
      <c r="M17" s="166" t="inlineStr"/>
      <c r="N17" s="165" t="inlineStr">
        <is>
          <t>Product</t>
        </is>
      </c>
      <c r="O17" s="166" t="inlineStr">
        <is>
          <t>ข้อสอบจริง / เภสัชวิเคราะห์</t>
        </is>
      </c>
      <c r="P17" s="165" t="inlineStr">
        <is>
          <t>แบบฝึกหัด</t>
        </is>
      </c>
      <c r="Q17" s="165" t="inlineStr">
        <is>
          <t>เล่มม่วง</t>
        </is>
      </c>
      <c r="R17" s="165" t="inlineStr"/>
    </row>
    <row r="18" ht="24" customHeight="1" s="49">
      <c r="A18" s="167" t="n">
        <v>16</v>
      </c>
      <c r="B18"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8" s="166" t="inlineStr"/>
      <c r="D18" s="166" t="inlineStr">
        <is>
          <t>สารตัวอย่างยา A มีปริมาณความเข้มข้นเท่ากับสารมาตรฐาน</t>
        </is>
      </c>
      <c r="E18" s="166" t="inlineStr">
        <is>
          <t>สารตัวอย่างยา A เป็นสารคนละชนิดกับสารมาตรฐาน</t>
        </is>
      </c>
      <c r="F18" s="166" t="inlineStr">
        <is>
          <t>สารตัวอย่างยา A เป็นสารสลายตัว (By-product) ของสารมาตรฐาน</t>
        </is>
      </c>
      <c r="G18" s="166" t="inlineStr">
        <is>
          <t>สารตัวอย่างยา A และสารมาตรฐานใช้เวลาอยู่ในคอลัมน์เท่ากัน</t>
        </is>
      </c>
      <c r="H18" s="166" t="inlineStr">
        <is>
          <t>สารตัวอย่างยา A มีความชอบพอกับเฟสคงที่ในคอลัมน์มากกว่าสารมาตรฐาน</t>
        </is>
      </c>
      <c r="I18" s="167" t="inlineStr">
        <is>
          <t>4</t>
        </is>
      </c>
      <c r="J18" s="16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18" s="166" t="inlineStr"/>
      <c r="L18" s="166" t="inlineStr">
        <is>
          <t>Chromatographic Principles &amp; Interpretation</t>
        </is>
      </c>
      <c r="M18" s="166" t="inlineStr"/>
      <c r="N18" s="165" t="inlineStr">
        <is>
          <t>Product</t>
        </is>
      </c>
      <c r="O18" s="166" t="inlineStr">
        <is>
          <t>ข้อสอบจริง 2561 ข้อ 31</t>
        </is>
      </c>
      <c r="P18" s="167" t="inlineStr">
        <is>
          <t>ข้อสอบเก่า</t>
        </is>
      </c>
      <c r="Q18" s="165" t="inlineStr">
        <is>
          <t>2561</t>
        </is>
      </c>
      <c r="R18" s="165" t="inlineStr"/>
    </row>
    <row r="19" ht="24" customHeight="1" s="49">
      <c r="A19" s="165" t="n">
        <v>17</v>
      </c>
      <c r="B19" s="166" t="inlineStr">
        <is>
          <t>จาก spectrum ของ nicotine ที่กำหนดให้ สามารถแสดงถึงข้อมูลใดได้บ้าง</t>
        </is>
      </c>
      <c r="C19" s="166" t="inlineStr"/>
      <c r="D19" s="166" t="inlineStr">
        <is>
          <t>Plane polarized light</t>
        </is>
      </c>
      <c r="E19" s="166" t="inlineStr">
        <is>
          <t>Molecular weight</t>
        </is>
      </c>
      <c r="F19" s="166" t="inlineStr">
        <is>
          <t>ชนิดของ functional group</t>
        </is>
      </c>
      <c r="G19" s="166" t="inlineStr">
        <is>
          <t>ตำแหน่งของ functional group</t>
        </is>
      </c>
      <c r="H19" s="166" t="inlineStr">
        <is>
          <t>ไม่มีข้อใดถูก</t>
        </is>
      </c>
      <c r="I19" s="165" t="n">
        <v>1</v>
      </c>
      <c r="J19" s="16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HPLC (Liquid Chromatography)</t>
        </is>
      </c>
      <c r="M19" s="166" t="inlineStr"/>
      <c r="N19" s="165" t="inlineStr">
        <is>
          <t>Product</t>
        </is>
      </c>
      <c r="O19" s="166" t="inlineStr">
        <is>
          <t>ข้อ 88 (Pharmtutor_2024_Set2.md)</t>
        </is>
      </c>
      <c r="P19" s="165" t="inlineStr">
        <is>
          <t>ข้อสอบจำลอง</t>
        </is>
      </c>
      <c r="Q19" s="165" t="inlineStr">
        <is>
          <t>Mock Pharmtutor 2024</t>
        </is>
      </c>
      <c r="R19" s="165" t="inlineStr"/>
    </row>
    <row r="20" ht="24" customHeight="1" s="49">
      <c r="A20" s="167" t="n">
        <v>18</v>
      </c>
      <c r="B20"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0" s="166" t="inlineStr"/>
      <c r="D20" s="166" t="inlineStr">
        <is>
          <t>ปรับ pH ของ Mobile phase ให้เป็นด่างจัดที่ pH 11.8</t>
        </is>
      </c>
      <c r="E20" s="166" t="inlineStr">
        <is>
          <t>เติม Triethylamine (TEA) 0.1% หรือปรับ pH สู่กรดอ่อน (pH 2.5-3.0) เพื่อลดอันตรกิริยากับ Silanols</t>
        </is>
      </c>
      <c r="F20" s="166" t="inlineStr">
        <is>
          <t>เปลี่ยนตัวทำละลายทั้งหมดเป็น Acetonitrile บริสุทธิ์</t>
        </is>
      </c>
      <c r="G20" s="166" t="inlineStr">
        <is>
          <t>ลดความยาวของ Analytical column ลงครึ่งหนึ่ง</t>
        </is>
      </c>
      <c r="H20" s="166" t="inlineStr">
        <is>
          <t>เพิ่มอัตราการไหล (Flow rate) ของ Mobile phase เป็นสองเท่า</t>
        </is>
      </c>
      <c r="I20" s="167" t="inlineStr">
        <is>
          <t>2</t>
        </is>
      </c>
      <c r="J20" s="16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0" s="166" t="inlineStr"/>
      <c r="L20" s="166" t="inlineStr">
        <is>
          <t>HPLC Troubleshooting &amp; Peak Tailing</t>
        </is>
      </c>
      <c r="M20" s="166" t="inlineStr"/>
      <c r="N20" s="165" t="inlineStr">
        <is>
          <t>Product</t>
        </is>
      </c>
      <c r="O20" s="166" t="inlineStr">
        <is>
          <t>ข้อสอบจริง 2557 ข้อ 12</t>
        </is>
      </c>
      <c r="P20" s="167" t="inlineStr">
        <is>
          <t>ข้อสอบเก่า</t>
        </is>
      </c>
      <c r="Q20" s="165" t="inlineStr">
        <is>
          <t>2557</t>
        </is>
      </c>
      <c r="R20" s="165" t="inlineStr"/>
    </row>
    <row r="21" ht="24" customHeight="1" s="49">
      <c r="A21" s="167" t="n">
        <v>19</v>
      </c>
      <c r="B21"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1" s="166" t="inlineStr"/>
      <c r="D21" s="168" t="inlineStr">
        <is>
          <t>4.8</t>
        </is>
      </c>
      <c r="E21" s="168" t="inlineStr">
        <is>
          <t>7.5</t>
        </is>
      </c>
      <c r="F21" s="168" t="inlineStr">
        <is>
          <t>9.6</t>
        </is>
      </c>
      <c r="G21" s="168" t="inlineStr">
        <is>
          <t>12.0</t>
        </is>
      </c>
      <c r="H21" s="168" t="inlineStr">
        <is>
          <t>1.5</t>
        </is>
      </c>
      <c r="I21" s="167" t="inlineStr">
        <is>
          <t>3</t>
        </is>
      </c>
      <c r="J21" s="16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1" s="166" t="inlineStr"/>
      <c r="L21" s="166" t="inlineStr">
        <is>
          <t>Chromatographic Resolution Calculation</t>
        </is>
      </c>
      <c r="M21" s="166" t="inlineStr"/>
      <c r="N21" s="165" t="inlineStr">
        <is>
          <t>Product</t>
        </is>
      </c>
      <c r="O21" s="166" t="inlineStr">
        <is>
          <t>ข้อสอบจริง 2561 ข้อ 40</t>
        </is>
      </c>
      <c r="P21" s="167" t="inlineStr">
        <is>
          <t>ข้อสอบเก่า</t>
        </is>
      </c>
      <c r="Q21" s="165" t="inlineStr">
        <is>
          <t>2561</t>
        </is>
      </c>
      <c r="R21" s="165" t="inlineStr"/>
    </row>
    <row r="22" ht="24" customHeight="1" s="49">
      <c r="A22" s="167" t="n">
        <v>20</v>
      </c>
      <c r="B22"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2" s="166" t="inlineStr"/>
      <c r="D22" s="166" t="inlineStr">
        <is>
          <t>Direct UV-Visible Spectrophotometry</t>
        </is>
      </c>
      <c r="E22" s="166" t="inlineStr">
        <is>
          <t>Liquid Chromatography-Tandem Mass Spectrometry (LC-MS/MS)</t>
        </is>
      </c>
      <c r="F22" s="166" t="inlineStr">
        <is>
          <t>Polarimetry</t>
        </is>
      </c>
      <c r="G22" s="166" t="inlineStr">
        <is>
          <t>Fourier Transform Infrared Spectroscopy (FTIR)</t>
        </is>
      </c>
      <c r="H22" s="166" t="inlineStr">
        <is>
          <t>Thin Layer Chromatography (TLC)</t>
        </is>
      </c>
      <c r="I22" s="167" t="inlineStr">
        <is>
          <t>2</t>
        </is>
      </c>
      <c r="J22" s="16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2" s="166" t="inlineStr"/>
      <c r="L22" s="166" t="inlineStr">
        <is>
          <t>Bioanalytical Methods &amp; LC-MS</t>
        </is>
      </c>
      <c r="M22" s="166" t="inlineStr"/>
      <c r="N22" s="165" t="inlineStr">
        <is>
          <t>Product</t>
        </is>
      </c>
      <c r="O22" s="166" t="inlineStr">
        <is>
          <t>ข้อสอบเตรียมสอบเภสัช</t>
        </is>
      </c>
      <c r="P22" s="165" t="inlineStr">
        <is>
          <t>แบบฝึกหัด</t>
        </is>
      </c>
      <c r="Q22" s="165" t="inlineStr">
        <is>
          <t>เล่มม่วง</t>
        </is>
      </c>
      <c r="R22" s="165" t="inlineStr"/>
    </row>
    <row r="23" ht="24" customHeight="1" s="49">
      <c r="A23" s="165" t="n">
        <v>21</v>
      </c>
      <c r="B23"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3" s="166" t="inlineStr"/>
      <c r="D23" s="166" t="inlineStr">
        <is>
          <t>ชนิดของอุปกรณ์ตรวจวัดสัญญาณ (Type of detector เช่น UV detector เทียบกับ Fluorescence detector)</t>
        </is>
      </c>
      <c r="E23" s="166" t="inlineStr">
        <is>
          <t>ความยาวของคอลัมน์ (Column length)</t>
        </is>
      </c>
      <c r="F23" s="166" t="inlineStr">
        <is>
          <t>ค่าความเป็นกรด-ด่างของเฟสเคลื่อนที่ (pH of mobile phase)</t>
        </is>
      </c>
      <c r="G23" s="166" t="inlineStr">
        <is>
          <t>ชนิดและสัดส่วนของตัวทำละลายอินทรีย์ในเฟสเคลื่อนที่ (Organic modifier ratio)</t>
        </is>
      </c>
      <c r="H23" s="166" t="inlineStr">
        <is>
          <t>อัตราการไหลของเฟสเคลื่อนที่ (Flow rate)</t>
        </is>
      </c>
      <c r="I23" s="165" t="n">
        <v>1</v>
      </c>
      <c r="J23" s="166"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3" s="166" t="inlineStr"/>
      <c r="L23" s="166" t="inlineStr">
        <is>
          <t>HPLC (Liquid Chromatography)</t>
        </is>
      </c>
      <c r="M23" s="166" t="inlineStr"/>
      <c r="N23" s="165" t="inlineStr">
        <is>
          <t>Product</t>
        </is>
      </c>
      <c r="O23" s="166" t="inlineStr">
        <is>
          <t>ข้อ 10 (PLE_CC1_2533.md)</t>
        </is>
      </c>
      <c r="P23" s="165" t="inlineStr">
        <is>
          <t>ข้อสอบเก่า</t>
        </is>
      </c>
      <c r="Q23" s="165" t="inlineStr">
        <is>
          <t>2533</t>
        </is>
      </c>
      <c r="R23" s="165" t="inlineStr"/>
    </row>
    <row r="24" ht="24" customHeight="1" s="49">
      <c r="A24" s="165" t="n">
        <v>22</v>
      </c>
      <c r="B24"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4" s="166" t="inlineStr"/>
      <c r="D24" s="166" t="inlineStr">
        <is>
          <t>ค่าเวลาที่สารคงอยู่ (Retention time) เพิ่มขึ้น และประสิทธิภาพการแยก (Theoretical plate number, N) เพิ่มขึ้น</t>
        </is>
      </c>
      <c r="E24" s="166" t="inlineStr">
        <is>
          <t>ค่า Retention time ลดลง และความดันในระบบ (Backpressure) ลดลง</t>
        </is>
      </c>
      <c r="F24" s="166" t="inlineStr">
        <is>
          <t>ค่า Retention time คงที่ แต่ความกว้างของพีคแคบลง</t>
        </is>
      </c>
      <c r="G24" s="166" t="inlineStr">
        <is>
          <t>ค่าความจุคอลัมน์ (Capacity factor, k') ลดลงครึ่งหนึ่ง</t>
        </is>
      </c>
      <c r="H24" s="166" t="inlineStr">
        <is>
          <t>ไม่มีการเปลี่ยนแปลงใดๆ ต่อโครมาโทแกรม</t>
        </is>
      </c>
      <c r="I24" s="165" t="n">
        <v>1</v>
      </c>
      <c r="J24" s="166"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4" s="166" t="inlineStr"/>
      <c r="L24" s="166" t="inlineStr">
        <is>
          <t>HPLC (Liquid Chromatography)</t>
        </is>
      </c>
      <c r="M24" s="166" t="inlineStr"/>
      <c r="N24" s="165" t="inlineStr">
        <is>
          <t>Product</t>
        </is>
      </c>
      <c r="O24" s="166" t="inlineStr">
        <is>
          <t>ข้อ 2 (PLE_CC1_2533.md)</t>
        </is>
      </c>
      <c r="P24" s="165" t="inlineStr">
        <is>
          <t>ข้อสอบเก่า</t>
        </is>
      </c>
      <c r="Q24" s="165" t="inlineStr">
        <is>
          <t>2533</t>
        </is>
      </c>
      <c r="R24" s="165" t="inlineStr"/>
    </row>
    <row r="25" ht="24" customHeight="1" s="49">
      <c r="A25" s="165" t="n">
        <v>23</v>
      </c>
      <c r="B25"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5" s="166" t="inlineStr"/>
      <c r="D25" s="166" t="inlineStr">
        <is>
          <t>Retention time ของตัวยาจะยาวนานขึ้น (tR เพิ่มขึ้น) เนื่องจากตัวยาอยู่ในรูปไม่แตกตัว (Unionized form) ซึ่งมีความชอบไขมันสูงขึ้น</t>
        </is>
      </c>
      <c r="E25" s="166" t="inlineStr">
        <is>
          <t>Retention time ของตัวยาจะสั้นลง เนื่องจากตัวยาแตกตัวเป็นไอออนประจุลบ</t>
        </is>
      </c>
      <c r="F25" s="166" t="inlineStr">
        <is>
          <t>Retention time จะลดลงจนชะออกมาที่จุด Dead time (t0)</t>
        </is>
      </c>
      <c r="G25" s="166" t="inlineStr">
        <is>
          <t>ไม่ส่งผลกระทบต่อ Retention time เพราะเป็น Reversed-Phase</t>
        </is>
      </c>
      <c r="H25" s="166" t="inlineStr">
        <is>
          <t>คอลัมน์ C18 จะถูกทำลายทันที</t>
        </is>
      </c>
      <c r="I25" s="165" t="n">
        <v>1</v>
      </c>
      <c r="J25"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5" s="166" t="inlineStr"/>
      <c r="L25" s="166" t="inlineStr">
        <is>
          <t>HPLC (Liquid Chromatography)</t>
        </is>
      </c>
      <c r="M25" s="166" t="inlineStr"/>
      <c r="N25" s="165" t="inlineStr">
        <is>
          <t>Product</t>
        </is>
      </c>
      <c r="O25" s="166" t="inlineStr">
        <is>
          <t>ข้อ 4 (PLE_CC1_2533.md)</t>
        </is>
      </c>
      <c r="P25" s="165" t="inlineStr">
        <is>
          <t>ข้อสอบเก่า</t>
        </is>
      </c>
      <c r="Q25" s="165" t="inlineStr">
        <is>
          <t>2533</t>
        </is>
      </c>
      <c r="R25" s="165" t="inlineStr"/>
    </row>
    <row r="26" ht="24" customHeight="1" s="49">
      <c r="A26" s="165" t="n">
        <v>24</v>
      </c>
      <c r="B26"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6" s="166" t="inlineStr"/>
      <c r="D26" s="166" t="inlineStr">
        <is>
          <t>เพิ่มสัดส่วนของตัวทำละลายอินทรีย์ที่มีสภาพขั้วต่ำ (เช่น Acetonitrile หรือ Methanol) ในเฟสเคลื่อนที่</t>
        </is>
      </c>
      <c r="E26" s="166" t="inlineStr">
        <is>
          <t>ลดสัดส่วนของ Acetonitrile และเพิ่มสัดส่วนของน้ำบริสุทธิ์ในเฟสเคลื่อนที่</t>
        </is>
      </c>
      <c r="F26" s="166" t="inlineStr">
        <is>
          <t>ลดอัตราการไหล (Flow rate) ของเฟสเคลื่อนที่ลงครึ่งหนึ่ง</t>
        </is>
      </c>
      <c r="G26" s="166" t="inlineStr">
        <is>
          <t>เพิ่มความยาวของคอลัมน์ C18</t>
        </is>
      </c>
      <c r="H26" s="166" t="inlineStr">
        <is>
          <t>ลดอุณหภูมิของคอลัมน์ (Column compartment temperature)</t>
        </is>
      </c>
      <c r="I26" s="165" t="n">
        <v>1</v>
      </c>
      <c r="J26" s="166"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6" s="166" t="inlineStr"/>
      <c r="L26" s="166" t="inlineStr">
        <is>
          <t>HPLC (Liquid Chromatography)</t>
        </is>
      </c>
      <c r="M26" s="166" t="inlineStr"/>
      <c r="N26" s="165" t="inlineStr">
        <is>
          <t>Product</t>
        </is>
      </c>
      <c r="O26" s="166" t="inlineStr">
        <is>
          <t>ข้อ 5 (PLE_CC1_2533.md)</t>
        </is>
      </c>
      <c r="P26" s="165" t="inlineStr">
        <is>
          <t>ข้อสอบเก่า</t>
        </is>
      </c>
      <c r="Q26" s="165" t="inlineStr">
        <is>
          <t>2533</t>
        </is>
      </c>
      <c r="R26" s="165" t="inlineStr"/>
    </row>
    <row r="27" ht="24" customHeight="1" s="49">
      <c r="A27" s="165" t="n">
        <v>25</v>
      </c>
      <c r="B27"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7" s="166" t="inlineStr"/>
      <c r="D27" s="166" t="inlineStr">
        <is>
          <t>Ion-Exchange Chromatography (IEC)</t>
        </is>
      </c>
      <c r="E27" s="166" t="inlineStr">
        <is>
          <t>Size Exclusion Chromatography (SEC)</t>
        </is>
      </c>
      <c r="F27" s="166" t="inlineStr">
        <is>
          <t>Chiral HPLC Separation Column</t>
        </is>
      </c>
      <c r="G27" s="166" t="inlineStr">
        <is>
          <t>HILIC (Hydrophilic Interaction LC)</t>
        </is>
      </c>
      <c r="H27" s="166" t="inlineStr">
        <is>
          <t>Ultra-High Performance LC (UHPLC)</t>
        </is>
      </c>
      <c r="I27" s="165" t="n">
        <v>1</v>
      </c>
      <c r="J27" s="16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HPLC (Liquid Chromatography)</t>
        </is>
      </c>
      <c r="M27" s="166" t="inlineStr"/>
      <c r="N27" s="165" t="inlineStr">
        <is>
          <t>Product</t>
        </is>
      </c>
      <c r="O27" s="166" t="inlineStr">
        <is>
          <t>ข้อ 2 (PLE_CC1_2533.md)</t>
        </is>
      </c>
      <c r="P27" s="165" t="inlineStr">
        <is>
          <t>ข้อสอบเก่า</t>
        </is>
      </c>
      <c r="Q27" s="165" t="inlineStr">
        <is>
          <t>2533</t>
        </is>
      </c>
      <c r="R27" s="165" t="inlineStr"/>
    </row>
    <row r="28" ht="24" customHeight="1" s="49">
      <c r="A28" s="165" t="n">
        <v>26</v>
      </c>
      <c r="B28"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8" s="166" t="inlineStr"/>
      <c r="D28" s="166" t="inlineStr">
        <is>
          <t>HILIC (Hydrophilic Interaction LC)</t>
        </is>
      </c>
      <c r="E28" s="166" t="inlineStr">
        <is>
          <t>Ultra-High Performance LC (UHPLC)</t>
        </is>
      </c>
      <c r="F28" s="166" t="inlineStr">
        <is>
          <t>GC-Mass Spectrometry (GC-MS)</t>
        </is>
      </c>
      <c r="G28" s="166" t="inlineStr">
        <is>
          <t>Reversed-Phase HPLC</t>
        </is>
      </c>
      <c r="H28" s="166" t="inlineStr">
        <is>
          <t>Normal-Phase HPLC (Silica column)</t>
        </is>
      </c>
      <c r="I28" s="165" t="n">
        <v>1</v>
      </c>
      <c r="J28" s="16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HPLC (Liquid Chromatography)</t>
        </is>
      </c>
      <c r="M28" s="166" t="inlineStr"/>
      <c r="N28" s="165" t="inlineStr">
        <is>
          <t>Product</t>
        </is>
      </c>
      <c r="O28" s="166" t="inlineStr">
        <is>
          <t>ข้อ 4 (PLE_CC1_2533.md)</t>
        </is>
      </c>
      <c r="P28" s="165" t="inlineStr">
        <is>
          <t>ข้อสอบเก่า</t>
        </is>
      </c>
      <c r="Q28" s="165" t="inlineStr">
        <is>
          <t>2533</t>
        </is>
      </c>
      <c r="R28" s="165" t="inlineStr"/>
    </row>
    <row r="29" ht="24" customHeight="1" s="49">
      <c r="A29" s="165" t="n">
        <v>27</v>
      </c>
      <c r="B29" s="166"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29" s="166" t="inlineStr"/>
      <c r="D29" s="166" t="inlineStr">
        <is>
          <t>Reversed-Phase High-Performance Liquid Chromatography (RP-HPLC)</t>
        </is>
      </c>
      <c r="E29" s="166" t="inlineStr">
        <is>
          <t>Size Exclusion Chromatography (SEC)</t>
        </is>
      </c>
      <c r="F29" s="166" t="inlineStr">
        <is>
          <t>Paper Chromatography</t>
        </is>
      </c>
      <c r="G29" s="166" t="inlineStr">
        <is>
          <t>Ion-Exchange Chromatography (IEC) โดยใช้ Strong Cation Exchanger</t>
        </is>
      </c>
      <c r="H29" s="166" t="inlineStr">
        <is>
          <t>Normal Phase Thin Layer Chromatography โดยใช้น้ำ 100% เป็น Mobile phase</t>
        </is>
      </c>
      <c r="I29" s="165" t="n">
        <v>1</v>
      </c>
      <c r="J29" s="166"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29" s="166" t="inlineStr"/>
      <c r="L29" s="166" t="inlineStr">
        <is>
          <t>HPLC (Liquid Chromatography)</t>
        </is>
      </c>
      <c r="M29" s="166" t="inlineStr"/>
      <c r="N29" s="165" t="inlineStr">
        <is>
          <t>Product</t>
        </is>
      </c>
      <c r="O29" s="166" t="inlineStr">
        <is>
          <t>ข้อ 23 (PLE_CC1_Practice_Exam.md)</t>
        </is>
      </c>
      <c r="P29" s="165" t="inlineStr">
        <is>
          <t>ข้อสอบจำลอง</t>
        </is>
      </c>
      <c r="Q29" s="165" t="inlineStr">
        <is>
          <t>Mock สภาเภสัชฯ Practice</t>
        </is>
      </c>
      <c r="R29" s="165" t="inlineStr"/>
    </row>
    <row r="30" ht="24" customHeight="1" s="49">
      <c r="A30" s="165" t="n">
        <v>28</v>
      </c>
      <c r="B30" s="166"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0" s="166" t="inlineStr"/>
      <c r="D30" s="166" t="inlineStr">
        <is>
          <t>Thin Layer Chromatography (TLC)</t>
        </is>
      </c>
      <c r="E30" s="166" t="inlineStr">
        <is>
          <t>Ion-Exchange Chromatography (IEC)</t>
        </is>
      </c>
      <c r="F30" s="166" t="inlineStr">
        <is>
          <t>Size Exclusion Chromatography (SEC)</t>
        </is>
      </c>
      <c r="G30" s="166" t="inlineStr">
        <is>
          <t>Chiral HPLC Separation Column</t>
        </is>
      </c>
      <c r="H30" s="166" t="inlineStr">
        <is>
          <t>HILIC (Hydrophilic Interaction LC)</t>
        </is>
      </c>
      <c r="I30" s="165" t="n">
        <v>1</v>
      </c>
      <c r="J30" s="16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HPLC (Liquid Chromatography)</t>
        </is>
      </c>
      <c r="M30" s="166" t="inlineStr"/>
      <c r="N30" s="165" t="inlineStr">
        <is>
          <t>Product</t>
        </is>
      </c>
      <c r="O30" s="166" t="inlineStr">
        <is>
          <t>ข้อ 1 (PLE_CC1_Practice_Exam.md)</t>
        </is>
      </c>
      <c r="P30" s="165" t="inlineStr">
        <is>
          <t>ข้อสอบจำลอง</t>
        </is>
      </c>
      <c r="Q30" s="165" t="inlineStr">
        <is>
          <t>Mock สภาเภสัชฯ Practice</t>
        </is>
      </c>
      <c r="R30" s="165" t="inlineStr"/>
    </row>
    <row r="31" ht="24" customHeight="1" s="49">
      <c r="A31" s="165" t="n">
        <v>29</v>
      </c>
      <c r="B31" s="166"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1" s="166" t="inlineStr"/>
      <c r="D31" s="166" t="inlineStr">
        <is>
          <t>Chiral HPLC Separation Column</t>
        </is>
      </c>
      <c r="E31" s="166" t="inlineStr">
        <is>
          <t>HILIC (Hydrophilic Interaction LC)</t>
        </is>
      </c>
      <c r="F31" s="166" t="inlineStr">
        <is>
          <t>Ultra-High Performance LC (UHPLC)</t>
        </is>
      </c>
      <c r="G31" s="166" t="inlineStr">
        <is>
          <t>GC-Mass Spectrometry (GC-MS)</t>
        </is>
      </c>
      <c r="H31" s="166" t="inlineStr">
        <is>
          <t>Reversed-Phase HPLC</t>
        </is>
      </c>
      <c r="I31" s="165" t="n">
        <v>4</v>
      </c>
      <c r="J31" s="16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HPLC (Liquid Chromatography)</t>
        </is>
      </c>
      <c r="M31" s="166" t="inlineStr"/>
      <c r="N31" s="165" t="inlineStr">
        <is>
          <t>Product</t>
        </is>
      </c>
      <c r="O31" s="166" t="inlineStr">
        <is>
          <t>ข้อ 2 (PLE_CC1_Practice_Exam.md)</t>
        </is>
      </c>
      <c r="P31" s="165" t="inlineStr">
        <is>
          <t>ข้อสอบจำลอง</t>
        </is>
      </c>
      <c r="Q31" s="165" t="inlineStr">
        <is>
          <t>Mock สภาเภสัชฯ Practice</t>
        </is>
      </c>
      <c r="R31" s="165" t="inlineStr"/>
    </row>
    <row r="32" ht="24" customHeight="1" s="49">
      <c r="A32" s="165" t="n">
        <v>30</v>
      </c>
      <c r="B32" s="166"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2" s="166" t="inlineStr"/>
      <c r="D32" s="166" t="inlineStr">
        <is>
          <t>ผิด อนุภาคของวัฏภาคกระจายตัวเป็นของเหลว</t>
        </is>
      </c>
      <c r="E32" s="166" t="inlineStr">
        <is>
          <t>ผิด ต้องใช้พลังงานเพื่อกระจายอนุภาตของวัฏภาคกระจายตัวออกจากกัน</t>
        </is>
      </c>
      <c r="F32" s="166" t="inlineStr">
        <is>
          <t>ผิด ประกอบด้วยสองวัฏภาคที่ไม่ผสมเข้ากัน</t>
        </is>
      </c>
      <c r="G32" s="166" t="inlineStr">
        <is>
          <t>ผิด เมื่อเกิด caking สามารถเขย่ากลับคืนสภาพเดิม</t>
        </is>
      </c>
      <c r="H32" s="166" t="inlineStr">
        <is>
          <t>Thin Layer Chromatography (TLC)</t>
        </is>
      </c>
      <c r="I32" s="165" t="n">
        <v>1</v>
      </c>
      <c r="J32" s="16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HPLC (Liquid Chromatography)</t>
        </is>
      </c>
      <c r="M32" s="166" t="inlineStr"/>
      <c r="N32" s="165" t="inlineStr">
        <is>
          <t>Product</t>
        </is>
      </c>
      <c r="O32" s="166" t="inlineStr">
        <is>
          <t>ข้อ 2 (PLE_CC1_Practice_Exam.md)</t>
        </is>
      </c>
      <c r="P32" s="165" t="inlineStr">
        <is>
          <t>ข้อสอบจำลอง</t>
        </is>
      </c>
      <c r="Q32" s="165" t="inlineStr">
        <is>
          <t>Mock สภาเภสัชฯ Practice</t>
        </is>
      </c>
      <c r="R32" s="165" t="inlineStr"/>
    </row>
    <row r="33" ht="24" customHeight="1" s="49">
      <c r="A33" s="165" t="n">
        <v>31</v>
      </c>
      <c r="B33" s="166" t="inlineStr">
        <is>
          <t>ข้อใดถูกต้องเกี่ยวกับ Infrared Spectroscopy</t>
        </is>
      </c>
      <c r="C33" s="166" t="inlineStr"/>
      <c r="D33" s="166" t="inlineStr">
        <is>
          <t>น้ำมีค่า Fundamental vibration เท่ากับ 2</t>
        </is>
      </c>
      <c r="E33" s="166" t="inlineStr">
        <is>
          <t>แก๊สคาร์บอนไดออกไซด์มีค่า Fundamental vibration เท่ากับ 3</t>
        </is>
      </c>
      <c r="F33" s="166" t="inlineStr">
        <is>
          <t>เซลล์ตัวอย่างควรมีลักษณะโปร่งใสและไม่ดูดกลืนรังสีอินฟราเรดช่วงเดียวกับตัวอย่าง เช่น เกลือของแัไลด์</t>
        </is>
      </c>
      <c r="G33" s="166" t="inlineStr">
        <is>
          <t>สารประกอบกลุ่มไนโตรจะมี wavenumber มากกว่าไนไทรล์</t>
        </is>
      </c>
      <c r="H33" s="166" t="inlineStr">
        <is>
          <t>ข้อ ค. และ ง. ถูก</t>
        </is>
      </c>
      <c r="I33" s="165" t="n">
        <v>1</v>
      </c>
      <c r="J33" s="16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HPLC (Liquid Chromatography)</t>
        </is>
      </c>
      <c r="M33" s="166" t="inlineStr"/>
      <c r="N33" s="165" t="inlineStr">
        <is>
          <t>Product</t>
        </is>
      </c>
      <c r="O33" s="166" t="inlineStr">
        <is>
          <t>ข้อ 2 (PLE_CC1_Practice_Exam.md)</t>
        </is>
      </c>
      <c r="P33" s="165" t="inlineStr">
        <is>
          <t>ข้อสอบจำลอง</t>
        </is>
      </c>
      <c r="Q33" s="165" t="inlineStr">
        <is>
          <t>Mock สภาเภสัชฯ Practice</t>
        </is>
      </c>
      <c r="R33" s="165" t="inlineStr"/>
    </row>
    <row r="34" ht="24" customHeight="1" s="49">
      <c r="A34" s="165" t="n">
        <v>32</v>
      </c>
      <c r="B34" s="166" t="inlineStr">
        <is>
          <t>จงหา pH ของสารละลายที่ประกอบด้วย urea 42% w/v (กำหนดให้ Kb = 1.5x10-14 , MW of Urea = 60 g/mol)</t>
        </is>
      </c>
      <c r="C34" s="166" t="inlineStr"/>
      <c r="D34" s="166" t="inlineStr">
        <is>
          <t>6.5</t>
        </is>
      </c>
      <c r="E34" s="166" t="inlineStr">
        <is>
          <t>7</t>
        </is>
      </c>
      <c r="F34" s="166" t="inlineStr">
        <is>
          <t>7.5</t>
        </is>
      </c>
      <c r="G34" s="166" t="inlineStr">
        <is>
          <t>8</t>
        </is>
      </c>
      <c r="H34" s="166" t="inlineStr">
        <is>
          <t>8.5</t>
        </is>
      </c>
      <c r="I34" s="165" t="n">
        <v>1</v>
      </c>
      <c r="J34" s="16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HPLC (Liquid Chromatography)</t>
        </is>
      </c>
      <c r="M34" s="166" t="inlineStr"/>
      <c r="N34" s="165" t="inlineStr">
        <is>
          <t>Product</t>
        </is>
      </c>
      <c r="O34" s="166" t="inlineStr">
        <is>
          <t>ข้อ 5 (PLE_CC1_Practice_Exam.md)</t>
        </is>
      </c>
      <c r="P34" s="165" t="inlineStr">
        <is>
          <t>ข้อสอบจำลอง</t>
        </is>
      </c>
      <c r="Q34" s="165" t="inlineStr">
        <is>
          <t>Mock สภาเภสัชฯ Practice</t>
        </is>
      </c>
      <c r="R34" s="165" t="inlineStr"/>
    </row>
    <row r="35" ht="24" customHeight="1" s="49">
      <c r="A35" s="165" t="n">
        <v>33</v>
      </c>
      <c r="B35" s="166"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5" s="166" t="inlineStr"/>
      <c r="D35" s="166" t="inlineStr">
        <is>
          <t>Reversed-Phase HPLC (RP-HPLC)</t>
        </is>
      </c>
      <c r="E35" s="166" t="inlineStr">
        <is>
          <t>Normal-Phase HPLC (NP-HPLC)</t>
        </is>
      </c>
      <c r="F35" s="166" t="inlineStr">
        <is>
          <t>Hydrophilic Interaction Liquid Chromatography (HILIC)</t>
        </is>
      </c>
      <c r="G35" s="166" t="inlineStr">
        <is>
          <t>Ion-Exchange Chromatography</t>
        </is>
      </c>
      <c r="H35" s="166" t="inlineStr">
        <is>
          <t>Size Exclusion Chromatography</t>
        </is>
      </c>
      <c r="I35" s="165" t="n">
        <v>1</v>
      </c>
      <c r="J35" s="166"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5" s="166" t="inlineStr"/>
      <c r="L35" s="166" t="inlineStr">
        <is>
          <t>HPLC (Liquid Chromatography)</t>
        </is>
      </c>
      <c r="M35" s="166" t="inlineStr"/>
      <c r="N35" s="165" t="inlineStr">
        <is>
          <t>Product</t>
        </is>
      </c>
      <c r="O35" s="166" t="inlineStr">
        <is>
          <t>ข้อ 15 (PLE_CC1_Practice_Exam.md)</t>
        </is>
      </c>
      <c r="P35" s="165" t="inlineStr">
        <is>
          <t>ข้อสอบจำลอง</t>
        </is>
      </c>
      <c r="Q35" s="165" t="inlineStr">
        <is>
          <t>Mock สภาเภสัชฯ Practice</t>
        </is>
      </c>
      <c r="R35" s="165" t="inlineStr"/>
    </row>
    <row r="36" ht="24" customHeight="1" s="49">
      <c r="A36" s="165" t="n">
        <v>34</v>
      </c>
      <c r="B36" s="166"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6" s="166" t="inlineStr"/>
      <c r="D36" s="166" t="inlineStr">
        <is>
          <t>ระบบที่ทดสอบน่าจะมีค่า Resolution ที่ดี</t>
        </is>
      </c>
      <c r="E36" s="166" t="inlineStr">
        <is>
          <t>สาร B มีความเป็นขั้วมากกว่ายา A</t>
        </is>
      </c>
      <c r="F36" s="166" t="inlineStr">
        <is>
          <t>Retention time ของยา A น้อยกว่าสาร B</t>
        </is>
      </c>
      <c r="G36" s="166" t="inlineStr">
        <is>
          <t>ยา A มีค่า Capacity factor มากกว่าสาร B</t>
        </is>
      </c>
      <c r="H36" s="166" t="inlineStr">
        <is>
          <t>ไม่มีตัวเลือกใดผิด</t>
        </is>
      </c>
      <c r="I36" s="165" t="n">
        <v>1</v>
      </c>
      <c r="J36" s="16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HPLC (Liquid Chromatography)</t>
        </is>
      </c>
      <c r="M36" s="166" t="inlineStr"/>
      <c r="N36" s="165" t="inlineStr">
        <is>
          <t>Product</t>
        </is>
      </c>
      <c r="O36" s="166" t="inlineStr">
        <is>
          <t>ข้อ 16 (PLE_CC1_Practice_Exam.md)</t>
        </is>
      </c>
      <c r="P36" s="165" t="inlineStr">
        <is>
          <t>ข้อสอบจำลอง</t>
        </is>
      </c>
      <c r="Q36" s="165" t="inlineStr">
        <is>
          <t>Mock สภาเภสัชฯ Practice</t>
        </is>
      </c>
      <c r="R36" s="165" t="inlineStr"/>
    </row>
    <row r="37" ht="24" customHeight="1" s="49">
      <c r="A37" s="165" t="n">
        <v>35</v>
      </c>
      <c r="B37" s="166" t="inlineStr">
        <is>
          <t>โครมาโทรกราฟีประเภทใดที่ใช้กระจกเคลือบด้วยซิลิกาเจลหรืออะลูมินาแล้วเกลี่ยให้บางเป็นตัวดูด ซับ</t>
        </is>
      </c>
      <c r="C37" s="166" t="inlineStr"/>
      <c r="D37" s="166" t="inlineStr">
        <is>
          <t>Column Chromatography</t>
        </is>
      </c>
      <c r="E37" s="166" t="inlineStr">
        <is>
          <t>Paper Chromatography</t>
        </is>
      </c>
      <c r="F37" s="166" t="inlineStr">
        <is>
          <t>Thin layer Chromatography</t>
        </is>
      </c>
      <c r="G37" s="166" t="inlineStr">
        <is>
          <t>Glass Chromatography</t>
        </is>
      </c>
      <c r="H37" s="166" t="inlineStr">
        <is>
          <t>ถูกทุกข้อ</t>
        </is>
      </c>
      <c r="I37" s="165" t="n">
        <v>1</v>
      </c>
      <c r="J37" s="16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HPLC (Liquid Chromatography)</t>
        </is>
      </c>
      <c r="M37" s="166" t="inlineStr"/>
      <c r="N37" s="165" t="inlineStr">
        <is>
          <t>Product</t>
        </is>
      </c>
      <c r="O37" s="166" t="inlineStr">
        <is>
          <t>ข้อ 20 (PLE_CC1_Practice_Exam.md)</t>
        </is>
      </c>
      <c r="P37" s="165" t="inlineStr">
        <is>
          <t>ข้อสอบจำลอง</t>
        </is>
      </c>
      <c r="Q37" s="165" t="inlineStr">
        <is>
          <t>Mock สภาเภสัชฯ Practice</t>
        </is>
      </c>
      <c r="R37" s="165" t="inlineStr"/>
    </row>
    <row r="38" ht="24" customHeight="1" s="49">
      <c r="A38" s="165" t="n">
        <v>36</v>
      </c>
      <c r="B38" s="166" t="inlineStr">
        <is>
          <t>ใช้ TLC พิสูจน์เอกลักษณ์โดยได้</t>
        </is>
      </c>
      <c r="C38" s="166" t="inlineStr"/>
      <c r="D38" s="166" t="inlineStr">
        <is>
          <t>HILIC (Hydrophilic Interaction LC)</t>
        </is>
      </c>
      <c r="E38" s="166" t="inlineStr">
        <is>
          <t>Ultra-High Performance LC (UHPLC)</t>
        </is>
      </c>
      <c r="F38" s="166" t="inlineStr">
        <is>
          <t>GC-Mass Spectrometry (GC-MS)</t>
        </is>
      </c>
      <c r="G38" s="166" t="inlineStr">
        <is>
          <t>Reversed-Phase HPLC</t>
        </is>
      </c>
      <c r="H38" s="166" t="inlineStr">
        <is>
          <t>Normal-Phase HPLC (Silica column)</t>
        </is>
      </c>
      <c r="I38" s="165" t="n">
        <v>1</v>
      </c>
      <c r="J38" s="16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TLC (Thin Layer)</t>
        </is>
      </c>
      <c r="M38" s="166" t="inlineStr"/>
      <c r="N38" s="165" t="inlineStr">
        <is>
          <t>Product</t>
        </is>
      </c>
      <c r="O38" s="166" t="inlineStr">
        <is>
          <t>ข้อ 5 (PLE_CC1_Key_Rx20_UBU.md)</t>
        </is>
      </c>
      <c r="P38" s="165" t="inlineStr">
        <is>
          <t>ข้อสอบจำลอง</t>
        </is>
      </c>
      <c r="Q38" s="165" t="inlineStr">
        <is>
          <t>Mock Rx20 UBU</t>
        </is>
      </c>
      <c r="R38" s="165" t="inlineStr"/>
    </row>
    <row r="39" ht="24" customHeight="1" s="49">
      <c r="A39" s="165" t="n">
        <v>37</v>
      </c>
      <c r="B39" s="166" t="inlineStr">
        <is>
          <t>ในการตรวจวัดระดับยาคุมกำเนิดในเม็ดยา ควรใช้วิธีการใดในการวัด</t>
        </is>
      </c>
      <c r="C39" s="166" t="inlineStr"/>
      <c r="D39" s="166" t="inlineStr">
        <is>
          <t>IR</t>
        </is>
      </c>
      <c r="E39" s="166" t="inlineStr">
        <is>
          <t>HPLC</t>
        </is>
      </c>
      <c r="F39" s="166" t="inlineStr">
        <is>
          <t>Specific rotation by polarimeter</t>
        </is>
      </c>
      <c r="G39" s="166" t="inlineStr">
        <is>
          <t>Refractive index by refractorymeter</t>
        </is>
      </c>
      <c r="H39" s="166" t="inlineStr">
        <is>
          <t>TLC</t>
        </is>
      </c>
      <c r="I39" s="165" t="n">
        <v>2</v>
      </c>
      <c r="J39" s="16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HPLC (Liquid Chromatography)</t>
        </is>
      </c>
      <c r="M39" s="166" t="inlineStr"/>
      <c r="N39" s="165" t="inlineStr">
        <is>
          <t>Product</t>
        </is>
      </c>
      <c r="O39" s="166" t="inlineStr">
        <is>
          <t>ข้อ 7 (PLE_CC1_Key_Rx20_UBU.md)</t>
        </is>
      </c>
      <c r="P39" s="165" t="inlineStr">
        <is>
          <t>ข้อสอบจำลอง</t>
        </is>
      </c>
      <c r="Q39" s="165" t="inlineStr">
        <is>
          <t>Mock Rx20 UBU</t>
        </is>
      </c>
      <c r="R39" s="165" t="inlineStr"/>
    </row>
    <row r="40" ht="24" customHeight="1" s="49">
      <c r="A40" s="165" t="n">
        <v>38</v>
      </c>
      <c r="B40" s="166" t="inlineStr">
        <is>
          <t>จากสูตรโครงสร้างของ HCTZ จะใช้อะไรในการตรวจสอบเอกลักษณ์ของวัตถุดิบ</t>
        </is>
      </c>
      <c r="C40" s="166" t="inlineStr"/>
      <c r="D40" s="166" t="inlineStr">
        <is>
          <t>Fingerprint จาก FTIR</t>
        </is>
      </c>
      <c r="E40" s="166" t="inlineStr">
        <is>
          <t>Dragendorff’s reagent</t>
        </is>
      </c>
      <c r="F40" s="166" t="inlineStr">
        <is>
          <t>Spectrofluorometry</t>
        </is>
      </c>
      <c r="G40" s="166" t="inlineStr">
        <is>
          <t>TLC</t>
        </is>
      </c>
      <c r="H40" s="166" t="inlineStr">
        <is>
          <t>HILIC (Hydrophilic Interaction LC)</t>
        </is>
      </c>
      <c r="I40" s="165" t="n">
        <v>1</v>
      </c>
      <c r="J40" s="16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HPLC (Liquid Chromatography)</t>
        </is>
      </c>
      <c r="M40" s="166" t="inlineStr"/>
      <c r="N40" s="165" t="inlineStr">
        <is>
          <t>Product</t>
        </is>
      </c>
      <c r="O40" s="166" t="inlineStr">
        <is>
          <t>ข้อ 2 (PLE_CC1_Key_Rx20_UBU.md)</t>
        </is>
      </c>
      <c r="P40" s="165" t="inlineStr">
        <is>
          <t>ข้อสอบจำลอง</t>
        </is>
      </c>
      <c r="Q40" s="165" t="inlineStr">
        <is>
          <t>Mock Rx20 UBU</t>
        </is>
      </c>
      <c r="R40" s="165" t="inlineStr"/>
    </row>
    <row r="41" ht="24" customHeight="1" s="49">
      <c r="A41" s="165" t="n">
        <v>39</v>
      </c>
      <c r="B41" s="166" t="inlineStr">
        <is>
          <t>จากกราฟเป็นการวิเคราะห์โดยเครื่องมือใด</t>
        </is>
      </c>
      <c r="C41" s="166" t="inlineStr"/>
      <c r="D41" s="166" t="inlineStr">
        <is>
          <t>Chiral HPLC Separation Column</t>
        </is>
      </c>
      <c r="E41" s="166" t="inlineStr">
        <is>
          <t>HILIC (Hydrophilic Interaction LC)</t>
        </is>
      </c>
      <c r="F41" s="166" t="inlineStr">
        <is>
          <t>Ultra-High Performance LC (UHPLC)</t>
        </is>
      </c>
      <c r="G41" s="166" t="inlineStr">
        <is>
          <t>GC-Mass Spectrometry (GC-MS)</t>
        </is>
      </c>
      <c r="H41" s="166" t="inlineStr">
        <is>
          <t>Reversed-Phase HPLC</t>
        </is>
      </c>
      <c r="I41" s="165" t="n">
        <v>1</v>
      </c>
      <c r="J41" s="16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HPLC (Liquid Chromatography)</t>
        </is>
      </c>
      <c r="M41" s="166" t="inlineStr"/>
      <c r="N41" s="165" t="inlineStr">
        <is>
          <t>Product</t>
        </is>
      </c>
      <c r="O41" s="166" t="inlineStr">
        <is>
          <t>ข้อ 82 (PLE_CC1_Key_Rx20_UBU.md)</t>
        </is>
      </c>
      <c r="P41" s="165" t="inlineStr">
        <is>
          <t>ข้อสอบจำลอง</t>
        </is>
      </c>
      <c r="Q41" s="165" t="inlineStr">
        <is>
          <t>Mock Rx20 UBU</t>
        </is>
      </c>
      <c r="R41" s="165" t="inlineStr"/>
    </row>
    <row r="42" ht="24" customHeight="1" s="49">
      <c r="A42" s="165" t="n">
        <v>40</v>
      </c>
      <c r="B42" s="166" t="inlineStr">
        <is>
          <t>เกี่ยวกับ Gas chromatography ข้อใดต่อไปนี้กล่าวถูกต้องตามหลักวิชาชีพเภสัชกรรม</t>
        </is>
      </c>
      <c r="C42" s="166" t="inlineStr"/>
      <c r="D42" s="166" t="inlineStr">
        <is>
          <t>GC-Mass Spectrometry (GC-MS)</t>
        </is>
      </c>
      <c r="E42" s="166" t="inlineStr">
        <is>
          <t>Reversed-Phase HPLC</t>
        </is>
      </c>
      <c r="F42" s="166" t="inlineStr">
        <is>
          <t>Normal-Phase HPLC (Silica column)</t>
        </is>
      </c>
      <c r="G42" s="166" t="inlineStr">
        <is>
          <t>Gas Chromatography with FID detector</t>
        </is>
      </c>
      <c r="H42" s="166" t="inlineStr">
        <is>
          <t>Thin Layer Chromatography (TLC)</t>
        </is>
      </c>
      <c r="I42" s="165" t="n">
        <v>1</v>
      </c>
      <c r="J42" s="16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GC (Gas Chromatography)</t>
        </is>
      </c>
      <c r="M42" s="166" t="inlineStr"/>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41</v>
      </c>
      <c r="B43" s="166" t="inlineStr">
        <is>
          <t>MZ HPLC หาปริมาณสาร วิเคราะห_หาชนิดสาร NMR หาโครงสร$างของสาร AAS หาปริมาณสาร</t>
        </is>
      </c>
      <c r="C43" s="166" t="inlineStr"/>
      <c r="D43" s="166" t="inlineStr">
        <is>
          <t>Gas Chromatography with FID detector</t>
        </is>
      </c>
      <c r="E43" s="166" t="inlineStr">
        <is>
          <t>Thin Layer Chromatography (TLC)</t>
        </is>
      </c>
      <c r="F43" s="166" t="inlineStr">
        <is>
          <t>Ion-Exchange Chromatography (IEC)</t>
        </is>
      </c>
      <c r="G43" s="166" t="inlineStr">
        <is>
          <t>Size Exclusion Chromatography (SEC)</t>
        </is>
      </c>
      <c r="H43" s="166" t="inlineStr">
        <is>
          <t>Chiral HPLC Separation Column</t>
        </is>
      </c>
      <c r="I43" s="165" t="n">
        <v>2</v>
      </c>
      <c r="J43" s="16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HPLC (Liquid Chromatography)</t>
        </is>
      </c>
      <c r="M43" s="166" t="inlineStr"/>
      <c r="N43" s="165" t="inlineStr">
        <is>
          <t>Product</t>
        </is>
      </c>
      <c r="O43" s="166" t="inlineStr">
        <is>
          <t>ข้อ 5 (PLE_CC1_Key_Rx20_UBU.md)</t>
        </is>
      </c>
      <c r="P43" s="165" t="inlineStr">
        <is>
          <t>ข้อสอบจำลอง</t>
        </is>
      </c>
      <c r="Q43" s="165" t="inlineStr">
        <is>
          <t>Mock Rx20 UBU</t>
        </is>
      </c>
      <c r="R43" s="165" t="inlineStr"/>
    </row>
    <row r="44" ht="24" customHeight="1" s="49">
      <c r="A44" s="165" t="n">
        <v>42</v>
      </c>
      <c r="B44" s="166" t="inlineStr">
        <is>
          <t>Norfluoxetine เปลี่ยนแปลงโครงสร$างที่ตำแหนGงใด โจทย_ไมGสมบูรณ_ เปลี่ยนจาก Fluoxetine โดยตัด methyl ที่ Secondary amine ได$ Primary amine</t>
        </is>
      </c>
      <c r="C44" s="166" t="inlineStr"/>
      <c r="D44" s="166" t="inlineStr">
        <is>
          <t>Size Exclusion Chromatography (SEC)</t>
        </is>
      </c>
      <c r="E44" s="166" t="inlineStr">
        <is>
          <t>Chiral HPLC Separation Column</t>
        </is>
      </c>
      <c r="F44" s="166" t="inlineStr">
        <is>
          <t>HILIC (Hydrophilic Interaction LC)</t>
        </is>
      </c>
      <c r="G44" s="166" t="inlineStr">
        <is>
          <t>Ultra-High Performance LC (UHPLC)</t>
        </is>
      </c>
      <c r="H44" s="166" t="inlineStr">
        <is>
          <t>GC-Mass Spectrometry (GC-MS)</t>
        </is>
      </c>
      <c r="I44" s="165" t="n">
        <v>1</v>
      </c>
      <c r="J44" s="16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TLC (Thin Layer)</t>
        </is>
      </c>
      <c r="M44" s="166" t="inlineStr"/>
      <c r="N44" s="165" t="inlineStr">
        <is>
          <t>Product</t>
        </is>
      </c>
      <c r="O44" s="166" t="inlineStr">
        <is>
          <t>ข้อ 76 (PLE_CC1_Key_Rx20_UBU.md)</t>
        </is>
      </c>
      <c r="P44" s="165" t="inlineStr">
        <is>
          <t>ข้อสอบจำลอง</t>
        </is>
      </c>
      <c r="Q44" s="165" t="inlineStr">
        <is>
          <t>Mock Rx20 UBU</t>
        </is>
      </c>
      <c r="R44" s="165" t="inlineStr"/>
    </row>
    <row r="45" ht="24" customHeight="1" s="49">
      <c r="A45" s="165" t="n">
        <v>43</v>
      </c>
      <c r="B45" s="166" t="inlineStr">
        <is>
          <t>GC และ HPLC 11.) การ Modify โครงสร้างยาส่วนไหนทำให้มีฤทธิ์เพิ่มขึ้น</t>
        </is>
      </c>
      <c r="C45" s="166" t="inlineStr"/>
      <c r="D45" s="166" t="inlineStr">
        <is>
          <t>Ultra-High Performance LC (UHPLC)</t>
        </is>
      </c>
      <c r="E45" s="166" t="inlineStr">
        <is>
          <t>GC-Mass Spectrometry (GC-MS)</t>
        </is>
      </c>
      <c r="F45" s="166" t="inlineStr">
        <is>
          <t>Reversed-Phase HPLC</t>
        </is>
      </c>
      <c r="G45" s="166" t="inlineStr">
        <is>
          <t>Normal-Phase HPLC (Silica column)</t>
        </is>
      </c>
      <c r="H45" s="166" t="inlineStr">
        <is>
          <t>Gas Chromatography with FID detector</t>
        </is>
      </c>
      <c r="I45" s="165" t="n">
        <v>3</v>
      </c>
      <c r="J45" s="16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GC (Gas Chromatography)</t>
        </is>
      </c>
      <c r="M45" s="166" t="inlineStr"/>
      <c r="N45" s="165" t="inlineStr">
        <is>
          <t>Product</t>
        </is>
      </c>
      <c r="O45" s="166" t="inlineStr">
        <is>
          <t>ข้อ 5 (PLE_CC1_Key_Rx20_UBU.md)</t>
        </is>
      </c>
      <c r="P45" s="165" t="inlineStr">
        <is>
          <t>ข้อสอบจำลอง</t>
        </is>
      </c>
      <c r="Q45" s="165" t="inlineStr">
        <is>
          <t>Mock Rx20 UBU</t>
        </is>
      </c>
      <c r="R45" s="165" t="inlineStr"/>
    </row>
    <row r="46" ht="24" customHeight="1" s="49">
      <c r="A46" s="165" t="n">
        <v>44</v>
      </c>
      <c r="B46" s="166"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6" s="166" t="inlineStr"/>
      <c r="D46" s="166" t="inlineStr">
        <is>
          <t>100 %</t>
        </is>
      </c>
      <c r="E46" s="166" t="inlineStr">
        <is>
          <t>68 %</t>
        </is>
      </c>
      <c r="F46" s="166" t="inlineStr">
        <is>
          <t>146 %</t>
        </is>
      </c>
      <c r="G46" s="166" t="inlineStr">
        <is>
          <t>84 %</t>
        </is>
      </c>
      <c r="H46" s="166" t="inlineStr">
        <is>
          <t>72 %</t>
        </is>
      </c>
      <c r="I46" s="165" t="n">
        <v>1</v>
      </c>
      <c r="J46" s="16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HPLC (Liquid Chromatography)</t>
        </is>
      </c>
      <c r="M46" s="166" t="inlineStr"/>
      <c r="N46" s="165" t="inlineStr">
        <is>
          <t>Product</t>
        </is>
      </c>
      <c r="O46" s="166" t="inlineStr">
        <is>
          <t>ข้อ 34 (PLE_CC1_Key_Rx20_UBU.md)</t>
        </is>
      </c>
      <c r="P46" s="165" t="inlineStr">
        <is>
          <t>ข้อสอบจำลอง</t>
        </is>
      </c>
      <c r="Q46" s="165" t="inlineStr">
        <is>
          <t>Mock Rx20 UBU</t>
        </is>
      </c>
      <c r="R46" s="165" t="inlineStr"/>
    </row>
    <row r="47" ht="24" customHeight="1" s="49">
      <c r="A47" s="165" t="n">
        <v>45</v>
      </c>
      <c r="B47" s="166" t="inlineStr">
        <is>
          <t>วิธีใดเหมาะสมในการตรวจหา related substance ที่ปนเปื้อนอยู่ในวัตถุดิบ doxorubicin</t>
        </is>
      </c>
      <c r="C47" s="166" t="inlineStr"/>
      <c r="D47" s="166" t="inlineStr">
        <is>
          <t>UV spectrophotometer</t>
        </is>
      </c>
      <c r="E47" s="166" t="inlineStr">
        <is>
          <t>IR</t>
        </is>
      </c>
      <c r="F47" s="166" t="inlineStr">
        <is>
          <t>HPLC</t>
        </is>
      </c>
      <c r="G47" s="166" t="inlineStr">
        <is>
          <t>Fluorimeter</t>
        </is>
      </c>
      <c r="H47" s="166" t="inlineStr">
        <is>
          <t>Potentiometer substrate</t>
        </is>
      </c>
      <c r="I47" s="165" t="n">
        <v>3</v>
      </c>
      <c r="J47" s="16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HPLC (Liquid Chromatography)</t>
        </is>
      </c>
      <c r="M47" s="166" t="inlineStr"/>
      <c r="N47" s="165" t="inlineStr">
        <is>
          <t>Product</t>
        </is>
      </c>
      <c r="O47" s="166" t="inlineStr">
        <is>
          <t>ข้อ 17 (PLE_CC1_Key_Rx20_UBU.md)</t>
        </is>
      </c>
      <c r="P47" s="165" t="inlineStr">
        <is>
          <t>ข้อสอบจำลอง</t>
        </is>
      </c>
      <c r="Q47" s="165" t="inlineStr">
        <is>
          <t>Mock Rx20 UBU</t>
        </is>
      </c>
      <c r="R47" s="165" t="inlineStr"/>
    </row>
    <row r="48" ht="24" customHeight="1" s="49">
      <c r="A48" s="165" t="n">
        <v>46</v>
      </c>
      <c r="B48" s="166"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48" s="166" t="inlineStr"/>
      <c r="D48" s="166" t="inlineStr">
        <is>
          <t>ถ้ายามีความแรง 608 mg แสดงว่าผ่านมาตรฐาน</t>
        </is>
      </c>
      <c r="E48" s="166" t="inlineStr">
        <is>
          <t>Identification ใช้วิธี HPLC ดูจาก retention time เทียบกับสารมาตรฐาน</t>
        </is>
      </c>
      <c r="F48" s="166" t="inlineStr">
        <is>
          <t>ยาผ่านมาตรฐานเพราะทุกค่ามีปริมาณยาที่ละลายเกิน 80%</t>
        </is>
      </c>
      <c r="G48" s="166" t="inlineStr">
        <is>
          <t>ยาผ่านมาตรฐาน dissolution test เมื่อยาละลายหมดใน 45 นาที</t>
        </is>
      </c>
      <c r="H48" s="166" t="inlineStr">
        <is>
          <t>ยาไม่ผ่านมาตรฐานหากใช้ mobile phase ต่างชนิดจากที่ระบุใน USP</t>
        </is>
      </c>
      <c r="I48" s="165" t="n">
        <v>1</v>
      </c>
      <c r="J48" s="16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HPLC (Liquid Chromatography)</t>
        </is>
      </c>
      <c r="M48" s="166" t="inlineStr"/>
      <c r="N48" s="165" t="inlineStr">
        <is>
          <t>Product</t>
        </is>
      </c>
      <c r="O48" s="166" t="inlineStr">
        <is>
          <t>ข้อ 45 (PLE_CC1_Key_Rx20_UBU.md)</t>
        </is>
      </c>
      <c r="P48" s="165" t="inlineStr">
        <is>
          <t>ข้อสอบจำลอง</t>
        </is>
      </c>
      <c r="Q48" s="165" t="inlineStr">
        <is>
          <t>Mock Rx20 UBU</t>
        </is>
      </c>
      <c r="R48" s="165" t="inlineStr"/>
    </row>
    <row r="49" ht="24" customHeight="1" s="49">
      <c r="A49" s="165" t="n">
        <v>47</v>
      </c>
      <c r="B49"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49" s="166" t="inlineStr"/>
      <c r="D49" s="166" t="inlineStr">
        <is>
          <t>Polarimeter</t>
        </is>
      </c>
      <c r="E49" s="166" t="inlineStr">
        <is>
          <t>Refractometer</t>
        </is>
      </c>
      <c r="F49" s="166" t="inlineStr">
        <is>
          <t>UV-Vis Spectrophotometer</t>
        </is>
      </c>
      <c r="G49" s="166" t="inlineStr">
        <is>
          <t>High-Performance Liquid Chromatograph (HPLC)</t>
        </is>
      </c>
      <c r="H49" s="166" t="inlineStr">
        <is>
          <t>Fourier-Transform Infrared Spectrometer (FTIR)</t>
        </is>
      </c>
      <c r="I49" s="165" t="n">
        <v>1</v>
      </c>
      <c r="J49" s="166"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49" s="166" t="inlineStr"/>
      <c r="L49" s="166" t="inlineStr">
        <is>
          <t>Chromatographic Analysis</t>
        </is>
      </c>
      <c r="M49" s="166" t="inlineStr"/>
      <c r="N49" s="165" t="inlineStr">
        <is>
          <t>Product</t>
        </is>
      </c>
      <c r="O49" s="166" t="inlineStr">
        <is>
          <t>ข้อสอบจริง Product ปี 2567 ข้อ 1</t>
        </is>
      </c>
      <c r="P49" s="165" t="inlineStr">
        <is>
          <t>ข้อสอบเก่า</t>
        </is>
      </c>
      <c r="Q49" s="165" t="inlineStr">
        <is>
          <t>2567</t>
        </is>
      </c>
      <c r="R49" s="165" t="inlineStr"/>
    </row>
    <row r="50" ht="24" customHeight="1" s="49">
      <c r="A50" s="165" t="n">
        <v>48</v>
      </c>
      <c r="B50"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50" s="166" t="inlineStr"/>
      <c r="D50" s="166" t="inlineStr">
        <is>
          <t>เพื่อพิสูจน์เอกลักษณ์และความบริสุทธิ์ทางออปติคัล (Optical purity / Enantiomeric purity) ของยาที่เป็น Chiral drug</t>
        </is>
      </c>
      <c r="E50" s="166" t="inlineStr">
        <is>
          <t>เพื่อตรวจวัดปริมาณความชื้นที่ตกค้างในผลึกยา</t>
        </is>
      </c>
      <c r="F50" s="166" t="inlineStr">
        <is>
          <t>เพื่อตรวจหาปริมาณสิ่งเจือปนอนินทรีย์ (Inorganic impurities)</t>
        </is>
      </c>
      <c r="G50" s="166" t="inlineStr">
        <is>
          <t>เพื่อตรวจวัดขนาดอนุภาคของผงยา</t>
        </is>
      </c>
      <c r="H50" s="166" t="inlineStr">
        <is>
          <t>เพื่อหาจุดหลอมเหลวของสารประกอบ</t>
        </is>
      </c>
      <c r="I50" s="165" t="n">
        <v>1</v>
      </c>
      <c r="J50" s="166"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50" s="166" t="inlineStr"/>
      <c r="L50" s="166" t="inlineStr">
        <is>
          <t>Chromatographic Analysis</t>
        </is>
      </c>
      <c r="M50" s="166" t="inlineStr"/>
      <c r="N50" s="165" t="inlineStr">
        <is>
          <t>Product</t>
        </is>
      </c>
      <c r="O50" s="166" t="inlineStr">
        <is>
          <t>ข้อสอบจริง Product ปี 2567 ข้อ 2</t>
        </is>
      </c>
      <c r="P50" s="165" t="inlineStr">
        <is>
          <t>ข้อสอบเก่า</t>
        </is>
      </c>
      <c r="Q50" s="165" t="inlineStr">
        <is>
          <t>2567</t>
        </is>
      </c>
      <c r="R50" s="165" t="inlineStr"/>
    </row>
    <row r="51" ht="24" customHeight="1" s="49">
      <c r="A51" s="165" t="n">
        <v>49</v>
      </c>
      <c r="B51"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51" s="166" t="inlineStr"/>
      <c r="D51"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51" s="166" t="inlineStr">
        <is>
          <t>เพื่อเพิ่มค่า Theoretical plate number ของตัวยาสำคัญให้สูงขึ้นเป็น 2 เท่า</t>
        </is>
      </c>
      <c r="F51" s="166" t="inlineStr">
        <is>
          <t>เพื่อลดความดันในระบบ (Backpressure) ของเครื่อง HPLC</t>
        </is>
      </c>
      <c r="G51" s="166" t="inlineStr">
        <is>
          <t>เพื่อประหยัดปริมาณการใช้ Mobile phase</t>
        </is>
      </c>
      <c r="H51" s="166" t="inlineStr">
        <is>
          <t>เพื่อให้สามารถฉีดสารมาตรฐานซ้ำได้ในรันเดียวกัน</t>
        </is>
      </c>
      <c r="I51" s="165" t="n">
        <v>1</v>
      </c>
      <c r="J51"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51" s="166" t="inlineStr"/>
      <c r="L51" s="166" t="inlineStr">
        <is>
          <t>Chromatographic Analysis</t>
        </is>
      </c>
      <c r="M51" s="166" t="inlineStr"/>
      <c r="N51" s="165" t="inlineStr">
        <is>
          <t>Product</t>
        </is>
      </c>
      <c r="O51" s="166" t="inlineStr">
        <is>
          <t>ข้อสอบจริง Product ปี 2567 ข้อ 5</t>
        </is>
      </c>
      <c r="P51" s="165" t="inlineStr">
        <is>
          <t>ข้อสอบเก่า</t>
        </is>
      </c>
      <c r="Q51" s="165" t="inlineStr">
        <is>
          <t>2567</t>
        </is>
      </c>
      <c r="R51" s="165" t="inlineStr"/>
    </row>
    <row r="52" ht="24" customHeight="1" s="49">
      <c r="A52" s="165" t="n">
        <v>50</v>
      </c>
      <c r="B52"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52" s="166" t="inlineStr">
        <is>
          <t>[แนบรูป: ข้อสอบ Product ปี 2563 รหัสรูปภาพ image94]</t>
        </is>
      </c>
      <c r="D52" s="166" t="inlineStr">
        <is>
          <t>High-Performance Liquid Chromatography (HPLC)</t>
        </is>
      </c>
      <c r="E52" s="166" t="inlineStr">
        <is>
          <t>Infrared Spectroscopy (FTIR)</t>
        </is>
      </c>
      <c r="F52" s="166" t="inlineStr">
        <is>
          <t>Atomic Absorption Spectrophotometry (AAS)</t>
        </is>
      </c>
      <c r="G52" s="166" t="inlineStr">
        <is>
          <t>UV-Visible Spectrophotometry</t>
        </is>
      </c>
      <c r="H52" s="166" t="inlineStr">
        <is>
          <t>Refractometry</t>
        </is>
      </c>
      <c r="I52" s="165" t="n">
        <v>1</v>
      </c>
      <c r="J52" s="166"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52" s="166" t="inlineStr"/>
      <c r="L52" s="166" t="inlineStr">
        <is>
          <t>Chromatographic Analysis</t>
        </is>
      </c>
      <c r="M52" s="166" t="inlineStr"/>
      <c r="N52" s="165" t="inlineStr">
        <is>
          <t>Product</t>
        </is>
      </c>
      <c r="O52" s="166" t="inlineStr">
        <is>
          <t>ข้อสอบจริง Product ปี 2563 ข้อ 9</t>
        </is>
      </c>
      <c r="P52" s="165" t="inlineStr">
        <is>
          <t>ข้อสอบเก่า</t>
        </is>
      </c>
      <c r="Q52" s="165" t="inlineStr">
        <is>
          <t>2563</t>
        </is>
      </c>
      <c r="R52" s="165" t="inlineStr"/>
    </row>
    <row r="53" ht="24" customHeight="1" s="49">
      <c r="A53" s="165" t="n">
        <v>51</v>
      </c>
      <c r="B53"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53" s="166" t="inlineStr">
        <is>
          <t>[แนบรูป: ข้อสอบ Product ปี 2563 รหัสรูปภาพ image95]</t>
        </is>
      </c>
      <c r="D53" s="166" t="inlineStr">
        <is>
          <t>High-Performance Liquid Chromatography (HPLC)</t>
        </is>
      </c>
      <c r="E53" s="166" t="inlineStr">
        <is>
          <t>Confocal Laser Scanning Microscopy</t>
        </is>
      </c>
      <c r="F53" s="166" t="inlineStr">
        <is>
          <t>Immunohistochemistry</t>
        </is>
      </c>
      <c r="G53" s="166" t="inlineStr">
        <is>
          <t>Atomic Force Microscopy (AFM)</t>
        </is>
      </c>
      <c r="H53" s="166" t="inlineStr">
        <is>
          <t>Nuclear Magnetic Resonance Spectroscopy (NMR) สำหรับ routine assay</t>
        </is>
      </c>
      <c r="I53" s="165" t="n">
        <v>1</v>
      </c>
      <c r="J53" s="166"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53" s="166" t="inlineStr"/>
      <c r="L53" s="166" t="inlineStr">
        <is>
          <t>Chromatographic Analysis</t>
        </is>
      </c>
      <c r="M53" s="166" t="inlineStr"/>
      <c r="N53" s="165" t="inlineStr">
        <is>
          <t>Product</t>
        </is>
      </c>
      <c r="O53" s="166" t="inlineStr">
        <is>
          <t>ข้อสอบจริง Product ปี 2563 ข้อ 10</t>
        </is>
      </c>
      <c r="P53" s="165" t="inlineStr">
        <is>
          <t>ข้อสอบเก่า</t>
        </is>
      </c>
      <c r="Q53" s="165" t="inlineStr">
        <is>
          <t>2563</t>
        </is>
      </c>
      <c r="R53" s="165" t="inlineStr"/>
    </row>
    <row r="54" ht="24" customHeight="1" s="49">
      <c r="A54" s="165" t="n">
        <v>52</v>
      </c>
      <c r="B54"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54" s="166" t="inlineStr"/>
      <c r="D54" s="166" t="inlineStr">
        <is>
          <t>High-Performance Liquid Chromatography (HPLC)</t>
        </is>
      </c>
      <c r="E54" s="166" t="inlineStr">
        <is>
          <t>การไตเตรทกรด-ด่าง (Titrimetry)</t>
        </is>
      </c>
      <c r="F54" s="166" t="inlineStr">
        <is>
          <t>Infrared Spectrometry (FTIR)</t>
        </is>
      </c>
      <c r="G54" s="166" t="inlineStr">
        <is>
          <t>Direct UV-Visible Spectrophotometry</t>
        </is>
      </c>
      <c r="H54" s="166" t="inlineStr">
        <is>
          <t>Thin-Layer Chromatography (TLC)</t>
        </is>
      </c>
      <c r="I54" s="165" t="n">
        <v>1</v>
      </c>
      <c r="J54" s="166"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54" s="166" t="inlineStr"/>
      <c r="L54" s="166" t="inlineStr">
        <is>
          <t>Chromatographic Analysis</t>
        </is>
      </c>
      <c r="M54" s="166" t="inlineStr"/>
      <c r="N54" s="165" t="inlineStr">
        <is>
          <t>Product</t>
        </is>
      </c>
      <c r="O54" s="166" t="inlineStr">
        <is>
          <t>ข้อสอบจริง Product ปี 2563 ข้อ 11</t>
        </is>
      </c>
      <c r="P54" s="165" t="inlineStr">
        <is>
          <t>ข้อสอบเก่า</t>
        </is>
      </c>
      <c r="Q54" s="165" t="inlineStr">
        <is>
          <t>2563</t>
        </is>
      </c>
      <c r="R54" s="165" t="inlineStr"/>
    </row>
    <row r="55" ht="24" customHeight="1" s="49">
      <c r="A55" s="165" t="n">
        <v>53</v>
      </c>
      <c r="B55"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55" s="166" t="inlineStr"/>
      <c r="D55"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55" s="166" t="inlineStr">
        <is>
          <t>ค่า Retention time ของสารตัวอย่างและสารมาตรฐาน</t>
        </is>
      </c>
      <c r="F55" s="166" t="inlineStr">
        <is>
          <t>ค่า Resolution ของสารตัวอย่างและสารมาตรฐาน</t>
        </is>
      </c>
      <c r="G55" s="166" t="inlineStr">
        <is>
          <t>ค่าความเข้มข้นของสารตัวอย่างและสารมาตรฐาน</t>
        </is>
      </c>
      <c r="H55" s="166" t="inlineStr">
        <is>
          <t>ค่าสัมประสิทธิ์การดูดกลืนแสงของสารตัวอย่างและสารมาตรฐาน</t>
        </is>
      </c>
      <c r="I55" s="165" t="n">
        <v>1</v>
      </c>
      <c r="J55"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55" s="166" t="inlineStr"/>
      <c r="L55" s="166" t="inlineStr">
        <is>
          <t>Chromatographic Analysis</t>
        </is>
      </c>
      <c r="M55" s="166" t="inlineStr"/>
      <c r="N55" s="165" t="inlineStr">
        <is>
          <t>Product</t>
        </is>
      </c>
      <c r="O55" s="166" t="inlineStr">
        <is>
          <t>ข้อสอบจริง Product ปี 2562 ข้อ 5</t>
        </is>
      </c>
      <c r="P55" s="165" t="inlineStr">
        <is>
          <t>ข้อสอบเก่า</t>
        </is>
      </c>
      <c r="Q55" s="165" t="inlineStr">
        <is>
          <t>2562</t>
        </is>
      </c>
      <c r="R55" s="165" t="inlineStr"/>
    </row>
    <row r="56" ht="24" customHeight="1" s="49">
      <c r="A56" s="165" t="n">
        <v>54</v>
      </c>
      <c r="B56"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56" s="166" t="inlineStr"/>
      <c r="D56" s="166" t="inlineStr">
        <is>
          <t>การทำแห้งแบบแช่เยือกแข็งภายใต้สุญญากาศ (Freeze drying / Lyophilization)</t>
        </is>
      </c>
      <c r="E56" s="166" t="inlineStr">
        <is>
          <t>การอบแห้งในตู้อบลมร้อนแบบถาด (Tray drying)</t>
        </is>
      </c>
      <c r="F56" s="166" t="inlineStr">
        <is>
          <t>การอบแห้งด้วยคลื่นไมโครเวฟ (Microwave drying)</t>
        </is>
      </c>
      <c r="G56" s="166" t="inlineStr">
        <is>
          <t>การอบแห้งแบบพ่นฝอยด้วยความร้อน (Spray drying)</t>
        </is>
      </c>
      <c r="H56" s="166" t="inlineStr">
        <is>
          <t>การอบแห้งด้วยรังสีอินฟราเรด (Infrared drying)</t>
        </is>
      </c>
      <c r="I56" s="165" t="n">
        <v>1</v>
      </c>
      <c r="J56" s="166"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56" s="166" t="inlineStr"/>
      <c r="L56" s="166" t="inlineStr">
        <is>
          <t>Chromatographic Analysis</t>
        </is>
      </c>
      <c r="M56" s="166" t="inlineStr"/>
      <c r="N56" s="165" t="inlineStr">
        <is>
          <t>Product</t>
        </is>
      </c>
      <c r="O56" s="166" t="inlineStr">
        <is>
          <t>ข้อสอบจริง Product ปี 2562 ข้อ 3</t>
        </is>
      </c>
      <c r="P56" s="165" t="inlineStr">
        <is>
          <t>ข้อสอบเก่า</t>
        </is>
      </c>
      <c r="Q56" s="165" t="inlineStr">
        <is>
          <t>2562</t>
        </is>
      </c>
      <c r="R56" s="165" t="inlineStr"/>
    </row>
    <row r="57" ht="24" customHeight="1" s="49">
      <c r="A57" s="165" t="n">
        <v>55</v>
      </c>
      <c r="B57"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57" s="166" t="inlineStr"/>
      <c r="D57"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57" s="166" t="inlineStr">
        <is>
          <t>ตัวอย่างยา A มีปริมาณความเข้มข้นเท่ากับสารมาตรฐานแน่นอน 100%</t>
        </is>
      </c>
      <c r="F57" s="166" t="inlineStr">
        <is>
          <t>ตัวอย่างยา A เป็นสารคนละชนิดกับสารมาตรฐานอย่างแน่นอน</t>
        </is>
      </c>
      <c r="G57" s="166" t="inlineStr">
        <is>
          <t>ตัวอย่างยา A เกิดจากการสลายตัว (By-product) ของสารมาตรฐาน</t>
        </is>
      </c>
      <c r="H57" s="166" t="inlineStr">
        <is>
          <t>ตัวอย่างยา A มีแรงดึงดูดกับวัฏภาคนิ่ง (Stationary phase) มากกว่าสารมาตรฐาน</t>
        </is>
      </c>
      <c r="I57" s="165" t="n">
        <v>1</v>
      </c>
      <c r="J57"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57" s="166" t="inlineStr"/>
      <c r="L57" s="166" t="inlineStr">
        <is>
          <t>Chromatographic Analysis</t>
        </is>
      </c>
      <c r="M57" s="166" t="inlineStr"/>
      <c r="N57" s="165" t="inlineStr">
        <is>
          <t>Product</t>
        </is>
      </c>
      <c r="O57" s="166" t="inlineStr">
        <is>
          <t>ข้อสอบจริง Product ปี 2561 ข้อ 31</t>
        </is>
      </c>
      <c r="P57" s="165" t="inlineStr">
        <is>
          <t>ข้อสอบเก่า</t>
        </is>
      </c>
      <c r="Q57" s="165" t="inlineStr">
        <is>
          <t>2561</t>
        </is>
      </c>
      <c r="R57" s="165" t="inlineStr"/>
    </row>
    <row r="58" ht="24" customHeight="1" s="49">
      <c r="A58" s="165" t="n">
        <v>56</v>
      </c>
      <c r="B58"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58" s="166" t="inlineStr"/>
      <c r="D58" s="166" t="inlineStr">
        <is>
          <t>2.0</t>
        </is>
      </c>
      <c r="E58" s="166" t="inlineStr">
        <is>
          <t>1.0</t>
        </is>
      </c>
      <c r="F58" s="166" t="inlineStr">
        <is>
          <t>1.5</t>
        </is>
      </c>
      <c r="G58" s="166" t="inlineStr">
        <is>
          <t>2.5</t>
        </is>
      </c>
      <c r="H58" s="166" t="inlineStr">
        <is>
          <t>3.0</t>
        </is>
      </c>
      <c r="I58" s="165" t="n">
        <v>1</v>
      </c>
      <c r="J58" s="166"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58" s="166" t="inlineStr"/>
      <c r="L58" s="166" t="inlineStr">
        <is>
          <t>Chromatographic Analysis</t>
        </is>
      </c>
      <c r="M58" s="166" t="inlineStr"/>
      <c r="N58" s="165" t="inlineStr">
        <is>
          <t>Product</t>
        </is>
      </c>
      <c r="O58" s="166" t="inlineStr">
        <is>
          <t>ข้อสอบจริง Product ปี 2561 ข้อ 40</t>
        </is>
      </c>
      <c r="P58" s="165" t="inlineStr">
        <is>
          <t>ข้อสอบเก่า</t>
        </is>
      </c>
      <c r="Q58" s="165" t="inlineStr">
        <is>
          <t>2561</t>
        </is>
      </c>
      <c r="R58" s="165" t="inlineStr"/>
    </row>
    <row r="59" ht="24" customHeight="1" s="49">
      <c r="A59" s="165" t="n">
        <v>57</v>
      </c>
      <c r="B59"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59" s="166" t="inlineStr"/>
      <c r="D59" s="166" t="inlineStr">
        <is>
          <t>High-Performance Liquid Chromatography (HPLC)</t>
        </is>
      </c>
      <c r="E59" s="166" t="inlineStr">
        <is>
          <t>Mass Spectrometry (MS เดี่ยวๆ โดยไม่แยกสาร)</t>
        </is>
      </c>
      <c r="F59" s="166" t="inlineStr">
        <is>
          <t>UV-Visible Spectrophotometry</t>
        </is>
      </c>
      <c r="G59" s="166" t="inlineStr">
        <is>
          <t>Infrared Spectroscopy (FTIR)</t>
        </is>
      </c>
      <c r="H59" s="166" t="inlineStr">
        <is>
          <t>Planar Paper Chromatography</t>
        </is>
      </c>
      <c r="I59" s="165" t="n">
        <v>1</v>
      </c>
      <c r="J59" s="166"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59" s="166" t="inlineStr"/>
      <c r="L59" s="166" t="inlineStr">
        <is>
          <t>Chromatographic Analysis</t>
        </is>
      </c>
      <c r="M59" s="166" t="inlineStr"/>
      <c r="N59" s="165" t="inlineStr">
        <is>
          <t>Product</t>
        </is>
      </c>
      <c r="O59" s="166" t="inlineStr">
        <is>
          <t>ข้อสอบจริง Product ปี 2561 ข้อ 63</t>
        </is>
      </c>
      <c r="P59" s="165" t="inlineStr">
        <is>
          <t>ข้อสอบเก่า</t>
        </is>
      </c>
      <c r="Q59" s="165" t="inlineStr">
        <is>
          <t>2561</t>
        </is>
      </c>
      <c r="R59" s="165" t="inlineStr"/>
    </row>
    <row r="60" ht="24" customHeight="1" s="49">
      <c r="A60" s="165" t="n">
        <v>58</v>
      </c>
      <c r="B60"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60" s="166" t="inlineStr"/>
      <c r="D60" s="166" t="inlineStr">
        <is>
          <t>Infrared Spectroscopy (FTIR)</t>
        </is>
      </c>
      <c r="E60" s="166" t="inlineStr">
        <is>
          <t>Thin-Layer Chromatography (TLC)</t>
        </is>
      </c>
      <c r="F60" s="166" t="inlineStr">
        <is>
          <t>UV-Visible Spectrophotometry</t>
        </is>
      </c>
      <c r="G60" s="166" t="inlineStr">
        <is>
          <t>Fluorescence Spectrophotometry</t>
        </is>
      </c>
      <c r="H60" s="166" t="inlineStr">
        <is>
          <t>X-ray Powder Diffractometry</t>
        </is>
      </c>
      <c r="I60" s="165" t="n">
        <v>1</v>
      </c>
      <c r="J60" s="166"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60" s="166" t="inlineStr"/>
      <c r="L60" s="166" t="inlineStr">
        <is>
          <t>Chromatographic Analysis</t>
        </is>
      </c>
      <c r="M60" s="166" t="inlineStr"/>
      <c r="N60" s="165" t="inlineStr">
        <is>
          <t>Product</t>
        </is>
      </c>
      <c r="O60" s="166" t="inlineStr">
        <is>
          <t>ข้อสอบจริง Product ปี 2561 ข้อ 67</t>
        </is>
      </c>
      <c r="P60" s="165" t="inlineStr">
        <is>
          <t>ข้อสอบเก่า</t>
        </is>
      </c>
      <c r="Q60" s="165" t="inlineStr">
        <is>
          <t>2561</t>
        </is>
      </c>
      <c r="R60" s="165" t="inlineStr"/>
    </row>
    <row r="61" ht="24" customHeight="1" s="49">
      <c r="A61" s="165" t="n">
        <v>59</v>
      </c>
      <c r="B61"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61" s="166" t="inlineStr"/>
      <c r="D61" s="166" t="inlineStr">
        <is>
          <t>Chiral HPLC (การใช้ Chiral Stationary Phase เช่น Cyclodextrin หรือ Polysaccharide-based column)</t>
        </is>
      </c>
      <c r="E61" s="166" t="inlineStr">
        <is>
          <t>Conventional C18 Reversed-Phase HPLC โดยใช้ Mobile phase ทั่วไป</t>
        </is>
      </c>
      <c r="F61" s="166" t="inlineStr">
        <is>
          <t>Standard Thin Layer Chromatography บนแผ่น Silica gel ปกติ</t>
        </is>
      </c>
      <c r="G61" s="166" t="inlineStr">
        <is>
          <t>Direct UV-Vis Spectrophotometry</t>
        </is>
      </c>
      <c r="H61" s="166" t="inlineStr">
        <is>
          <t>Non-aqueous Acid-Base Titration</t>
        </is>
      </c>
      <c r="I61" s="165" t="n">
        <v>1</v>
      </c>
      <c r="J61" s="166"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61" s="166" t="inlineStr"/>
      <c r="L61" s="166" t="inlineStr">
        <is>
          <t>Chromatographic Analysis</t>
        </is>
      </c>
      <c r="M61" s="166" t="inlineStr"/>
      <c r="N61" s="165" t="inlineStr">
        <is>
          <t>Product</t>
        </is>
      </c>
      <c r="O61" s="166" t="inlineStr">
        <is>
          <t>ข้อสอบจริง Product ปี 2561 ข้อ 91</t>
        </is>
      </c>
      <c r="P61" s="165" t="inlineStr">
        <is>
          <t>ข้อสอบเก่า</t>
        </is>
      </c>
      <c r="Q61" s="165" t="inlineStr">
        <is>
          <t>2561</t>
        </is>
      </c>
      <c r="R61" s="165" t="inlineStr"/>
    </row>
    <row r="62" ht="24" customHeight="1" s="49">
      <c r="A62" s="165" t="n">
        <v>60</v>
      </c>
      <c r="B62"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62" s="166" t="inlineStr">
        <is>
          <t>[แนบรูป: ข้อสอบ Product ปี 2561 รหัสรูปภาพ image115]</t>
        </is>
      </c>
      <c r="D62" s="166" t="inlineStr">
        <is>
          <t>High-Performance Liquid Chromatography (HPLC)</t>
        </is>
      </c>
      <c r="E62" s="166" t="inlineStr">
        <is>
          <t>Gas Chromatography (GC)</t>
        </is>
      </c>
      <c r="F62" s="166" t="inlineStr">
        <is>
          <t>Planar Thin-Layer Chromatography (TLC)</t>
        </is>
      </c>
      <c r="G62" s="166" t="inlineStr">
        <is>
          <t>Countercurrent Chromatography (CCC)</t>
        </is>
      </c>
      <c r="H62" s="166" t="inlineStr">
        <is>
          <t>Capillary Electrophoresis (CE)</t>
        </is>
      </c>
      <c r="I62" s="165" t="n">
        <v>1</v>
      </c>
      <c r="J62" s="166"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62" s="166" t="inlineStr"/>
      <c r="L62" s="166" t="inlineStr">
        <is>
          <t>Chromatographic Analysis</t>
        </is>
      </c>
      <c r="M62" s="166" t="inlineStr"/>
      <c r="N62" s="165" t="inlineStr">
        <is>
          <t>Product</t>
        </is>
      </c>
      <c r="O62" s="166" t="inlineStr">
        <is>
          <t>ข้อสอบจริง Product ปี 2561 ข้อ 103</t>
        </is>
      </c>
      <c r="P62" s="165" t="inlineStr">
        <is>
          <t>ข้อสอบเก่า</t>
        </is>
      </c>
      <c r="Q62" s="165" t="inlineStr">
        <is>
          <t>2561</t>
        </is>
      </c>
      <c r="R62" s="165" t="inlineStr"/>
    </row>
    <row r="63" ht="24" customHeight="1" s="49">
      <c r="A63" s="165" t="n">
        <v>61</v>
      </c>
      <c r="B63" s="166" t="inlineStr">
        <is>
          <t>ตามเภสัชตำรับสากล USP &lt;621&gt; Chromatography ข้อใดต่อไปนี้ระบุเกณฑ์ข้อกำหนดสำหรับ System Suitability Parameters ของระบบ HPLC ได้ 'ไม่ถูกต้อง'</t>
        </is>
      </c>
      <c r="C63" s="166" t="inlineStr"/>
      <c r="D63" s="166" t="inlineStr">
        <is>
          <t>ค่า Resolution (Rs) ระหว่าง 2 พีคที่แยกจากกันอย่างสมบูรณ์ (Baseline separation) ต้องมีค่าไม่เกิน 0.8</t>
        </is>
      </c>
      <c r="E63" s="166" t="inlineStr">
        <is>
          <t>ค่า Symmetry factor หรือ Tailing factor (T) ของพีคตัวยาสำคัญ ควรมีค่าอยู่ระหว่าง 0.8 ถึง 1.8 (ไม่เกิน 2.0)</t>
        </is>
      </c>
      <c r="F63" s="166" t="inlineStr">
        <is>
          <t>ค่าสัมประสิทธิ์ความแปรปรวนของการทำซ้ำ (%RSD ของ Peak response) จากการฉีดสารมาตรฐานซ้ำ 5-6 ครั้ง โดยทั่วไปต้องไม่เกิน 2.0%</t>
        </is>
      </c>
      <c r="G63" s="166" t="inlineStr">
        <is>
          <t>ค่า Theoretical plate number (N) ของคอลัมน์ ยิ่งมีค่าสูง แสดงว่าคอลัมน์มีประสิทธิภาพการแยกที่ดีและพีคแคบ</t>
        </is>
      </c>
      <c r="H63" s="166" t="inlineStr">
        <is>
          <t>ค่า Capacity factor หรือ Retention factor (k') ควรมีค่ามากกว่า 2.0 เพื่อให้มั่นใจว่าสารไม่หลุดออกมาที่ Dead time</t>
        </is>
      </c>
      <c r="I63" s="165" t="n">
        <v>1</v>
      </c>
      <c r="J63" s="166"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63" s="166" t="inlineStr"/>
      <c r="L63" s="166" t="inlineStr">
        <is>
          <t>Chromatographic Analysis</t>
        </is>
      </c>
      <c r="M63" s="166" t="inlineStr"/>
      <c r="N63" s="165" t="inlineStr">
        <is>
          <t>Product</t>
        </is>
      </c>
      <c r="O63" s="166" t="inlineStr">
        <is>
          <t>ข้อสอบจริง Product ปี 2561 ข้อ 107</t>
        </is>
      </c>
      <c r="P63" s="165" t="inlineStr">
        <is>
          <t>ข้อสอบเก่า</t>
        </is>
      </c>
      <c r="Q63" s="165" t="inlineStr">
        <is>
          <t>2561</t>
        </is>
      </c>
      <c r="R63" s="165" t="inlineStr"/>
    </row>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R5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ข้อใดเป็นเทคนิคที่เหมาะสมในการพิสูจน์ chirality อัตลักษณ์ของวัตถุดิบยา Paclitaxel</t>
        </is>
      </c>
      <c r="C3" s="166" t="inlineStr"/>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66" t="inlineStr">
        <is>
          <t>Optical Rotation &amp; Chirality</t>
        </is>
      </c>
      <c r="L3" s="166" t="inlineStr">
        <is>
          <t>ข้อสอบ Product (Chirality Identification)</t>
        </is>
      </c>
      <c r="M3" s="166" t="inlineStr"/>
      <c r="N3" s="165" t="inlineStr">
        <is>
          <t>Spectroscopy</t>
        </is>
      </c>
      <c r="O3" s="166" t="inlineStr">
        <is>
          <t>แบบฝึกหัด PLE-CC 1 ข้อ 74</t>
        </is>
      </c>
      <c r="P3" s="165" t="inlineStr">
        <is>
          <t>แบบฝึกหัด</t>
        </is>
      </c>
      <c r="Q3" s="165" t="inlineStr">
        <is>
          <t>เล่มม่วง</t>
        </is>
      </c>
      <c r="R3" s="165" t="inlineStr"/>
    </row>
    <row r="4" ht="24" customHeight="1" s="49">
      <c r="A4" s="167" t="n">
        <v>2</v>
      </c>
      <c r="B4" s="166"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66" t="inlineStr"/>
      <c r="D4" s="166" t="inlineStr">
        <is>
          <t>Polarimetry</t>
        </is>
      </c>
      <c r="E4" s="166" t="inlineStr">
        <is>
          <t>NMR spectroscopy</t>
        </is>
      </c>
      <c r="F4" s="166" t="inlineStr">
        <is>
          <t>IR spectroscopy</t>
        </is>
      </c>
      <c r="G4" s="166" t="inlineStr">
        <is>
          <t>HPLC</t>
        </is>
      </c>
      <c r="H4" s="166" t="inlineStr">
        <is>
          <t>Refractometry</t>
        </is>
      </c>
      <c r="I4" s="167" t="inlineStr">
        <is>
          <t>1</t>
        </is>
      </c>
      <c r="J4" s="166"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66" t="inlineStr">
        <is>
          <t>Polarimetry</t>
        </is>
      </c>
      <c r="L4" s="166" t="inlineStr">
        <is>
          <t>ข้อสอบจริง PLE CC 1 (Product) ปี 2567 ข้อ 1</t>
        </is>
      </c>
      <c r="M4" s="166" t="inlineStr"/>
      <c r="N4" s="165" t="inlineStr">
        <is>
          <t>Spectroscopy</t>
        </is>
      </c>
      <c r="O4" s="166" t="inlineStr">
        <is>
          <t>PLE_CC1_2567_Key ข้อ 3</t>
        </is>
      </c>
      <c r="P4" s="165" t="inlineStr">
        <is>
          <t>ข้อสอบเก่า</t>
        </is>
      </c>
      <c r="Q4" s="165" t="inlineStr">
        <is>
          <t>2567</t>
        </is>
      </c>
      <c r="R4" s="165" t="inlineStr"/>
    </row>
    <row r="5" ht="24" customHeight="1" s="49">
      <c r="A5" s="167" t="n">
        <v>3</v>
      </c>
      <c r="B5" s="166"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66" t="inlineStr"/>
      <c r="D5" s="166" t="inlineStr">
        <is>
          <t>Refractometry</t>
        </is>
      </c>
      <c r="E5" s="166" t="inlineStr">
        <is>
          <t>Polarimetry</t>
        </is>
      </c>
      <c r="F5" s="166" t="inlineStr">
        <is>
          <t>UV spectroscopy</t>
        </is>
      </c>
      <c r="G5" s="166" t="inlineStr">
        <is>
          <t>HPLC</t>
        </is>
      </c>
      <c r="H5" s="166" t="inlineStr">
        <is>
          <t>Mass spectrometry</t>
        </is>
      </c>
      <c r="I5" s="167" t="inlineStr">
        <is>
          <t>2</t>
        </is>
      </c>
      <c r="J5" s="166"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66" t="inlineStr">
        <is>
          <t>Polarimetry</t>
        </is>
      </c>
      <c r="L5" s="166" t="inlineStr">
        <is>
          <t>ข้อสอบจริง PLE CC 1 (Product) ปี 2567 ข้อ 2</t>
        </is>
      </c>
      <c r="M5" s="166" t="inlineStr"/>
      <c r="N5" s="165" t="inlineStr">
        <is>
          <t>Spectroscopy</t>
        </is>
      </c>
      <c r="O5" s="166" t="inlineStr">
        <is>
          <t>PLE_CC1_2567_Set1_Key ข้อ 16</t>
        </is>
      </c>
      <c r="P5" s="165" t="inlineStr">
        <is>
          <t>ข้อสอบเก่า</t>
        </is>
      </c>
      <c r="Q5" s="165" t="inlineStr">
        <is>
          <t>2567</t>
        </is>
      </c>
      <c r="R5" s="165" t="inlineStr"/>
    </row>
    <row r="6" ht="24" customHeight="1" s="49">
      <c r="A6" s="167" t="n">
        <v>4</v>
      </c>
      <c r="B6"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66" t="inlineStr"/>
      <c r="D6" s="166" t="inlineStr">
        <is>
          <t>Functional group (หมู่ฟังก์ชันในโมเลกุล)</t>
        </is>
      </c>
      <c r="E6" s="166" t="inlineStr">
        <is>
          <t>Electrospray Ionization Mass (m/z)</t>
        </is>
      </c>
      <c r="F6" s="166" t="inlineStr">
        <is>
          <t>Optical Rotation via Polarimeter</t>
        </is>
      </c>
      <c r="G6" s="166" t="inlineStr">
        <is>
          <t>Refractive Index via Abbe Refractometer</t>
        </is>
      </c>
      <c r="H6" s="166" t="inlineStr">
        <is>
          <t>Melting point and thermal behavior</t>
        </is>
      </c>
      <c r="I6" s="167" t="inlineStr">
        <is>
          <t>1</t>
        </is>
      </c>
      <c r="J6" s="166"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66" t="inlineStr">
        <is>
          <t>Infrared (IR) Spectroscopy</t>
        </is>
      </c>
      <c r="L6" s="166" t="inlineStr">
        <is>
          <t>ข้อสอบจริง PLE CC 1 (Product) ปี 2566 ข้อ 4</t>
        </is>
      </c>
      <c r="M6" s="166" t="inlineStr"/>
      <c r="N6" s="165" t="inlineStr">
        <is>
          <t>Spectroscopy</t>
        </is>
      </c>
      <c r="O6" s="166" t="inlineStr">
        <is>
          <t>PLE-CC1 ปี 2566 Day 1 ข้อ 29</t>
        </is>
      </c>
      <c r="P6" s="165" t="inlineStr">
        <is>
          <t>ข้อสอบเก่า</t>
        </is>
      </c>
      <c r="Q6" s="165" t="inlineStr">
        <is>
          <t>2566</t>
        </is>
      </c>
      <c r="R6" s="165" t="inlineStr"/>
    </row>
    <row r="7" ht="24" customHeight="1" s="49">
      <c r="A7" s="167" t="n">
        <v>5</v>
      </c>
      <c r="B7"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66" t="inlineStr"/>
      <c r="D7" s="166" t="inlineStr">
        <is>
          <t>Inductively Coupled Plasma Spectroscopy (ICP-MS หรือ ICP-OES)</t>
        </is>
      </c>
      <c r="E7" s="166" t="inlineStr">
        <is>
          <t>Fourier Transform Infrared Spectroscopy (FT-IR)</t>
        </is>
      </c>
      <c r="F7" s="166" t="inlineStr">
        <is>
          <t>UV-Vis Spectrophotometry</t>
        </is>
      </c>
      <c r="G7" s="166" t="inlineStr">
        <is>
          <t>Refractive Index via Abbe Refractometer</t>
        </is>
      </c>
      <c r="H7" s="166" t="inlineStr">
        <is>
          <t>Differential Scanning Calorimetry (DSC)</t>
        </is>
      </c>
      <c r="I7" s="167" t="inlineStr">
        <is>
          <t>1</t>
        </is>
      </c>
      <c r="J7" s="166"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66" t="inlineStr">
        <is>
          <t>Atomic Spectroscopy &amp; Elemental Impurities</t>
        </is>
      </c>
      <c r="L7" s="166" t="inlineStr">
        <is>
          <t>ข้อสอบจริง PLE CC 1 ปี 2566 Day 2 ข้อ 90</t>
        </is>
      </c>
      <c r="M7" s="166" t="inlineStr"/>
      <c r="N7" s="165" t="inlineStr">
        <is>
          <t>Spectroscopy</t>
        </is>
      </c>
      <c r="O7" s="166" t="inlineStr">
        <is>
          <t>PLE-CC1 ปี 2566 Day 2 ข้อ 1</t>
        </is>
      </c>
      <c r="P7" s="165" t="inlineStr">
        <is>
          <t>ข้อสอบเก่า</t>
        </is>
      </c>
      <c r="Q7" s="165" t="inlineStr">
        <is>
          <t>2566</t>
        </is>
      </c>
      <c r="R7" s="165" t="inlineStr"/>
    </row>
    <row r="8" ht="24" customHeight="1" s="49">
      <c r="A8" s="167" t="n">
        <v>6</v>
      </c>
      <c r="B8"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66" t="inlineStr"/>
      <c r="D8" s="166" t="inlineStr">
        <is>
          <t>Limit of Detection (LOD; ขีดจำกัดต่ำสุดที่สามารถตรวจพบได้)</t>
        </is>
      </c>
      <c r="E8" s="166" t="inlineStr">
        <is>
          <t>Specificity (ความจำเพาะในการตรวจวิเคราะห์ตัวยาสำคัญท่ามกลางสารช่วยในตำรับ)</t>
        </is>
      </c>
      <c r="F8" s="166" t="inlineStr">
        <is>
          <t>Accuracy (ความถูกต้อง โดยประเมินค่า %Recovery)</t>
        </is>
      </c>
      <c r="G8" s="166" t="inlineStr">
        <is>
          <t>Precision (ความเที่ยง ทั้ง Repeatability และ Intermediate precision)</t>
        </is>
      </c>
      <c r="H8" s="166" t="inlineStr">
        <is>
          <t>Linearity and Range (ความเป็นเส้นตรงและช่วงการวิเคราะห์)</t>
        </is>
      </c>
      <c r="I8" s="167" t="inlineStr">
        <is>
          <t>1</t>
        </is>
      </c>
      <c r="J8" s="166"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66" t="inlineStr">
        <is>
          <t>Analytical Method Validation (ICH Q2)</t>
        </is>
      </c>
      <c r="L8" s="166" t="inlineStr">
        <is>
          <t>ข้อสอบจริง PLE CC 1 ปี 2566 Day 2 ข้อ 87</t>
        </is>
      </c>
      <c r="M8" s="166" t="inlineStr"/>
      <c r="N8" s="165" t="inlineStr">
        <is>
          <t>Spectroscopy</t>
        </is>
      </c>
      <c r="O8" s="166" t="inlineStr">
        <is>
          <t>PLE-CC1 ปี 2566 Day 2 ข้อ 2</t>
        </is>
      </c>
      <c r="P8" s="165" t="inlineStr">
        <is>
          <t>ข้อสอบเก่า</t>
        </is>
      </c>
      <c r="Q8" s="165" t="inlineStr">
        <is>
          <t>2566</t>
        </is>
      </c>
      <c r="R8" s="165" t="inlineStr"/>
    </row>
    <row r="9" ht="24" customHeight="1" s="49">
      <c r="A9" s="167" t="n">
        <v>7</v>
      </c>
      <c r="B9"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66" t="inlineStr"/>
      <c r="D9" s="166" t="inlineStr">
        <is>
          <t>Carbonyl group (C=O stretching เช่น ใน ketone, ester, carboxylic acid)</t>
        </is>
      </c>
      <c r="E9" s="166" t="inlineStr">
        <is>
          <t>Hydroxyl group (O-H stretching ใน alcohol หรือ phenol)</t>
        </is>
      </c>
      <c r="F9" s="166" t="inlineStr">
        <is>
          <t>Amine group (N-H stretching ใน primary หรือ secondary amine)</t>
        </is>
      </c>
      <c r="G9" s="166" t="inlineStr">
        <is>
          <t>Alkyne group (C≡C stretching)</t>
        </is>
      </c>
      <c r="H9" s="166" t="inlineStr">
        <is>
          <t>Aromatic ring (C=C aromatic stretching)</t>
        </is>
      </c>
      <c r="I9" s="167" t="inlineStr">
        <is>
          <t>1</t>
        </is>
      </c>
      <c r="J9" s="166"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66" t="inlineStr">
        <is>
          <t>Infrared (IR) Spectroscopy</t>
        </is>
      </c>
      <c r="L9" s="166" t="inlineStr">
        <is>
          <t>ข้อสอบจริง PLE CC 1 ปี 2565 Day 1 ข้อ 45</t>
        </is>
      </c>
      <c r="M9" s="166" t="inlineStr"/>
      <c r="N9" s="165" t="inlineStr">
        <is>
          <t>Spectroscopy</t>
        </is>
      </c>
      <c r="O9" s="166" t="inlineStr">
        <is>
          <t>PLE-CC1 ปี 2566 Day 2 ข้อ 3</t>
        </is>
      </c>
      <c r="P9" s="165" t="inlineStr">
        <is>
          <t>ข้อสอบเก่า</t>
        </is>
      </c>
      <c r="Q9" s="165" t="inlineStr">
        <is>
          <t>2566</t>
        </is>
      </c>
      <c r="R9" s="165" t="inlineStr"/>
    </row>
    <row r="10" ht="24" customHeight="1" s="49">
      <c r="A10" s="167" t="n">
        <v>8</v>
      </c>
      <c r="B10"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10" s="166" t="inlineStr"/>
      <c r="D10"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10" s="166" t="inlineStr">
        <is>
          <t>ใช้รูปผสม Racemic mixture (50:50) เพราะออกฤทธิ์ได้เท่ากัน</t>
        </is>
      </c>
      <c r="F10" s="166" t="inlineStr">
        <is>
          <t>ใช้เฉพาะ (R,R)-(-)-Ethambutol เพราะไม่ทำให้เกิด Optic neuritis</t>
        </is>
      </c>
      <c r="G10" s="166" t="inlineStr">
        <is>
          <t>ใช้รูป Meso-ethambutol เพราะละลายน้ำได้ดีที่สุด</t>
        </is>
      </c>
      <c r="H10" s="166" t="inlineStr">
        <is>
          <t>Ethambutol ไม่มี Chiral center จึงไม่มีไอโซเมอร์เชิงแสง</t>
        </is>
      </c>
      <c r="I10" s="167" t="n">
        <v>1</v>
      </c>
      <c r="J10"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10" s="166" t="inlineStr"/>
      <c r="L10" s="166" t="inlineStr">
        <is>
          <t>UV-Vis Spectroscopy</t>
        </is>
      </c>
      <c r="M10" s="166" t="inlineStr"/>
      <c r="N10" s="165" t="inlineStr">
        <is>
          <t>Product</t>
        </is>
      </c>
      <c r="O10" s="166" t="inlineStr">
        <is>
          <t>ข้อ 14 (PLE_CC1_2562_Key.md)</t>
        </is>
      </c>
      <c r="P10" s="165" t="inlineStr">
        <is>
          <t>ข้อสอบเก่า</t>
        </is>
      </c>
      <c r="Q10" s="165" t="inlineStr">
        <is>
          <t>2562</t>
        </is>
      </c>
      <c r="R10" s="165" t="inlineStr"/>
    </row>
    <row r="11" ht="24" customHeight="1" s="49">
      <c r="A11" s="167" t="n">
        <v>9</v>
      </c>
      <c r="B11"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1" s="166" t="inlineStr"/>
      <c r="D11" s="166" t="inlineStr">
        <is>
          <t>Phenyl ring (และ Pyridyl ring ที่มี conjugated double bonds)</t>
        </is>
      </c>
      <c r="E11" s="166" t="inlineStr">
        <is>
          <t>Pyrrolidine ring (วง aliphatic heterocyclic amine)</t>
        </is>
      </c>
      <c r="F11" s="166" t="inlineStr">
        <is>
          <t>Methyl group</t>
        </is>
      </c>
      <c r="G11" s="166" t="inlineStr">
        <is>
          <t>Ethylene bridge ที่ไม่มี conjugation</t>
        </is>
      </c>
      <c r="H11" s="166" t="inlineStr">
        <is>
          <t>Aliphatic tertiary amine</t>
        </is>
      </c>
      <c r="I11" s="167" t="inlineStr">
        <is>
          <t>1</t>
        </is>
      </c>
      <c r="J11" s="166"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1" s="166" t="inlineStr">
        <is>
          <t>UV-Vis Spectroscopy</t>
        </is>
      </c>
      <c r="L11" s="166" t="inlineStr">
        <is>
          <t>ข้อสอบจริง PLE CC 1 ปี 2560 Set 1</t>
        </is>
      </c>
      <c r="M11" s="166" t="inlineStr"/>
      <c r="N11" s="165" t="inlineStr">
        <is>
          <t>Product</t>
        </is>
      </c>
      <c r="O11" s="166" t="inlineStr">
        <is>
          <t>ข้อ 6 (PLE_CC1_2560 22 April Set 1.md)</t>
        </is>
      </c>
      <c r="P11" s="165" t="inlineStr">
        <is>
          <t>ข้อสอบเก่า</t>
        </is>
      </c>
      <c r="Q11" s="165" t="inlineStr">
        <is>
          <t>2560</t>
        </is>
      </c>
      <c r="R11" s="165" t="inlineStr"/>
    </row>
    <row r="12" ht="24" customHeight="1" s="49">
      <c r="A12" s="167" t="n">
        <v>10</v>
      </c>
      <c r="B12" s="166" t="inlineStr">
        <is>
          <t>ข้อใดคือเครื่องมือที่ใช้พิสูจน์เอกลักษณ์ในการออกฤทธิ์ของยาในข้อ 60</t>
        </is>
      </c>
      <c r="C12" s="166" t="inlineStr"/>
      <c r="D12" s="166" t="inlineStr">
        <is>
          <t>Refractometer</t>
        </is>
      </c>
      <c r="E12" s="166" t="inlineStr">
        <is>
          <t>Polarimeter</t>
        </is>
      </c>
      <c r="F12" s="166" t="inlineStr">
        <is>
          <t>Infrared spectrometer</t>
        </is>
      </c>
      <c r="G12" s="166" t="inlineStr">
        <is>
          <t>Mass spectrometer</t>
        </is>
      </c>
      <c r="H12" s="166" t="inlineStr">
        <is>
          <t>UV-visible spectrometer ห้ามนำไปทำซ้ำทุกกรณี เว้นแต่จะได้รับอนุญาต candidiasis และ trichomonas vaginitis สั่งให้ยา - Tinidazole 500 mg 4x1 - Clotrimazole vaginal tablets 500 mg hs</t>
        </is>
      </c>
      <c r="I12" s="167" t="inlineStr">
        <is>
          <t>1</t>
        </is>
      </c>
      <c r="J12" s="166"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UV-Vis Spectroscopy</t>
        </is>
      </c>
      <c r="M12" s="166" t="inlineStr"/>
      <c r="N12" s="165" t="inlineStr">
        <is>
          <t>Product</t>
        </is>
      </c>
      <c r="O12" s="166" t="inlineStr">
        <is>
          <t>ข้อ 61 (PLE_CC1_2559.md)</t>
        </is>
      </c>
      <c r="P12" s="165" t="inlineStr">
        <is>
          <t>ข้อสอบเก่า</t>
        </is>
      </c>
      <c r="Q12" s="165" t="inlineStr">
        <is>
          <t>2559</t>
        </is>
      </c>
      <c r="R12" s="165" t="inlineStr"/>
    </row>
    <row r="13" ht="24" customHeight="1" s="49">
      <c r="A13" s="167" t="n">
        <v>11</v>
      </c>
      <c r="B13" s="166" t="inlineStr">
        <is>
          <t>ข้อใดต่อไปนี้กล่าวถูกต้องเกี่ยวกับคุณสมบัติทางเภสัชจลนศาสตร์และกระบวนการเมแทบอลิซึม (Metabolism) ของยา Metformin</t>
        </is>
      </c>
      <c r="C13" s="166" t="inlineStr"/>
      <c r="D13" s="166" t="inlineStr">
        <is>
          <t>Metformin ไม่ถูกเปลี่ยนแปลงโดยเอนไซม์ในตับ (No hepatic metabolism) และถูกขับออกทางไตในรูปเดิมที่ไม่เปลี่ยนแปลง (Unchanged drug) มากกว่า 90% โดยอาศัย Glomerular filtration และ Tubular secretion</t>
        </is>
      </c>
      <c r="E13" s="166" t="inlineStr">
        <is>
          <t>Metformin ถูกเมแทบอไลต์ผ่านเอนไซม์ CYP2C9 เป็นหลัก ได้สารที่มีฤทธิ์แรงขึ้น</t>
        </is>
      </c>
      <c r="F13" s="166" t="inlineStr">
        <is>
          <t>Metformin เกิด First-pass metabolism สูงมากที่ตับและผนังลำไส้</t>
        </is>
      </c>
      <c r="G13" s="166" t="inlineStr">
        <is>
          <t>Metformin จับกับโปรตีนในพลาสมา (Plasma protein binding) สูงกว่า 99%</t>
        </is>
      </c>
      <c r="H13" s="166" t="inlineStr">
        <is>
          <t>Metformin ถูกขับออกทางน้ำดีและอุจจาระเป็นทางหลัก</t>
        </is>
      </c>
      <c r="I13" s="167" t="n">
        <v>1</v>
      </c>
      <c r="J13" s="166" t="inlineStr">
        <is>
          <t>✅ คำตอบที่ถูกต้อง: ข้อ ก. Metformin ไม่ถูกเปลี่ยนแปลงโดยเอนไซม์ในตับ (No hepatic metabolism) และถูกขับออกทางไตในรูปเดิมที่ไม่เปลี่ยนแปลง (Unchanged drug) มากกว่า 90% โดยอาศัย Glomerular filtration และ Tubular secretion
💡 Background:
Metformin เป็นยาลดระดับน้ำตาลในเลือดกลุ่ม Biguanide มีโครงสร้างเป็นเบสแก่ที่มีขั้วสูงมาก (Hydrophilic base, pKa 12.4)
🎯 ทำไมข้อนี้ถึงถูก:
เนื่องจากมีสภาพขั้วสูงมาก Metformin จึงไม่เกิดปฏิกิริยาเมแทบอลิซึมในตับ (No hepatic metabolism / ไม่ผ่านระบบเอนไซม์ Cytochrome P450) และไม่จับกับโปรตีนในพลาสมา (Protein binding เกือบ 0%) ตัวยาจะถูกขับออกทางไตโดยตรงในรูปเดิม (Unchanged drug) ผ่านทั้งการกรองที่ไตและกระบวนการ Active tubular secretion ผ่าน Renal organic cation transporters (OCT2, MATE1/2-K)
🔍 ข้ออื่นผิดเพราะอะไร:
- ข้อ ข. (ผ่าน CYP2C9): ยาที่ไม่ผ่าน CYP metabolism จึงไม่มี Drug-drug interaction ผ่านเอนไซม์ตับ
- ข้อ ค. (First-pass สูง): ยาไม่มี First-pass metabolism ในตับ
- ข้อ ง. (จับโปรตีน 99%): Metformin มี Plasma protein binding ต่ำมาก (Negligible)
- ข้อ จ. (ขับทางน้ำดี): ขับออกทางไตเป็นหลัก (&gt;90%) จึงต้องปรับขนาดยาหรือห้ามใช้ในผู้ป่วยโรคไตเรื้อรังรุนแรง (eGFR &lt; 30 mL/min)
📖 Guideline อ้างอิง:
Goodman &amp; Gilman's: The Pharmacological Basis of Therapeutics (14th Edition), ADA Standards of Care in Diabetes (2024)
📌 จุดจำก่อนสอบ:
Metformin = ไม่ผ่านตับ (No metabolism), ไม่จับโปรตีน, ขับออกทางไตในรูปเดิม 100% (ไตเสื่อมระวัง Lactic acidosis)</t>
        </is>
      </c>
      <c r="K13" s="166" t="inlineStr"/>
      <c r="L13" s="166" t="inlineStr">
        <is>
          <t>UV-Vis Spectroscopy</t>
        </is>
      </c>
      <c r="M13" s="166" t="inlineStr"/>
      <c r="N13" s="165" t="inlineStr">
        <is>
          <t>Product</t>
        </is>
      </c>
      <c r="O13" s="166" t="inlineStr">
        <is>
          <t>ข้อ 93 (Pharmtutor_2024_Set1.md)</t>
        </is>
      </c>
      <c r="P13" s="165" t="inlineStr">
        <is>
          <t>ข้อสอบจำลอง</t>
        </is>
      </c>
      <c r="Q13" s="165" t="inlineStr">
        <is>
          <t>Mock Pharmtutor 2024</t>
        </is>
      </c>
      <c r="R13" s="165" t="inlineStr"/>
    </row>
    <row r="14" ht="24" customHeight="1" s="49">
      <c r="A14" s="167" t="n">
        <v>12</v>
      </c>
      <c r="B14"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4" s="166" t="inlineStr"/>
      <c r="D14" s="166" t="inlineStr">
        <is>
          <t>2 SHE / 10 HE (สูตรที่ใช้ Streptomycin, Isoniazid, Ethambutol โดยตัด Rifampicin และ Pyrazinamide)</t>
        </is>
      </c>
      <c r="E14" s="166" t="inlineStr">
        <is>
          <t>2 HRZE / 4 HR (สูตรมาตรฐาน)</t>
        </is>
      </c>
      <c r="F14" s="166" t="inlineStr">
        <is>
          <t>2 RZE / 10 RE</t>
        </is>
      </c>
      <c r="G14" s="166" t="inlineStr">
        <is>
          <t>2 HRE / 7 HR</t>
        </is>
      </c>
      <c r="H14" s="166" t="inlineStr">
        <is>
          <t>2 ZES / 10 ZE</t>
        </is>
      </c>
      <c r="I14" s="167" t="n">
        <v>1</v>
      </c>
      <c r="J14" s="166"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4" s="166" t="inlineStr"/>
      <c r="L14" s="166" t="inlineStr">
        <is>
          <t>UV-Vis Spectroscopy</t>
        </is>
      </c>
      <c r="M14" s="166" t="inlineStr"/>
      <c r="N14" s="165" t="inlineStr">
        <is>
          <t>Product</t>
        </is>
      </c>
      <c r="O14" s="166" t="inlineStr">
        <is>
          <t>ข้อ 20 (PLE_CC1_2557.md)</t>
        </is>
      </c>
      <c r="P14" s="165" t="inlineStr">
        <is>
          <t>ข้อสอบเก่า</t>
        </is>
      </c>
      <c r="Q14" s="165" t="inlineStr">
        <is>
          <t>2557</t>
        </is>
      </c>
      <c r="R14" s="165" t="inlineStr"/>
    </row>
    <row r="15" ht="24" customHeight="1" s="49">
      <c r="A15" s="167" t="n">
        <v>13</v>
      </c>
      <c r="B15" s="166" t="inlineStr">
        <is>
          <t>โครงสร้างของยาในข้อใด สามารถใช้ specific rotation เพือระบุเอกลักษณ์ของยาได้ (1) (2) (3) (4) (5)</t>
        </is>
      </c>
      <c r="C15" s="166" t="inlineStr"/>
      <c r="D15" s="166" t="inlineStr">
        <is>
          <t>Proton NMR (1H-NMR) Spectroscopy</t>
        </is>
      </c>
      <c r="E15" s="166" t="inlineStr">
        <is>
          <t>Carbon-13 NMR (13C-NMR) Spectroscopy</t>
        </is>
      </c>
      <c r="F15" s="166" t="inlineStr">
        <is>
          <t>Electrospray Ionization Mass Spectrometry (ESI-MS)</t>
        </is>
      </c>
      <c r="G15" s="166" t="inlineStr">
        <is>
          <t>Optical Rotation via Polarimeter</t>
        </is>
      </c>
      <c r="H15" s="166" t="inlineStr">
        <is>
          <t>Refractive Index via Abbe Refractometer</t>
        </is>
      </c>
      <c r="I15" s="167" t="inlineStr">
        <is>
          <t>1</t>
        </is>
      </c>
      <c r="J15" s="166"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5" s="166" t="inlineStr"/>
      <c r="L15" s="166" t="inlineStr">
        <is>
          <t>Polarimetry</t>
        </is>
      </c>
      <c r="M15" s="166" t="inlineStr"/>
      <c r="N15" s="165" t="inlineStr">
        <is>
          <t>Product</t>
        </is>
      </c>
      <c r="O15" s="166" t="inlineStr">
        <is>
          <t>ข้อ 21 (PLE_CC1_2557.md)</t>
        </is>
      </c>
      <c r="P15" s="165" t="inlineStr">
        <is>
          <t>ข้อสอบเก่า</t>
        </is>
      </c>
      <c r="Q15" s="165" t="inlineStr">
        <is>
          <t>2557</t>
        </is>
      </c>
      <c r="R15" s="165" t="inlineStr"/>
    </row>
    <row r="16" ht="24" customHeight="1" s="49">
      <c r="A16" s="167" t="n">
        <v>14</v>
      </c>
      <c r="B16"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6" s="166" t="inlineStr"/>
      <c r="D16" s="166" t="inlineStr">
        <is>
          <t>Optical Rotation via Polarimeter</t>
        </is>
      </c>
      <c r="E16" s="166" t="inlineStr">
        <is>
          <t>Refractive Index via Abbe Refractometer</t>
        </is>
      </c>
      <c r="F16" s="166" t="inlineStr">
        <is>
          <t>Fluorescence Spectrophotometry</t>
        </is>
      </c>
      <c r="G16" s="166" t="inlineStr">
        <is>
          <t>Atomic Absorption Spectrophotometry (AAS)</t>
        </is>
      </c>
      <c r="H16" s="166" t="inlineStr">
        <is>
          <t>Differential Scanning Calorimetry (DSC)</t>
        </is>
      </c>
      <c r="I16" s="167" t="inlineStr">
        <is>
          <t>1</t>
        </is>
      </c>
      <c r="J16" s="166"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6" s="166" t="inlineStr"/>
      <c r="L16" s="166" t="inlineStr">
        <is>
          <t>Polarimetry</t>
        </is>
      </c>
      <c r="M16" s="166" t="inlineStr"/>
      <c r="N16" s="165" t="inlineStr">
        <is>
          <t>Product</t>
        </is>
      </c>
      <c r="O16" s="166" t="inlineStr">
        <is>
          <t>ข้อ 65 (PLE_CC1_2557.md)</t>
        </is>
      </c>
      <c r="P16" s="165" t="inlineStr">
        <is>
          <t>ข้อสอบเก่า</t>
        </is>
      </c>
      <c r="Q16" s="165" t="inlineStr">
        <is>
          <t>2557</t>
        </is>
      </c>
      <c r="R16" s="165" t="inlineStr"/>
    </row>
    <row r="17" ht="24" customHeight="1" s="49">
      <c r="A17" s="167" t="n">
        <v>15</v>
      </c>
      <c r="B17"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7" s="166" t="inlineStr"/>
      <c r="D17" s="166" t="inlineStr">
        <is>
          <t>สูตรโครงสร้างทางเคมีและมวลโมเลกุลในสถานะของเหลว/สารละลาย (Chemical structure &amp; Molecular formula)</t>
        </is>
      </c>
      <c r="E17" s="166" t="inlineStr">
        <is>
          <t>จุดหลอมเหลว (Melting point)</t>
        </is>
      </c>
      <c r="F17" s="166" t="inlineStr">
        <is>
          <t>ความสามารถในการละลายและอัตราการละลาย (Solubility and Dissolution rate)</t>
        </is>
      </c>
      <c r="G17" s="166" t="inlineStr">
        <is>
          <t>ความคงตัวทางเคมีและกายภาพในสถานะของแข็ง (Solid-state stability)</t>
        </is>
      </c>
      <c r="H17" s="166" t="inlineStr">
        <is>
          <t>รูปแบบการเลี้ยวเบนของรังสีเอกซ์บนผงผลึก (X-ray Powder Diffraction pattern - XRPD)</t>
        </is>
      </c>
      <c r="I17" s="167" t="n">
        <v>1</v>
      </c>
      <c r="J17" s="166"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7" s="166" t="inlineStr"/>
      <c r="L17" s="166" t="inlineStr">
        <is>
          <t>UV-Vis Spectroscopy</t>
        </is>
      </c>
      <c r="M17" s="166" t="inlineStr"/>
      <c r="N17" s="165" t="inlineStr">
        <is>
          <t>Product</t>
        </is>
      </c>
      <c r="O17" s="166" t="inlineStr">
        <is>
          <t>ข้อ 89 (PLE_CC1_2555 Day 1.md)</t>
        </is>
      </c>
      <c r="P17" s="165" t="inlineStr">
        <is>
          <t>ข้อสอบเก่า</t>
        </is>
      </c>
      <c r="Q17" s="165" t="inlineStr">
        <is>
          <t>2555</t>
        </is>
      </c>
      <c r="R17" s="165" t="inlineStr"/>
    </row>
    <row r="18" ht="24" customHeight="1" s="49">
      <c r="A18" s="167" t="n">
        <v>16</v>
      </c>
      <c r="B18" s="166" t="inlineStr">
        <is>
          <t>Specific rotation by polarimeter</t>
        </is>
      </c>
      <c r="C18" s="166" t="inlineStr"/>
      <c r="D18" s="166" t="inlineStr">
        <is>
          <t>FTIR Spectroscopy (Attenuated Total Reflection)</t>
        </is>
      </c>
      <c r="E18" s="166" t="inlineStr">
        <is>
          <t>Proton NMR (1H-NMR) Spectroscopy</t>
        </is>
      </c>
      <c r="F18" s="166" t="inlineStr">
        <is>
          <t>Carbon-13 NMR (13C-NMR) Spectroscopy</t>
        </is>
      </c>
      <c r="G18" s="166" t="inlineStr">
        <is>
          <t>Electrospray Ionization Mass Spectrometry (ESI-MS)</t>
        </is>
      </c>
      <c r="H18" s="166" t="inlineStr">
        <is>
          <t>Optical Rotation via Polarimeter</t>
        </is>
      </c>
      <c r="I18" s="167" t="inlineStr">
        <is>
          <t>1</t>
        </is>
      </c>
      <c r="J18" s="166"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8" s="166" t="inlineStr"/>
      <c r="L18" s="166" t="inlineStr">
        <is>
          <t>Polarimetry</t>
        </is>
      </c>
      <c r="M18" s="166" t="inlineStr"/>
      <c r="N18" s="165" t="inlineStr">
        <is>
          <t>Product</t>
        </is>
      </c>
      <c r="O18" s="166" t="inlineStr">
        <is>
          <t>ข้อ 3 (PLE_CC1_2555 Day 2.md)</t>
        </is>
      </c>
      <c r="P18" s="165" t="inlineStr">
        <is>
          <t>ข้อสอบเก่า</t>
        </is>
      </c>
      <c r="Q18" s="165" t="inlineStr">
        <is>
          <t>2555</t>
        </is>
      </c>
      <c r="R18" s="165" t="inlineStr"/>
    </row>
    <row r="19" ht="24" customHeight="1" s="49">
      <c r="A19" s="167" t="n">
        <v>17</v>
      </c>
      <c r="B19" s="166" t="inlineStr">
        <is>
          <t>เกี่ยวกับ Spectrofluorometry ข้อใดต่อไปนี้กล่าวถูกต้องตามหลักวิชาชีพเภสัชกรรม</t>
        </is>
      </c>
      <c r="C19" s="166" t="inlineStr"/>
      <c r="D19" s="166" t="inlineStr">
        <is>
          <t>Electrospray Ionization Mass Spectrometry (ESI-MS)</t>
        </is>
      </c>
      <c r="E19" s="166" t="inlineStr">
        <is>
          <t>Optical Rotation via Polarimeter</t>
        </is>
      </c>
      <c r="F19" s="166" t="inlineStr">
        <is>
          <t>Refractive Index via Abbe Refractometer</t>
        </is>
      </c>
      <c r="G19" s="166" t="inlineStr">
        <is>
          <t>Fluorescence Spectrophotometry</t>
        </is>
      </c>
      <c r="H19" s="166" t="inlineStr">
        <is>
          <t>Atomic Absorption Spectrophotometry (AAS)</t>
        </is>
      </c>
      <c r="I19" s="167" t="inlineStr">
        <is>
          <t>1</t>
        </is>
      </c>
      <c r="J19" s="166"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UV-Vis Spectroscopy</t>
        </is>
      </c>
      <c r="M19" s="166" t="inlineStr"/>
      <c r="N19" s="165" t="inlineStr">
        <is>
          <t>Product</t>
        </is>
      </c>
      <c r="O19" s="166" t="inlineStr">
        <is>
          <t>ข้อ 3 (PLE_CC1_2555 Day 2.md)</t>
        </is>
      </c>
      <c r="P19" s="165" t="inlineStr">
        <is>
          <t>ข้อสอบเก่า</t>
        </is>
      </c>
      <c r="Q19" s="165" t="inlineStr">
        <is>
          <t>2555</t>
        </is>
      </c>
      <c r="R19" s="165" t="inlineStr"/>
    </row>
    <row r="20" ht="24" customHeight="1" s="49">
      <c r="A20" s="167" t="n">
        <v>18</v>
      </c>
      <c r="B20"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0" s="166" t="inlineStr"/>
      <c r="D20" s="166" t="inlineStr">
        <is>
          <t>X-ray Powder Diffraction (XRPD) และ Differential Scanning Calorimetry (DSC)</t>
        </is>
      </c>
      <c r="E20" s="166" t="inlineStr">
        <is>
          <t>Mass Spectrometry (MS)</t>
        </is>
      </c>
      <c r="F20" s="166" t="inlineStr">
        <is>
          <t>Refractometry</t>
        </is>
      </c>
      <c r="G20" s="166" t="inlineStr">
        <is>
          <t>Polarimetry</t>
        </is>
      </c>
      <c r="H20" s="166" t="inlineStr">
        <is>
          <t>Gas Chromatography (GC)</t>
        </is>
      </c>
      <c r="I20" s="167" t="inlineStr">
        <is>
          <t>1</t>
        </is>
      </c>
      <c r="J20" s="166"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0" s="166" t="inlineStr">
        <is>
          <t>Solid-State Characterization &amp; Thermal Analysis</t>
        </is>
      </c>
      <c r="L20" s="166" t="inlineStr">
        <is>
          <t>ข้อสอบจริง PLE CC 1 (Polymorphism &amp; Solid-state)</t>
        </is>
      </c>
      <c r="M20" s="166" t="inlineStr"/>
      <c r="N20" s="165" t="inlineStr">
        <is>
          <t>Product</t>
        </is>
      </c>
      <c r="O20" s="166" t="inlineStr">
        <is>
          <t>ข้อ 19 (PLE_CC1_2554 SET2.md)</t>
        </is>
      </c>
      <c r="P20" s="165" t="inlineStr">
        <is>
          <t>ข้อสอบเก่า</t>
        </is>
      </c>
      <c r="Q20" s="165" t="inlineStr">
        <is>
          <t>2554</t>
        </is>
      </c>
      <c r="R20" s="165" t="inlineStr"/>
    </row>
    <row r="21" ht="24" customHeight="1" s="49">
      <c r="A21" s="167" t="n">
        <v>19</v>
      </c>
      <c r="B21"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1" s="166" t="inlineStr"/>
      <c r="D21" s="166" t="inlineStr">
        <is>
          <t>a = A / (b × c)</t>
        </is>
      </c>
      <c r="E21" s="166" t="inlineStr">
        <is>
          <t>a = (A × b) / c</t>
        </is>
      </c>
      <c r="F21" s="166" t="inlineStr">
        <is>
          <t>a = (A × c) / b</t>
        </is>
      </c>
      <c r="G21" s="166" t="inlineStr">
        <is>
          <t>a = (b × c) / A</t>
        </is>
      </c>
      <c r="H21" s="166" t="inlineStr">
        <is>
          <t>a = A - (b × c)</t>
        </is>
      </c>
      <c r="I21" s="167" t="inlineStr">
        <is>
          <t>1</t>
        </is>
      </c>
      <c r="J21" s="166"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1" s="166" t="inlineStr">
        <is>
          <t>UV-Vis Spectroscopy</t>
        </is>
      </c>
      <c r="L21" s="166" t="inlineStr">
        <is>
          <t>ข้อสอบจริง PLE CC 1 (Beer-Lambert Law)</t>
        </is>
      </c>
      <c r="M21" s="166" t="inlineStr"/>
      <c r="N21" s="165" t="inlineStr">
        <is>
          <t>Product</t>
        </is>
      </c>
      <c r="O21" s="166" t="inlineStr">
        <is>
          <t>ข้อ 5 (PLE_CC1_2533.md)</t>
        </is>
      </c>
      <c r="P21" s="165" t="inlineStr">
        <is>
          <t>ข้อสอบเก่า</t>
        </is>
      </c>
      <c r="Q21" s="165" t="inlineStr">
        <is>
          <t>2533</t>
        </is>
      </c>
      <c r="R21" s="165" t="inlineStr"/>
    </row>
    <row r="22" ht="24" customHeight="1" s="49">
      <c r="A22" s="167" t="n">
        <v>20</v>
      </c>
      <c r="B22" s="166" t="inlineStr">
        <is>
          <t>เกี่ยวกับ UV spectrophotometry ข้อใดต่อไปนี้กล่าวถูกต้องตามหลักวิชาชีพเภสัชกรรม</t>
        </is>
      </c>
      <c r="C22" s="166" t="inlineStr"/>
      <c r="D22" s="166" t="inlineStr">
        <is>
          <t>Carbon-13 NMR (13C-NMR) Spectroscopy</t>
        </is>
      </c>
      <c r="E22" s="166" t="inlineStr">
        <is>
          <t>Electrospray Ionization Mass Spectrometry (ESI-MS)</t>
        </is>
      </c>
      <c r="F22" s="166" t="inlineStr">
        <is>
          <t>Optical Rotation via Polarimeter</t>
        </is>
      </c>
      <c r="G22" s="166" t="inlineStr">
        <is>
          <t>Refractive Index via Abbe Refractometer</t>
        </is>
      </c>
      <c r="H22" s="166" t="inlineStr">
        <is>
          <t>Fluorescence Spectrophotometry</t>
        </is>
      </c>
      <c r="I22" s="167" t="inlineStr">
        <is>
          <t>1</t>
        </is>
      </c>
      <c r="J22" s="166"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UV-Vis Spectroscopy</t>
        </is>
      </c>
      <c r="M22" s="166" t="inlineStr"/>
      <c r="N22" s="165" t="inlineStr">
        <is>
          <t>Product</t>
        </is>
      </c>
      <c r="O22" s="166" t="inlineStr">
        <is>
          <t>ข้อ 4 (PLE_CC1_2533.md)</t>
        </is>
      </c>
      <c r="P22" s="165" t="inlineStr">
        <is>
          <t>ข้อสอบเก่า</t>
        </is>
      </c>
      <c r="Q22" s="165" t="inlineStr">
        <is>
          <t>2533</t>
        </is>
      </c>
      <c r="R22" s="165" t="inlineStr"/>
    </row>
    <row r="23" ht="24" customHeight="1" s="49">
      <c r="A23" s="167" t="n">
        <v>21</v>
      </c>
      <c r="B23" s="166" t="inlineStr">
        <is>
          <t>โครงสร้างของยาใด สามารถใช้ specific rotation เพื่อระบุเอกลักษณ์ (identification) ได้</t>
        </is>
      </c>
      <c r="C23" s="166" t="inlineStr"/>
      <c r="D23" s="166" t="inlineStr">
        <is>
          <t>Pyrazinamide</t>
        </is>
      </c>
      <c r="E23" s="166" t="inlineStr">
        <is>
          <t>Para-aminosalicylic acid</t>
        </is>
      </c>
      <c r="F23" s="166" t="inlineStr">
        <is>
          <t>Ethionamide</t>
        </is>
      </c>
      <c r="G23" s="166" t="inlineStr">
        <is>
          <t>Streptomycin 69 โรคติดเชื้อ</t>
        </is>
      </c>
      <c r="H23" s="166" t="inlineStr">
        <is>
          <t>Ethambutol</t>
        </is>
      </c>
      <c r="I23" s="167" t="inlineStr">
        <is>
          <t>1</t>
        </is>
      </c>
      <c r="J23" s="166"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3" s="166" t="inlineStr"/>
      <c r="L23" s="166" t="inlineStr">
        <is>
          <t>Polarimetry</t>
        </is>
      </c>
      <c r="M23" s="166" t="inlineStr"/>
      <c r="N23" s="165" t="inlineStr">
        <is>
          <t>Product</t>
        </is>
      </c>
      <c r="O23" s="166" t="inlineStr">
        <is>
          <t>ข้อ 16 (PLE_CC1_Practice_Exam.md)</t>
        </is>
      </c>
      <c r="P23" s="165" t="inlineStr">
        <is>
          <t>ข้อสอบจำลอง</t>
        </is>
      </c>
      <c r="Q23" s="165" t="inlineStr">
        <is>
          <t>Mock สภาเภสัชฯ Practice</t>
        </is>
      </c>
      <c r="R23" s="165" t="inlineStr"/>
    </row>
    <row r="24" ht="24" customHeight="1" s="49">
      <c r="A24" s="167" t="n">
        <v>22</v>
      </c>
      <c r="B24" s="166" t="inlineStr">
        <is>
          <t>ข้อใดไม่ใช่กลไกการดื้อยาของ Oxytetracyclin</t>
        </is>
      </c>
      <c r="C24" s="166" t="inlineStr"/>
      <c r="D24" s="166" t="inlineStr">
        <is>
          <t>สร้างเอนไซม์มาทำลายยา</t>
        </is>
      </c>
      <c r="E24" s="166" t="inlineStr">
        <is>
          <t>ยับยั้งเอนไซม์ peptidyl transferase</t>
        </is>
      </c>
      <c r="F24" s="166" t="inlineStr">
        <is>
          <t>ขับยาออกนอกเซลล์โดยกระบวนการ active transport</t>
        </is>
      </c>
      <c r="G24" s="166" t="inlineStr">
        <is>
          <t>เปลี่ยนโครงสร้างของไรโบโซม ทำให้ยาจับไม่ได้</t>
        </is>
      </c>
      <c r="H24" s="166" t="inlineStr">
        <is>
          <t>ลดการผ่านเข้าเซลล์ของยา</t>
        </is>
      </c>
      <c r="I24" s="167" t="inlineStr">
        <is>
          <t>1</t>
        </is>
      </c>
      <c r="J24" s="166"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UV-Vis Spectroscopy</t>
        </is>
      </c>
      <c r="M24" s="166" t="inlineStr"/>
      <c r="N24" s="165" t="inlineStr">
        <is>
          <t>Product</t>
        </is>
      </c>
      <c r="O24" s="166" t="inlineStr">
        <is>
          <t>ข้อ 13 (PLE_CC1_Practice_Exam.md)</t>
        </is>
      </c>
      <c r="P24" s="165" t="inlineStr">
        <is>
          <t>ข้อสอบจำลอง</t>
        </is>
      </c>
      <c r="Q24" s="165" t="inlineStr">
        <is>
          <t>Mock สภาเภสัชฯ Practice</t>
        </is>
      </c>
      <c r="R24" s="165" t="inlineStr"/>
    </row>
    <row r="25" ht="24" customHeight="1" s="49">
      <c r="A25" s="167" t="n">
        <v>23</v>
      </c>
      <c r="B25" s="166" t="inlineStr">
        <is>
          <t>เกี่ยวกับ Atomic spectroscopy ข้อใดต่อไปนี้กล่าวถูกต้องตามหลักวิชาชีพเภสัชกรรม</t>
        </is>
      </c>
      <c r="C25" s="166" t="inlineStr"/>
      <c r="D25" s="166" t="inlineStr">
        <is>
          <t>Proton NMR (1H-NMR) Spectroscopy</t>
        </is>
      </c>
      <c r="E25" s="166" t="inlineStr">
        <is>
          <t>Carbon-13 NMR (13C-NMR) Spectroscopy</t>
        </is>
      </c>
      <c r="F25" s="166" t="inlineStr">
        <is>
          <t>Electrospray Ionization Mass Spectrometry (ESI-MS)</t>
        </is>
      </c>
      <c r="G25" s="166" t="inlineStr">
        <is>
          <t>Optical Rotation via Polarimeter</t>
        </is>
      </c>
      <c r="H25" s="166" t="inlineStr">
        <is>
          <t>Refractive Index via Abbe Refractometer</t>
        </is>
      </c>
      <c r="I25" s="167" t="inlineStr">
        <is>
          <t>1</t>
        </is>
      </c>
      <c r="J25" s="166"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UV-Vis Spectroscopy</t>
        </is>
      </c>
      <c r="M25" s="166" t="inlineStr"/>
      <c r="N25" s="165" t="inlineStr">
        <is>
          <t>Product</t>
        </is>
      </c>
      <c r="O25" s="166" t="inlineStr">
        <is>
          <t>ข้อ 3 (PLE_CC1_Key_Rx20_UBU.md)</t>
        </is>
      </c>
      <c r="P25" s="165" t="inlineStr">
        <is>
          <t>ข้อสอบจำลอง</t>
        </is>
      </c>
      <c r="Q25" s="165" t="inlineStr">
        <is>
          <t>Mock Rx20 UBU</t>
        </is>
      </c>
      <c r="R25" s="165" t="inlineStr"/>
    </row>
    <row r="26" ht="24" customHeight="1" s="49">
      <c r="A26" s="165" t="n">
        <v>24</v>
      </c>
      <c r="B26"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6" s="166" t="inlineStr"/>
      <c r="D26" s="166" t="inlineStr">
        <is>
          <t>Linearity and Range (ประเมินค่าสัมประสิทธิ์การตัดสินใจ R² ≥ 0.999)</t>
        </is>
      </c>
      <c r="E26" s="166" t="inlineStr">
        <is>
          <t>Robustness</t>
        </is>
      </c>
      <c r="F26" s="166" t="inlineStr">
        <is>
          <t>Specific optical rotation</t>
        </is>
      </c>
      <c r="G26" s="166" t="inlineStr">
        <is>
          <t>Loss on drying</t>
        </is>
      </c>
      <c r="H26" s="166" t="inlineStr">
        <is>
          <t>Residue on ignition</t>
        </is>
      </c>
      <c r="I26" s="165" t="n">
        <v>1</v>
      </c>
      <c r="J26" s="166" t="inlineStr">
        <is>
          <t>✅ คำตอบที่ถูกต้อง: ข้อ ก. Linearity and Range (ประเมินค่าสัมประสิทธิ์การตัดสินใจ R² ≥ 0.999)
💡 Background:
ตามกฎของเบียร์-แลมเบิร์ต (Beer-Lambert Law: A = εbc) ค่าการดูดกลืนแสง (A) จะแปรผันตรงเป็นสัดส่วนเชิงเส้นตรงกับความเข้มข้นของสาร (c)
🎯 ทำไมข้อนี้ถึงถูก:
ในการ Validate วิธีวิเคราะห์ทาง UV-Vis ตามเกณฑ์ ICH Q2(R1) / USP &lt;1225&gt; จำเป็นต้องทดสอบ Linearity โดยเตรียมสารละลายมาตรฐานอย่างน้อย 5 ระดับความเข้มข้นครอบคลุมช่วงการวิเคราะห์ (Range 80-120% ของขนาดยา) และคำนวณหาสมการถดถอยเชิงเส้น (Linear regression) โดยมีเกณฑ์ยอมรับค่า Coefficient of determination (R²) ≥ 0.999
🔍 ข้ออื่นผิดเพราะอะไร:
- ข้อ ข. (Robustness): เป็นการทดสอบความคงทนของวิธีเมื่อเปลี่ยนสภาวะเล็กน้อย (เช่น เปลี่ยน pH เล็กน้อย)
- ข้อ ค. (Specific optical rotation): เป็นการทดสอบคุณสมบัติทางแสงของสาร Chiral ไม่ใช่เกณฑ์ Method validation
- ข้อ ง. (Loss on drying) และ ข้อ จ. (Residue on ignition): เป็นหัวข้อการควบคุมคุณภาพวัตถุดิบทางเภสัชตำรับ ไม่ใช่พารามิเตอร์ Validation
📖 Guideline อ้างอิง:
ICH Harmonised Tripartite Guideline Q2(R1) Validation of Analytical Procedures: Text and Methodology, USP-NF General Chapter &lt;1225&gt;
📌 จุดจำก่อนสอบ:
Validation พารามิเตอร์: Linearity (R² ≥ 0.999, อย่างน้อย 5 จุด), Accuracy (%Recovery 98-102%), Precision (%RSD &lt; 2%)</t>
        </is>
      </c>
      <c r="K26" s="166" t="inlineStr"/>
      <c r="L26" s="166" t="inlineStr">
        <is>
          <t>Spectroscopy &amp; Optical Analysis</t>
        </is>
      </c>
      <c r="M26" s="166" t="inlineStr"/>
      <c r="N26" s="165" t="inlineStr">
        <is>
          <t>Product</t>
        </is>
      </c>
      <c r="O26" s="166" t="inlineStr">
        <is>
          <t>ข้อสอบจริง Product ปี 2566 ข้อ 33</t>
        </is>
      </c>
      <c r="P26" s="165" t="inlineStr">
        <is>
          <t>ข้อสอบเก่า</t>
        </is>
      </c>
      <c r="Q26" s="165" t="inlineStr">
        <is>
          <t>2566</t>
        </is>
      </c>
      <c r="R26" s="165" t="inlineStr"/>
    </row>
    <row r="27" ht="24" customHeight="1" s="49">
      <c r="A27" s="165" t="n">
        <v>25</v>
      </c>
      <c r="B27"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7" s="166" t="inlineStr"/>
      <c r="D27" s="166" t="inlineStr">
        <is>
          <t>Inductively Coupled Plasma Mass Spectrometry (ICP-MS) หรือ ICP-OES / AAS</t>
        </is>
      </c>
      <c r="E27" s="166" t="inlineStr">
        <is>
          <t>UV-Vis Spectrophotometer</t>
        </is>
      </c>
      <c r="F27" s="166" t="inlineStr">
        <is>
          <t>Thin Layer Chromatography (TLC)</t>
        </is>
      </c>
      <c r="G27" s="166" t="inlineStr">
        <is>
          <t>Refractometer</t>
        </is>
      </c>
      <c r="H27" s="166" t="inlineStr">
        <is>
          <t>Polarimeter</t>
        </is>
      </c>
      <c r="I27" s="165" t="n">
        <v>1</v>
      </c>
      <c r="J27" s="166"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7" s="166" t="inlineStr"/>
      <c r="L27" s="166" t="inlineStr">
        <is>
          <t>Spectroscopy &amp; Optical Analysis</t>
        </is>
      </c>
      <c r="M27" s="166" t="inlineStr"/>
      <c r="N27" s="165" t="inlineStr">
        <is>
          <t>Product</t>
        </is>
      </c>
      <c r="O27" s="166" t="inlineStr">
        <is>
          <t>ข้อสอบจริง Product ปี 2566 ข้อ 36</t>
        </is>
      </c>
      <c r="P27" s="165" t="inlineStr">
        <is>
          <t>ข้อสอบเก่า</t>
        </is>
      </c>
      <c r="Q27" s="165" t="inlineStr">
        <is>
          <t>2566</t>
        </is>
      </c>
      <c r="R27" s="165" t="inlineStr"/>
    </row>
    <row r="28" ht="24" customHeight="1" s="49">
      <c r="A28" s="165" t="n">
        <v>26</v>
      </c>
      <c r="B28"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8" s="166" t="inlineStr"/>
      <c r="D28" s="166" t="inlineStr">
        <is>
          <t>การทดสอบการละลายของตัวยาสำคัญ (Dissolution test)</t>
        </is>
      </c>
      <c r="E28" s="166" t="inlineStr">
        <is>
          <t>การตรวจนับจำนวนอนุภาคในอากาศขณะทำงาน (Airborne particulate count in operation)</t>
        </is>
      </c>
      <c r="F28" s="166" t="inlineStr">
        <is>
          <t>การตรวจนับจำนวนเชื้อจุลินทรีย์ในอากาศด้วยเครื่องดูดอากาศ (Active air sampling for viable particles)</t>
        </is>
      </c>
      <c r="G28" s="166" t="inlineStr">
        <is>
          <t>การตรวจวัดความเร็วและทิศทางการไหลของลม (Airflow velocity and pattern test)</t>
        </is>
      </c>
      <c r="H28" s="166" t="inlineStr">
        <is>
          <t>การตรวจวัดความดันต่างระหว่างห้อง (Differential pressure monitoring)</t>
        </is>
      </c>
      <c r="I28" s="165" t="n">
        <v>1</v>
      </c>
      <c r="J28" s="166"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8" s="166" t="inlineStr"/>
      <c r="L28" s="166" t="inlineStr">
        <is>
          <t>Spectroscopy &amp; Optical Analysis</t>
        </is>
      </c>
      <c r="M28" s="166" t="inlineStr"/>
      <c r="N28" s="165" t="inlineStr">
        <is>
          <t>Product</t>
        </is>
      </c>
      <c r="O28" s="166" t="inlineStr">
        <is>
          <t>ข้อสอบจริง Product ปี 2566 ข้อ 42</t>
        </is>
      </c>
      <c r="P28" s="165" t="inlineStr">
        <is>
          <t>ข้อสอบเก่า</t>
        </is>
      </c>
      <c r="Q28" s="165" t="inlineStr">
        <is>
          <t>2566</t>
        </is>
      </c>
      <c r="R28" s="165" t="inlineStr"/>
    </row>
    <row r="29" ht="24" customHeight="1" s="49">
      <c r="A29" s="165" t="n">
        <v>27</v>
      </c>
      <c r="B29"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9" s="166" t="inlineStr"/>
      <c r="D29" s="166" t="inlineStr">
        <is>
          <t>ต้องคำนวณหาค่า Acceptance Value (AV) ของหน่วยยาทั้ง 10 หน่วยแรก และค่า AV ต้องไม่เกิน L1 = 15.0%</t>
        </is>
      </c>
      <c r="E29" s="166" t="inlineStr">
        <is>
          <t>ค่าน้ำหนักของยาทุกเม็ดต้องมีค่าเท่ากัน 100% โดยไม่มีความแปรปรวนเลย</t>
        </is>
      </c>
      <c r="F29" s="166" t="inlineStr">
        <is>
          <t>ต้องทำการสุ่มตรวจยาจำนวน 100 เม็ดพร้อมกันในขั้นแรกเสมอ</t>
        </is>
      </c>
      <c r="G29" s="166" t="inlineStr">
        <is>
          <t>หากสุ่มตรวจ 10 หน่วยแรกไม่ผ่านเกณฑ์ จะต้องปฏิเสธรุ่นการผลิตทันทีโดยไม่สามารถตรวจขั้นที่สองได้</t>
        </is>
      </c>
      <c r="H29" s="166" t="inlineStr">
        <is>
          <t>การทดสอบ Uniformity of dosage units บังคับเฉพาะยาฉีดเท่านั้น ไม่ใช้กับยาเม็ด</t>
        </is>
      </c>
      <c r="I29" s="165" t="n">
        <v>1</v>
      </c>
      <c r="J29" s="166"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29" s="166" t="inlineStr"/>
      <c r="L29" s="166" t="inlineStr">
        <is>
          <t>Spectroscopy &amp; Optical Analysis</t>
        </is>
      </c>
      <c r="M29" s="166" t="inlineStr"/>
      <c r="N29" s="165" t="inlineStr">
        <is>
          <t>Product</t>
        </is>
      </c>
      <c r="O29" s="166" t="inlineStr">
        <is>
          <t>ข้อสอบจริง Product ปี 2563 ข้อ 2</t>
        </is>
      </c>
      <c r="P29" s="165" t="inlineStr">
        <is>
          <t>ข้อสอบเก่า</t>
        </is>
      </c>
      <c r="Q29" s="165" t="inlineStr">
        <is>
          <t>2563</t>
        </is>
      </c>
      <c r="R29" s="165" t="inlineStr"/>
    </row>
    <row r="30" ht="24" customHeight="1" s="49">
      <c r="A30" s="165" t="n">
        <v>28</v>
      </c>
      <c r="B30"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30" s="166" t="inlineStr"/>
      <c r="D30" s="166" t="inlineStr">
        <is>
          <t>วัตถุดิบผ่านเกณฑ์มาตรฐานการยอมรับและสามารถนำไปใช้ในการผลิตยาได้ (Approved for production)</t>
        </is>
      </c>
      <c r="E30" s="166" t="inlineStr">
        <is>
          <t>ต้องกักกันวัตถุดิบไว้เนื่องจากไม่ตรงตามเป้าหมาย 100.0%</t>
        </is>
      </c>
      <c r="F30" s="166" t="inlineStr">
        <is>
          <t>ต้องส่งวัตถุดิบไปทำลายทิ้งทันที</t>
        </is>
      </c>
      <c r="G30" s="166" t="inlineStr">
        <is>
          <t>ต้องนำวัตถุดิบไปตกผลึกใหม่เพื่อเพิ่มความบริสุทธิ์</t>
        </is>
      </c>
      <c r="H30" s="166" t="inlineStr">
        <is>
          <t>ต้องเปลี่ยนแหล่งผลิตวัตถุดิบใหม่</t>
        </is>
      </c>
      <c r="I30" s="165" t="n">
        <v>1</v>
      </c>
      <c r="J30" s="166"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30" s="166" t="inlineStr"/>
      <c r="L30" s="166" t="inlineStr">
        <is>
          <t>Spectroscopy &amp; Optical Analysis</t>
        </is>
      </c>
      <c r="M30" s="166" t="inlineStr"/>
      <c r="N30" s="165" t="inlineStr">
        <is>
          <t>Product</t>
        </is>
      </c>
      <c r="O30" s="166" t="inlineStr">
        <is>
          <t>ข้อสอบจริง Product ปี 2563 ข้อ 7</t>
        </is>
      </c>
      <c r="P30" s="165" t="inlineStr">
        <is>
          <t>ข้อสอบเก่า</t>
        </is>
      </c>
      <c r="Q30" s="165" t="inlineStr">
        <is>
          <t>2563</t>
        </is>
      </c>
      <c r="R30" s="165" t="inlineStr"/>
    </row>
    <row r="31" ht="24" customHeight="1" s="49">
      <c r="A31" s="165" t="n">
        <v>29</v>
      </c>
      <c r="B31"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31" s="166" t="inlineStr"/>
      <c r="D31" s="166" t="inlineStr">
        <is>
          <t>ยาเม็ดชนิดไม่เคลือบ (Uncoated compressed tablets)</t>
        </is>
      </c>
      <c r="E31" s="166" t="inlineStr">
        <is>
          <t>ยาเม็ดเคลือบฟิล์ม (Film-coated tablets)</t>
        </is>
      </c>
      <c r="F31" s="166" t="inlineStr">
        <is>
          <t>ยาเม็ดเคลือบน้ำตาล (Sugar-coated tablets)</t>
        </is>
      </c>
      <c r="G31" s="166" t="inlineStr">
        <is>
          <t>ยาแคปซูลนิ่ม (Soft gelatin capsules)</t>
        </is>
      </c>
      <c r="H31" s="166" t="inlineStr">
        <is>
          <t>ยาแคปซูลแข็ง (Hard gelatin capsules)</t>
        </is>
      </c>
      <c r="I31" s="165" t="n">
        <v>1</v>
      </c>
      <c r="J31" s="166"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31" s="166" t="inlineStr"/>
      <c r="L31" s="166" t="inlineStr">
        <is>
          <t>Spectroscopy &amp; Optical Analysis</t>
        </is>
      </c>
      <c r="M31" s="166" t="inlineStr"/>
      <c r="N31" s="165" t="inlineStr">
        <is>
          <t>Product</t>
        </is>
      </c>
      <c r="O31" s="166" t="inlineStr">
        <is>
          <t>ข้อสอบจริง Product ปี 2562 ข้อ 3</t>
        </is>
      </c>
      <c r="P31" s="165" t="inlineStr">
        <is>
          <t>ข้อสอบเก่า</t>
        </is>
      </c>
      <c r="Q31" s="165" t="inlineStr">
        <is>
          <t>2562</t>
        </is>
      </c>
      <c r="R31" s="165" t="inlineStr"/>
    </row>
    <row r="32" ht="24" customHeight="1" s="49">
      <c r="A32" s="165" t="n">
        <v>30</v>
      </c>
      <c r="B32"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32" s="166" t="inlineStr"/>
      <c r="D32" s="166" t="inlineStr">
        <is>
          <t>Hydroxypropyl methylcellulose (HPMC / Hypromellose)</t>
        </is>
      </c>
      <c r="E32" s="166" t="inlineStr">
        <is>
          <t>Acacia</t>
        </is>
      </c>
      <c r="F32" s="166" t="inlineStr">
        <is>
          <t>Sodium starch glycolate</t>
        </is>
      </c>
      <c r="G32" s="166" t="inlineStr">
        <is>
          <t>Lactose monohydrate</t>
        </is>
      </c>
      <c r="H32" s="166" t="inlineStr">
        <is>
          <t>Magnesium stearate</t>
        </is>
      </c>
      <c r="I32" s="165" t="n">
        <v>1</v>
      </c>
      <c r="J32" s="166"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32" s="166" t="inlineStr"/>
      <c r="L32" s="166" t="inlineStr">
        <is>
          <t>Spectroscopy &amp; Optical Analysis</t>
        </is>
      </c>
      <c r="M32" s="166" t="inlineStr"/>
      <c r="N32" s="165" t="inlineStr">
        <is>
          <t>Product</t>
        </is>
      </c>
      <c r="O32" s="166" t="inlineStr">
        <is>
          <t>ข้อสอบจริง Product ปี 2562 ข้อ 4</t>
        </is>
      </c>
      <c r="P32" s="165" t="inlineStr">
        <is>
          <t>ข้อสอบเก่า</t>
        </is>
      </c>
      <c r="Q32" s="165" t="inlineStr">
        <is>
          <t>2562</t>
        </is>
      </c>
      <c r="R32" s="165" t="inlineStr"/>
    </row>
    <row r="33" ht="24" customHeight="1" s="49">
      <c r="A33" s="165" t="n">
        <v>31</v>
      </c>
      <c r="B33"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33" s="166" t="inlineStr"/>
      <c r="D33" s="166" t="inlineStr">
        <is>
          <t>Polarimeter (ตรวจวัดค่าการหมุนระนาบแสงจำเพาะ Specific Optical Rotation [alpha]D)</t>
        </is>
      </c>
      <c r="E33" s="166" t="inlineStr">
        <is>
          <t>Proton NMR Spectrometer</t>
        </is>
      </c>
      <c r="F33" s="166" t="inlineStr">
        <is>
          <t>Refractometer</t>
        </is>
      </c>
      <c r="G33" s="166" t="inlineStr">
        <is>
          <t>Infrared Spectrophotometer (FTIR)</t>
        </is>
      </c>
      <c r="H33" s="166" t="inlineStr">
        <is>
          <t>UV-Visible Spectrophotometer</t>
        </is>
      </c>
      <c r="I33" s="165" t="n">
        <v>1</v>
      </c>
      <c r="J33" s="166"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33" s="166" t="inlineStr"/>
      <c r="L33" s="166" t="inlineStr">
        <is>
          <t>Spectroscopy &amp; Optical Analysis</t>
        </is>
      </c>
      <c r="M33" s="166" t="inlineStr"/>
      <c r="N33" s="165" t="inlineStr">
        <is>
          <t>Product</t>
        </is>
      </c>
      <c r="O33" s="166" t="inlineStr">
        <is>
          <t>ข้อสอบจริง Product ปี 2561 ข้อ 11</t>
        </is>
      </c>
      <c r="P33" s="165" t="inlineStr">
        <is>
          <t>ข้อสอบเก่า</t>
        </is>
      </c>
      <c r="Q33" s="165" t="inlineStr">
        <is>
          <t>2561</t>
        </is>
      </c>
      <c r="R33" s="165" t="inlineStr"/>
    </row>
    <row r="34" ht="24" customHeight="1" s="49">
      <c r="A34" s="165" t="n">
        <v>32</v>
      </c>
      <c r="B34"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34" s="166" t="inlineStr">
        <is>
          <t>[แนบรูป: ข้อสอบ Product ปี 2561 รหัสรูปภาพ image104]</t>
        </is>
      </c>
      <c r="D34" s="166" t="inlineStr">
        <is>
          <t>Membrane-controlled reservoir system</t>
        </is>
      </c>
      <c r="E34" s="166" t="inlineStr">
        <is>
          <t>Monolithic matrix dispersion system</t>
        </is>
      </c>
      <c r="F34" s="166" t="inlineStr">
        <is>
          <t>Drug-in-adhesive system</t>
        </is>
      </c>
      <c r="G34" s="166" t="inlineStr">
        <is>
          <t>Microreservoir system</t>
        </is>
      </c>
      <c r="H34" s="166" t="inlineStr">
        <is>
          <t>Peripheral adhesive matrix design</t>
        </is>
      </c>
      <c r="I34" s="165" t="n">
        <v>1</v>
      </c>
      <c r="J34" s="166"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34" s="166" t="inlineStr"/>
      <c r="L34" s="166" t="inlineStr">
        <is>
          <t>Spectroscopy &amp; Optical Analysis</t>
        </is>
      </c>
      <c r="M34" s="166" t="inlineStr"/>
      <c r="N34" s="165" t="inlineStr">
        <is>
          <t>Product</t>
        </is>
      </c>
      <c r="O34" s="166" t="inlineStr">
        <is>
          <t>ข้อสอบจริง Product ปี 2561 ข้อ 12</t>
        </is>
      </c>
      <c r="P34" s="165" t="inlineStr">
        <is>
          <t>ข้อสอบเก่า</t>
        </is>
      </c>
      <c r="Q34" s="165" t="inlineStr">
        <is>
          <t>2561</t>
        </is>
      </c>
      <c r="R34" s="165" t="inlineStr"/>
    </row>
    <row r="35" ht="24" customHeight="1" s="49">
      <c r="A35" s="165" t="n">
        <v>33</v>
      </c>
      <c r="B35"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35" s="166" t="inlineStr"/>
      <c r="D35" s="166" t="inlineStr">
        <is>
          <t>ชั้นกระเปาะบรรจุยา (Drug reservoir layer)</t>
        </is>
      </c>
      <c r="E35" s="166" t="inlineStr">
        <is>
          <t>ชั้นแผ่นฟิล์มลอกออกก่อนใช้งาน (Release liner)</t>
        </is>
      </c>
      <c r="F35" s="166" t="inlineStr">
        <is>
          <t>ชั้นเยื่อควบคุมการปลดปล่อยยา (Rate-controlling membrane)</t>
        </is>
      </c>
      <c r="G35" s="166" t="inlineStr">
        <is>
          <t>ชั้นแผ่นประกบด้านหลังกันน้ำ (Backing layer)</t>
        </is>
      </c>
      <c r="H35" s="166" t="inlineStr">
        <is>
          <t>ชั้นแถบกาวเหนียวติดผิวหนัง (Adhesive layer)</t>
        </is>
      </c>
      <c r="I35" s="165" t="n">
        <v>1</v>
      </c>
      <c r="J35" s="166"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35" s="166" t="inlineStr"/>
      <c r="L35" s="166" t="inlineStr">
        <is>
          <t>Spectroscopy &amp; Optical Analysis</t>
        </is>
      </c>
      <c r="M35" s="166" t="inlineStr"/>
      <c r="N35" s="165" t="inlineStr">
        <is>
          <t>Product</t>
        </is>
      </c>
      <c r="O35" s="166" t="inlineStr">
        <is>
          <t>ข้อสอบจริง Product ปี 2561 ข้อ 13</t>
        </is>
      </c>
      <c r="P35" s="165" t="inlineStr">
        <is>
          <t>ข้อสอบเก่า</t>
        </is>
      </c>
      <c r="Q35" s="165" t="inlineStr">
        <is>
          <t>2561</t>
        </is>
      </c>
      <c r="R35" s="165" t="inlineStr"/>
    </row>
    <row r="36" ht="24" customHeight="1" s="49">
      <c r="A36" s="165" t="n">
        <v>34</v>
      </c>
      <c r="B36"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36" s="166" t="inlineStr"/>
      <c r="D36" s="166" t="inlineStr">
        <is>
          <t>ยาน้ำใสรับประทาน (Oral solution)</t>
        </is>
      </c>
      <c r="E36" s="166" t="inlineStr">
        <is>
          <t>ยาน้ำแขวนตะกอน (Oral suspension)</t>
        </is>
      </c>
      <c r="F36" s="166" t="inlineStr">
        <is>
          <t>ยาเม็ดชนิดออกฤทธิ์ยืดเวลา (Extended-release tablets)</t>
        </is>
      </c>
      <c r="G36" s="166" t="inlineStr">
        <is>
          <t>ยาแคปซูลนิ่มชนิดบรรจุน้ำมัน (Soft gelatin capsules with oily vehicle)</t>
        </is>
      </c>
      <c r="H36" s="166" t="inlineStr">
        <is>
          <t>ยาเม็ดชนิดเคี้ยวที่มีสารก่อเมทริกซ์ (Chewable matrix tablets)</t>
        </is>
      </c>
      <c r="I36" s="165" t="n">
        <v>1</v>
      </c>
      <c r="J36" s="166"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36" s="166" t="inlineStr"/>
      <c r="L36" s="166" t="inlineStr">
        <is>
          <t>Spectroscopy &amp; Optical Analysis</t>
        </is>
      </c>
      <c r="M36" s="166" t="inlineStr"/>
      <c r="N36" s="165" t="inlineStr">
        <is>
          <t>Product</t>
        </is>
      </c>
      <c r="O36" s="166" t="inlineStr">
        <is>
          <t>ข้อสอบจริง Product ปี 2561 ข้อ 15</t>
        </is>
      </c>
      <c r="P36" s="165" t="inlineStr">
        <is>
          <t>ข้อสอบเก่า</t>
        </is>
      </c>
      <c r="Q36" s="165" t="inlineStr">
        <is>
          <t>2561</t>
        </is>
      </c>
      <c r="R36" s="165" t="inlineStr"/>
    </row>
    <row r="37" ht="24" customHeight="1" s="49">
      <c r="A37" s="165" t="n">
        <v>35</v>
      </c>
      <c r="B37"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37" s="166" t="inlineStr"/>
      <c r="D37" s="166" t="inlineStr">
        <is>
          <t>แกน X = เลขคลื่น (Wavenumber, cm^-1) และ แกน Y = ร้อยละการส่องผ่าน (% Transmittance)</t>
        </is>
      </c>
      <c r="E37" s="166" t="inlineStr">
        <is>
          <t>แกน X = ความยาวคลื่น (Wavelength, nm) และ แกน Y = การดูดกลืนแสง (Absorbance)</t>
        </is>
      </c>
      <c r="F37" s="166" t="inlineStr">
        <is>
          <t>แกน X = เวลาในการชะ (Retention time, min) และ แกน Y = การดูดกลืนแสง (Absorbance)</t>
        </is>
      </c>
      <c r="G37" s="166" t="inlineStr">
        <is>
          <t>แกน X = ร้อยละการส่องผ่าน (% Transmittance) และ แกน Y = เวลา (Time)</t>
        </is>
      </c>
      <c r="H37" s="166" t="inlineStr">
        <is>
          <t>แกน X = การดูดกลืนแสง (Absorbance) และ แกน Y = เลขคลื่น (Wavenumber, cm^-1)</t>
        </is>
      </c>
      <c r="I37" s="165" t="n">
        <v>1</v>
      </c>
      <c r="J37" s="166"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37" s="166" t="inlineStr"/>
      <c r="L37" s="166" t="inlineStr">
        <is>
          <t>Spectroscopy &amp; Optical Analysis</t>
        </is>
      </c>
      <c r="M37" s="166" t="inlineStr"/>
      <c r="N37" s="165" t="inlineStr">
        <is>
          <t>Product</t>
        </is>
      </c>
      <c r="O37" s="166" t="inlineStr">
        <is>
          <t>ข้อสอบจริง Product ปี 2561 ข้อ 22</t>
        </is>
      </c>
      <c r="P37" s="165" t="inlineStr">
        <is>
          <t>ข้อสอบเก่า</t>
        </is>
      </c>
      <c r="Q37" s="165" t="inlineStr">
        <is>
          <t>2561</t>
        </is>
      </c>
      <c r="R37" s="165" t="inlineStr"/>
    </row>
    <row r="38" ht="24" customHeight="1" s="49">
      <c r="A38" s="165" t="n">
        <v>36</v>
      </c>
      <c r="B38"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8" s="166" t="inlineStr">
        <is>
          <t>[แนบรูป: ข้อสอบ Product ปี 2561 รหัสรูปภาพ image110]</t>
        </is>
      </c>
      <c r="D38" s="166" t="inlineStr">
        <is>
          <t>Polarimeter (ตรวจวัดค่าการหมุนระนาบแสงโพลาไรซ์จำเพาะ Specific Optical Rotation)</t>
        </is>
      </c>
      <c r="E38" s="166" t="inlineStr">
        <is>
          <t>Refractometer (เครื่องวัดดัชนีหักเหของแสง)</t>
        </is>
      </c>
      <c r="F38" s="166" t="inlineStr">
        <is>
          <t>X-ray Powder Diffractometer (XRPD)</t>
        </is>
      </c>
      <c r="G38" s="166" t="inlineStr">
        <is>
          <t>Infrared Spectrophotometer (FTIR)</t>
        </is>
      </c>
      <c r="H38" s="166" t="inlineStr">
        <is>
          <t>UV-Visible Spectrophotometer</t>
        </is>
      </c>
      <c r="I38" s="165" t="n">
        <v>1</v>
      </c>
      <c r="J38" s="166" t="inlineStr">
        <is>
          <t>✅ คำตอบที่ถูกต้อง: ข้อ ก. Polarimeter (ตรวจวัดค่าการหมุนระนาบแสงโพลาไรซ์จำเพาะ Specific Optical Rotation)
💡 Background:
Griseofulvin เป็นยาต้านเชื้อราชนิดรับประทานที่มีโครงสร้างแบบ Chiral molecule ที่มีฤทธิ์ทางชีวภาพจำเพาะกับรูปผลึกแบบ Dextrorotatory (+) form
🎯 ทำไมข้อนี้ถึงถูก:
ข้อ ก. Polarimeter เป็นเครื่องมือทางเภสัชวิเคราะห์มาตรฐานตาม USP &lt;781&gt; ที่ใช้ตรวจวัดมุมการหมุนระนาบแสงโพลาไรซ์จำเพาะ ([alpha]D) ในสารละลาย เพื่อยืนยันว่าเป็น (+)-Griseofulvin ที่ถูกต้องตามข้อกำหนดใน Monograph
🔍 ข้ออื่นผิดเพราะอะไร:
- ข้อ ข. (Refractometer): วัดเฉพาะการหักเหแสง ไม่สามารถแยกความแตกต่างของโครงสร้าง Enantiomers ได้
- ข้อ ค. (XRPD): ตรวจสอบโครงสร้างร่างแหผลึก (Polymorphism) แต่ไม่ใช่การตรวจ Optical purity ของสารละลาย
- ข้อ ง. (FTIR): สเปกตรัมอินฟราเรดของ Enantiomers เหมือนกันทุกตำแหน่ง
- ข้อ จ. (UV-Vis): สเปกตรัม UV ของ Enantiomers เหมือนกันทุกประการ
📖 Guideline อ้างอิง:
USP-NF Monograph for Griseofulvin &amp; USP-NF General Chapter &lt;781&gt; Optical Rotation
📌 จุดจำก่อนสอบ:
• ยืนยัน Stereochemistry และ Chiral Purity -&gt; Polarimetry ([alpha]D) หรือ Chiral Chromatography</t>
        </is>
      </c>
      <c r="K38" s="166" t="inlineStr"/>
      <c r="L38" s="166" t="inlineStr">
        <is>
          <t>Spectroscopy &amp; Optical Analysis</t>
        </is>
      </c>
      <c r="M38" s="166" t="inlineStr"/>
      <c r="N38" s="165" t="inlineStr">
        <is>
          <t>Product</t>
        </is>
      </c>
      <c r="O38" s="166" t="inlineStr">
        <is>
          <t>ข้อสอบจริง Product ปี 2561 ข้อ 47</t>
        </is>
      </c>
      <c r="P38" s="165" t="inlineStr">
        <is>
          <t>ข้อสอบเก่า</t>
        </is>
      </c>
      <c r="Q38" s="165" t="inlineStr">
        <is>
          <t>2561</t>
        </is>
      </c>
      <c r="R38" s="165" t="inlineStr"/>
    </row>
    <row r="39" ht="24" customHeight="1" s="49">
      <c r="A39" s="165" t="n">
        <v>37</v>
      </c>
      <c r="B39"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9" s="166" t="inlineStr">
        <is>
          <t>[แนบรูป: ข้อสอบ Product ปี 2561 รหัสรูปภาพ image111]</t>
        </is>
      </c>
      <c r="D39" s="166" t="inlineStr">
        <is>
          <t>ยาน้ำเชื่อมหรือยาอีลิกเซอร์ที่ปรับสภาวะบัฟเฟอร์เป็นด่างอ่อน (Alkaline buffered oral solution / Elixir pH 7.5 - 8.5)</t>
        </is>
      </c>
      <c r="E39" s="166" t="inlineStr">
        <is>
          <t>ยาน้ำเชื่อมสภาวะกรดจัด (Syrup pH 3.0)</t>
        </is>
      </c>
      <c r="F39" s="166" t="inlineStr">
        <is>
          <t>ยาน้ำแขวนตะกอนสภาวะกรด (Suspension pH 4.0)</t>
        </is>
      </c>
      <c r="G39" s="166" t="inlineStr">
        <is>
          <t>ยาน้ำมันสำหรับรับประทาน (Oral oily solution)</t>
        </is>
      </c>
      <c r="H39" s="166" t="inlineStr">
        <is>
          <t>ยาน้ำเชื่อมที่ไม่มีการควบคุมความเป็นกรด-ด่าง</t>
        </is>
      </c>
      <c r="I39" s="165" t="n">
        <v>1</v>
      </c>
      <c r="J39" s="166"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39" s="166" t="inlineStr"/>
      <c r="L39" s="166" t="inlineStr">
        <is>
          <t>Spectroscopy &amp; Optical Analysis</t>
        </is>
      </c>
      <c r="M39" s="166" t="inlineStr"/>
      <c r="N39" s="165" t="inlineStr">
        <is>
          <t>Product</t>
        </is>
      </c>
      <c r="O39" s="166" t="inlineStr">
        <is>
          <t>ข้อสอบจริง Product ปี 2561 ข้อ 58</t>
        </is>
      </c>
      <c r="P39" s="165" t="inlineStr">
        <is>
          <t>ข้อสอบเก่า</t>
        </is>
      </c>
      <c r="Q39" s="165" t="inlineStr">
        <is>
          <t>2561</t>
        </is>
      </c>
      <c r="R39" s="165" t="inlineStr"/>
    </row>
    <row r="40" ht="24" customHeight="1" s="49">
      <c r="A40" s="165" t="n">
        <v>38</v>
      </c>
      <c r="B40" s="166" t="inlineStr">
        <is>
          <t>ข้อใดต่อไปนี้กล่าวได้ ถูกต้อง เกี่ยวกับหลักการและกลไกการปลดปล่อยตัวยาของยาเม็ด Morphine sulfate extended-release tablets (เช่น MS Contin)?</t>
        </is>
      </c>
      <c r="C40" s="166" t="inlineStr"/>
      <c r="D40"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40" s="166" t="inlineStr">
        <is>
          <t>เป็นระบบ Reservoir ที่เคลือบฟิล์มด้วย Cellulose acetate phthalate (CAP) เพื่อให้แตกตัวในกระเพาะอาหาร</t>
        </is>
      </c>
      <c r="F40" s="166" t="inlineStr">
        <is>
          <t>ตัวยาจะถูกกักเก็บและปลดปล่อยเฉพาะที่ลำไส้เล็กส่วนต้นแบบรวดเร็วทั้งหมดในคราวเดียว</t>
        </is>
      </c>
      <c r="G40" s="166" t="inlineStr">
        <is>
          <t>ระบบเมทริกซ์ขี้ผึ้งต้องละลายน้ำได้อย่างสมบูรณ์จึงจะปลดปล่อยตัวยาได้</t>
        </is>
      </c>
      <c r="H40" s="166" t="inlineStr">
        <is>
          <t>ผู้ป่วยสามารถบดหรือเคี้ยวเม็ดยาก่อนกลืนได้โดยไม่ส่งผลต่อการปลดปล่อยยา</t>
        </is>
      </c>
      <c r="I40" s="165" t="n">
        <v>1</v>
      </c>
      <c r="J40"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40" s="166" t="inlineStr"/>
      <c r="L40" s="166" t="inlineStr">
        <is>
          <t>Spectroscopy &amp; Optical Analysis</t>
        </is>
      </c>
      <c r="M40" s="166" t="inlineStr"/>
      <c r="N40" s="165" t="inlineStr">
        <is>
          <t>Product</t>
        </is>
      </c>
      <c r="O40" s="166" t="inlineStr">
        <is>
          <t>ข้อสอบจริง Product ปี 2561 ข้อ 104</t>
        </is>
      </c>
      <c r="P40" s="165" t="inlineStr">
        <is>
          <t>ข้อสอบเก่า</t>
        </is>
      </c>
      <c r="Q40" s="165" t="inlineStr">
        <is>
          <t>2561</t>
        </is>
      </c>
      <c r="R40" s="165" t="inlineStr"/>
    </row>
    <row r="41" ht="24" customHeight="1" s="49">
      <c r="A41" s="165" t="n">
        <v>39</v>
      </c>
      <c r="B41"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41" s="166" t="inlineStr"/>
      <c r="D41" s="166" t="inlineStr">
        <is>
          <t>จลนศาสตร์อันดับศูนย์ (Zero-order release kinetics: อัตราการปลดปล่อยยาคงที่ตลอดเวลา)</t>
        </is>
      </c>
      <c r="E41" s="166" t="inlineStr">
        <is>
          <t>จลนศาสตร์อันดับหนึ่ง (First-order release kinetics)</t>
        </is>
      </c>
      <c r="F41" s="166" t="inlineStr">
        <is>
          <t>จลนศาสตร์อันดับสอง (Second-order release kinetics)</t>
        </is>
      </c>
      <c r="G41" s="166" t="inlineStr">
        <is>
          <t>จลนศาสตร์อันดับหนึ่งเทียม (Pseudo-first order kinetics)</t>
        </is>
      </c>
      <c r="H41" s="166" t="inlineStr">
        <is>
          <t>จลนศาสตร์แบบพาราโบลิกผกผัน</t>
        </is>
      </c>
      <c r="I41" s="165" t="n">
        <v>1</v>
      </c>
      <c r="J41" s="166"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41" s="166" t="inlineStr"/>
      <c r="L41" s="166" t="inlineStr">
        <is>
          <t>Spectroscopy &amp; Optical Analysis</t>
        </is>
      </c>
      <c r="M41" s="166" t="inlineStr"/>
      <c r="N41" s="165" t="inlineStr">
        <is>
          <t>Product</t>
        </is>
      </c>
      <c r="O41" s="166" t="inlineStr">
        <is>
          <t>ข้อสอบจริง Product ปี 2559 ข้อ 2</t>
        </is>
      </c>
      <c r="P41" s="165" t="inlineStr">
        <is>
          <t>ข้อสอบเก่า</t>
        </is>
      </c>
      <c r="Q41" s="165" t="inlineStr">
        <is>
          <t>2559</t>
        </is>
      </c>
      <c r="R41" s="165" t="inlineStr"/>
    </row>
    <row r="42" ht="24" customHeight="1" s="49">
      <c r="A42" s="165" t="n">
        <v>40</v>
      </c>
      <c r="B42"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42" s="166" t="inlineStr"/>
      <c r="D42" s="166" t="inlineStr">
        <is>
          <t>ระบบเมทริกซ์ (Matrix delivery system)</t>
        </is>
      </c>
      <c r="E42" s="166" t="inlineStr">
        <is>
          <t>ระบบกระเปาะเยื่อกั้น (Membrane reservoir system)</t>
        </is>
      </c>
      <c r="F42" s="166" t="inlineStr">
        <is>
          <t>ระบบปั๊มออสโมติก (Osmotic pump system)</t>
        </is>
      </c>
      <c r="G42" s="166" t="inlineStr">
        <is>
          <t>ระบบปั๊มกลไก (Mechanical pump)</t>
        </is>
      </c>
      <c r="H42" s="166" t="inlineStr">
        <is>
          <t>ระบบกระเปาะเดี่ยว</t>
        </is>
      </c>
      <c r="I42" s="165" t="n">
        <v>1</v>
      </c>
      <c r="J42" s="166"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42" s="166" t="inlineStr"/>
      <c r="L42" s="166" t="inlineStr">
        <is>
          <t>Spectroscopy &amp; Optical Analysis</t>
        </is>
      </c>
      <c r="M42" s="166" t="inlineStr"/>
      <c r="N42" s="165" t="inlineStr">
        <is>
          <t>Product</t>
        </is>
      </c>
      <c r="O42" s="166" t="inlineStr">
        <is>
          <t>ข้อสอบจริง Product ปี 2559 ข้อ 6</t>
        </is>
      </c>
      <c r="P42" s="165" t="inlineStr">
        <is>
          <t>ข้อสอบเก่า</t>
        </is>
      </c>
      <c r="Q42" s="165" t="inlineStr">
        <is>
          <t>2559</t>
        </is>
      </c>
      <c r="R42" s="165" t="inlineStr"/>
    </row>
    <row r="43" ht="24" customHeight="1" s="49">
      <c r="A43" s="165" t="n">
        <v>41</v>
      </c>
      <c r="B43"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43" s="166" t="inlineStr"/>
      <c r="D43" s="166" t="inlineStr">
        <is>
          <t>การวัดค่าการหมุนระนาบแสงจำเพาะ (Specific Optical Rotation)</t>
        </is>
      </c>
      <c r="E43" s="166" t="inlineStr">
        <is>
          <t>การตรวจหาปริมาณเถ้าคงเหลือจากการเผาไหม้ (Residue on ignition)</t>
        </is>
      </c>
      <c r="F43" s="166" t="inlineStr">
        <is>
          <t>การตรวจหาตัวทำละลายตกค้าง (Residual solvents)</t>
        </is>
      </c>
      <c r="G43" s="166" t="inlineStr">
        <is>
          <t>การตรวจความกร่อน (Friability)</t>
        </is>
      </c>
      <c r="H43" s="166" t="inlineStr">
        <is>
          <t>การตรวจเวลาการแตกตัว (Disintegration time)</t>
        </is>
      </c>
      <c r="I43" s="165" t="n">
        <v>1</v>
      </c>
      <c r="J43" s="166"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43" s="166" t="inlineStr"/>
      <c r="L43" s="166" t="inlineStr">
        <is>
          <t>Spectroscopy &amp; Optical Analysis</t>
        </is>
      </c>
      <c r="M43" s="166" t="inlineStr"/>
      <c r="N43" s="165" t="inlineStr">
        <is>
          <t>Product</t>
        </is>
      </c>
      <c r="O43" s="166" t="inlineStr">
        <is>
          <t>ข้อสอบจริง Product ปี 2559 ข้อ 22</t>
        </is>
      </c>
      <c r="P43" s="165" t="inlineStr">
        <is>
          <t>ข้อสอบเก่า</t>
        </is>
      </c>
      <c r="Q43" s="165" t="inlineStr">
        <is>
          <t>2559</t>
        </is>
      </c>
      <c r="R43" s="165" t="inlineStr"/>
    </row>
    <row r="44" ht="24" customHeight="1" s="49">
      <c r="A44" s="165" t="n">
        <v>42</v>
      </c>
      <c r="B44"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44" s="166" t="inlineStr"/>
      <c r="D44" s="166" t="inlineStr">
        <is>
          <t>ระบบเมทริกซ์ชนิดกระจายตัวเป็นเนื้อเดียว (Monolithic matrix delivery system)</t>
        </is>
      </c>
      <c r="E44" s="166" t="inlineStr">
        <is>
          <t>ระบบกระเปาะเยื่อกั้นควบคุมการปลดปล่อย (Membrane-controlled reservoir system)</t>
        </is>
      </c>
      <c r="F44" s="166" t="inlineStr">
        <is>
          <t>ระบบปั๊มออสโมติกควบคุมการปลดปล่อย (Osmotic-controlled pump system)</t>
        </is>
      </c>
      <c r="G44" s="166" t="inlineStr">
        <is>
          <t>ระบบปั๊มกลไกภายนอก (Mechanical infusion pump)</t>
        </is>
      </c>
      <c r="H44" s="166" t="inlineStr">
        <is>
          <t>ระบบไดนามิกของไหล (Hydrodynamic pressure system)</t>
        </is>
      </c>
      <c r="I44" s="165" t="n">
        <v>1</v>
      </c>
      <c r="J44" s="166"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44" s="166" t="inlineStr"/>
      <c r="L44" s="166" t="inlineStr">
        <is>
          <t>Spectroscopy &amp; Optical Analysis</t>
        </is>
      </c>
      <c r="M44" s="166" t="inlineStr"/>
      <c r="N44" s="165" t="inlineStr">
        <is>
          <t>Product</t>
        </is>
      </c>
      <c r="O44" s="166" t="inlineStr">
        <is>
          <t>ข้อสอบจริง Product ปี 2559 ข้อ 6</t>
        </is>
      </c>
      <c r="P44" s="165" t="inlineStr">
        <is>
          <t>ข้อสอบเก่า</t>
        </is>
      </c>
      <c r="Q44" s="165" t="inlineStr">
        <is>
          <t>2559</t>
        </is>
      </c>
      <c r="R44" s="165" t="inlineStr"/>
    </row>
    <row r="45" ht="24" customHeight="1" s="49">
      <c r="A45" s="165" t="n">
        <v>43</v>
      </c>
      <c r="B45"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45" s="166" t="inlineStr"/>
      <c r="D45"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45" s="166" t="inlineStr">
        <is>
          <t>ห้องเตรียมยาเคมีบำบัดต้องควบคุมให้มีความดันอากาศเป็นบวก (Positive pressure) เทียบกับบริเวณภายนอก</t>
        </is>
      </c>
      <c r="F45" s="166" t="inlineStr">
        <is>
          <t>ชุดคลุมปฏิบัติงาน (Gown) เมื่อใช้เสร็จแล้วสามารถนำกลับมาซักทำความสะอาดและใช้ซ้ำได้จนกว่าจะฉีกขาด</t>
        </is>
      </c>
      <c r="G45" s="166" t="inlineStr">
        <is>
          <t>การเตรียมในตู้ Laminar Airflow Workbench ชนิดลมเป่าเข้าหาตัวผู้ปฏิบัติงาน (Horizontal flow) มีความปลอดภัยสูงสุด</t>
        </is>
      </c>
      <c r="H45" s="166" t="inlineStr">
        <is>
          <t>สามารถทิ้งขยะยาเคมีบำบัดปนเปื้อนลงในถังขยะติดเชื้อทั่วไปได้</t>
        </is>
      </c>
      <c r="I45" s="165" t="n">
        <v>1</v>
      </c>
      <c r="J45"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45" s="166" t="inlineStr"/>
      <c r="L45" s="166" t="inlineStr">
        <is>
          <t>Spectroscopy &amp; Optical Analysis</t>
        </is>
      </c>
      <c r="M45" s="166" t="inlineStr"/>
      <c r="N45" s="165" t="inlineStr">
        <is>
          <t>Product</t>
        </is>
      </c>
      <c r="O45" s="166" t="inlineStr">
        <is>
          <t>ข้อสอบจริง Product ปี 2559 ข้อ 12</t>
        </is>
      </c>
      <c r="P45" s="165" t="inlineStr">
        <is>
          <t>ข้อสอบเก่า</t>
        </is>
      </c>
      <c r="Q45" s="165" t="inlineStr">
        <is>
          <t>2559</t>
        </is>
      </c>
      <c r="R45" s="165" t="inlineStr"/>
    </row>
    <row r="46" ht="24" customHeight="1" s="49">
      <c r="A46" s="165" t="n">
        <v>44</v>
      </c>
      <c r="B46"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46" s="166" t="inlineStr"/>
      <c r="D46" s="166" t="inlineStr">
        <is>
          <t>24 เดือน (2 ปี เมื่อเก็บที่ 2 - 8 °C จนถึงวันหมดอายุ)</t>
        </is>
      </c>
      <c r="E46" s="166" t="inlineStr">
        <is>
          <t>6 เดือน</t>
        </is>
      </c>
      <c r="F46" s="166" t="inlineStr">
        <is>
          <t>12 เดือน</t>
        </is>
      </c>
      <c r="G46" s="166" t="inlineStr">
        <is>
          <t>36 เดือน</t>
        </is>
      </c>
      <c r="H46" s="166" t="inlineStr">
        <is>
          <t>48 เดือน</t>
        </is>
      </c>
      <c r="I46" s="165" t="n">
        <v>1</v>
      </c>
      <c r="J46" s="166"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46" s="166" t="inlineStr"/>
      <c r="L46" s="166" t="inlineStr">
        <is>
          <t>Spectroscopy &amp; Optical Analysis</t>
        </is>
      </c>
      <c r="M46" s="166" t="inlineStr"/>
      <c r="N46" s="165" t="inlineStr">
        <is>
          <t>Product</t>
        </is>
      </c>
      <c r="O46" s="166" t="inlineStr">
        <is>
          <t>ข้อสอบจริง Product ปี 2559 ข้อ 3</t>
        </is>
      </c>
      <c r="P46" s="165" t="inlineStr">
        <is>
          <t>ข้อสอบเก่า</t>
        </is>
      </c>
      <c r="Q46" s="165" t="inlineStr">
        <is>
          <t>2559</t>
        </is>
      </c>
      <c r="R46" s="165" t="inlineStr"/>
    </row>
    <row r="47" ht="24" customHeight="1" s="49">
      <c r="A47" s="165" t="n">
        <v>45</v>
      </c>
      <c r="B47"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47" s="166" t="inlineStr"/>
      <c r="D47" s="166" t="inlineStr">
        <is>
          <t>Polymer membrane permeation-controlled drug delivery system</t>
        </is>
      </c>
      <c r="E47" s="166" t="inlineStr">
        <is>
          <t>Polymer matrix diffusion-controlled drug delivery system</t>
        </is>
      </c>
      <c r="F47" s="166" t="inlineStr">
        <is>
          <t>Microreservoir partition-controlled drug delivery system</t>
        </is>
      </c>
      <c r="G47" s="166" t="inlineStr">
        <is>
          <t>Osmotic pressure-activated drug delivery system</t>
        </is>
      </c>
      <c r="H47" s="166" t="inlineStr">
        <is>
          <t>Hydrodynamic pressure-activated drug delivery system</t>
        </is>
      </c>
      <c r="I47" s="165" t="n">
        <v>1</v>
      </c>
      <c r="J47" s="166"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47" s="166" t="inlineStr"/>
      <c r="L47" s="166" t="inlineStr">
        <is>
          <t>Spectroscopy &amp; Optical Analysis</t>
        </is>
      </c>
      <c r="M47" s="166" t="inlineStr"/>
      <c r="N47" s="165" t="inlineStr">
        <is>
          <t>Product</t>
        </is>
      </c>
      <c r="O47" s="166" t="inlineStr">
        <is>
          <t>ข้อสอบจริง Product ปี 2559 ข้อ 8</t>
        </is>
      </c>
      <c r="P47" s="165" t="inlineStr">
        <is>
          <t>ข้อสอบเก่า</t>
        </is>
      </c>
      <c r="Q47" s="165" t="inlineStr">
        <is>
          <t>2559</t>
        </is>
      </c>
      <c r="R47" s="165" t="inlineStr"/>
    </row>
    <row r="48" ht="24" customHeight="1" s="49">
      <c r="A48" s="165" t="n">
        <v>46</v>
      </c>
      <c r="B48" s="166" t="inlineStr">
        <is>
          <t>การ plot กราฟ IR มีองค์ประกอบอะไรบ้าง</t>
        </is>
      </c>
      <c r="C48" s="166" t="inlineStr"/>
      <c r="D48" s="166" t="inlineStr">
        <is>
          <t>Absorbance กับ time</t>
        </is>
      </c>
      <c r="E48" s="166" t="inlineStr">
        <is>
          <t>Absorbance กับ wavelengths</t>
        </is>
      </c>
      <c r="F48" s="166" t="inlineStr">
        <is>
          <t>Absorbance กับ wavenumber</t>
        </is>
      </c>
      <c r="G48" s="166" t="inlineStr">
        <is>
          <t>Transmittance กับ time</t>
        </is>
      </c>
      <c r="H48" s="166" t="inlineStr">
        <is>
          <t>Transmittance กับ wavenumber</t>
        </is>
      </c>
      <c r="I48" s="165" t="inlineStr">
        <is>
          <t>5</t>
        </is>
      </c>
      <c r="J48" s="16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8" s="166" t="inlineStr"/>
      <c r="L48" s="166" t="inlineStr">
        <is>
          <t>Infrared Spectroscopy</t>
        </is>
      </c>
      <c r="M48" s="166" t="inlineStr"/>
      <c r="N48" s="165" t="inlineStr">
        <is>
          <t>Product</t>
        </is>
      </c>
      <c r="O48" s="166" t="inlineStr">
        <is>
          <t>[SOURCE: Pharma Plus เล่มม่วง 2 - ข้อสอบย้อนหลัง PLE-CC1 ปี 2564 วันที่ 1 ข้อ 80]</t>
        </is>
      </c>
      <c r="P48" s="165" t="inlineStr">
        <is>
          <t>ข้อสอบเก่า</t>
        </is>
      </c>
      <c r="Q48" s="165" t="inlineStr">
        <is>
          <t>2564</t>
        </is>
      </c>
      <c r="R48" s="165" t="inlineStr"/>
    </row>
    <row r="49" ht="24" customHeight="1" s="49">
      <c r="A49" s="165" t="n">
        <v>47</v>
      </c>
      <c r="B49" s="166" t="inlineStr">
        <is>
          <t>ถ้าวิเคราะห์ ยา A ด้วย HPLC ได้ retention time ของ standard กับยา A เท่ากันแปลว่าอะไร</t>
        </is>
      </c>
      <c r="C49" s="166" t="inlineStr"/>
      <c r="D49" s="166" t="inlineStr">
        <is>
          <t>ยา กับ standard เป็นสารคนละตัวกัน</t>
        </is>
      </c>
      <c r="E49" s="166" t="inlineStr">
        <is>
          <t>เวลาที่ standard กับ ยา A อยู่ใน column เท่ากัน</t>
        </is>
      </c>
      <c r="F49" s="166" t="inlineStr">
        <is>
          <t>ยา A เป็น by product ของ standard</t>
        </is>
      </c>
      <c r="G49" s="166" t="inlineStr">
        <is>
          <t>ยา A มีความชอบพอกับ Stationary phase ใน column มากกว่า standard</t>
        </is>
      </c>
      <c r="H49" s="166" t="inlineStr">
        <is>
          <t>ยา 2 กับ Standard มีปริมาณ เท่ากัน</t>
        </is>
      </c>
      <c r="I49" s="165" t="inlineStr">
        <is>
          <t>2</t>
        </is>
      </c>
      <c r="J49" s="16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9" s="166" t="inlineStr"/>
      <c r="L49" s="166" t="inlineStr">
        <is>
          <t>High Performance Liquid Chromatography (HPLC)</t>
        </is>
      </c>
      <c r="M49" s="166" t="inlineStr"/>
      <c r="N49" s="165" t="inlineStr">
        <is>
          <t>Product</t>
        </is>
      </c>
      <c r="O49" s="166" t="inlineStr">
        <is>
          <t>[SOURCE: Pharma Plus เล่มม่วง 2 - ข้อสอบย้อนหลัง PLE-CC1 ปี 2564 วันที่ 1 ข้อ 91]</t>
        </is>
      </c>
      <c r="P49" s="165" t="inlineStr">
        <is>
          <t>ข้อสอบเก่า</t>
        </is>
      </c>
      <c r="Q49" s="165" t="inlineStr">
        <is>
          <t>2564</t>
        </is>
      </c>
      <c r="R49" s="165" t="inlineStr"/>
    </row>
    <row r="50" ht="24" customHeight="1" s="49">
      <c r="A50" s="165" t="n">
        <v>48</v>
      </c>
      <c r="B50"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50" s="166" t="inlineStr"/>
      <c r="D50" s="166" t="inlineStr">
        <is>
          <t>-C=O</t>
        </is>
      </c>
      <c r="E50" s="166" t="inlineStr">
        <is>
          <t>-C=C-</t>
        </is>
      </c>
      <c r="F50" s="166" t="inlineStr">
        <is>
          <t>-SH</t>
        </is>
      </c>
      <c r="G50" s="166" t="inlineStr">
        <is>
          <t>-OH</t>
        </is>
      </c>
      <c r="H50" s="166" t="inlineStr">
        <is>
          <t>-H</t>
        </is>
      </c>
      <c r="I50" s="165" t="inlineStr">
        <is>
          <t>1</t>
        </is>
      </c>
      <c r="J50"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50" s="166" t="inlineStr">
        <is>
          <t>Infrared Spectroscopy</t>
        </is>
      </c>
      <c r="L50" s="166" t="inlineStr">
        <is>
          <t>Carbonyl group stretching frequency in IR spectrum</t>
        </is>
      </c>
      <c r="M50" s="166" t="inlineStr"/>
      <c r="N50" s="165" t="inlineStr">
        <is>
          <t>ยาก</t>
        </is>
      </c>
      <c r="O50" s="166" t="inlineStr">
        <is>
          <t>ข้อสอบเก่า</t>
        </is>
      </c>
      <c r="P50" s="165" t="inlineStr">
        <is>
          <t>ข้อสอบเก่า</t>
        </is>
      </c>
      <c r="Q50" s="165" t="inlineStr">
        <is>
          <t>2565</t>
        </is>
      </c>
      <c r="R50" s="165" t="inlineStr"/>
    </row>
    <row r="51" ht="24" customHeight="1" s="49">
      <c r="A51" s="165" t="n">
        <v>49</v>
      </c>
      <c r="B51"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51" s="166" t="inlineStr"/>
      <c r="D51" s="166" t="inlineStr">
        <is>
          <t>กราฟ DSC</t>
        </is>
      </c>
      <c r="E51" s="166" t="inlineStr">
        <is>
          <t>กราฟ UV</t>
        </is>
      </c>
      <c r="F51" s="166" t="inlineStr">
        <is>
          <t>กราฟ IR</t>
        </is>
      </c>
      <c r="G51" s="166" t="inlineStr">
        <is>
          <t>กราฟ HPLC</t>
        </is>
      </c>
      <c r="H51" s="166" t="inlineStr">
        <is>
          <t>กราฟ AAS</t>
        </is>
      </c>
      <c r="I51" s="165" t="inlineStr">
        <is>
          <t>4</t>
        </is>
      </c>
      <c r="J51"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51" s="166" t="inlineStr">
        <is>
          <t>Chromatography</t>
        </is>
      </c>
      <c r="L51" s="166" t="inlineStr">
        <is>
          <t>High-Performance Liquid Chromatography (HPLC) chromatogram identification</t>
        </is>
      </c>
      <c r="M51" s="166" t="inlineStr"/>
      <c r="N51" s="165" t="inlineStr">
        <is>
          <t>ยาก</t>
        </is>
      </c>
      <c r="O51" s="166" t="inlineStr">
        <is>
          <t>ข้อสอบเก่า</t>
        </is>
      </c>
      <c r="P51" s="165" t="inlineStr">
        <is>
          <t>ข้อสอบเก่า</t>
        </is>
      </c>
      <c r="Q51" s="165" t="inlineStr">
        <is>
          <t>2565</t>
        </is>
      </c>
      <c r="R51" s="165" t="inlineStr"/>
    </row>
    <row r="52" ht="24" customHeight="1" s="49">
      <c r="A52" s="165" t="n">
        <v>50</v>
      </c>
      <c r="B52"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52" s="166" t="inlineStr"/>
      <c r="D52" s="166" t="inlineStr">
        <is>
          <t>UV-visible spectrophotometer</t>
        </is>
      </c>
      <c r="E52" s="166" t="inlineStr">
        <is>
          <t>Infrared spectroscope</t>
        </is>
      </c>
      <c r="F52" s="166" t="inlineStr">
        <is>
          <t>Mass spectroscope</t>
        </is>
      </c>
      <c r="G52" s="166" t="inlineStr">
        <is>
          <t>Refractometer</t>
        </is>
      </c>
      <c r="H52" s="166" t="inlineStr">
        <is>
          <t>Polarimeter</t>
        </is>
      </c>
      <c r="I52" s="165" t="inlineStr">
        <is>
          <t>1</t>
        </is>
      </c>
      <c r="J52"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52" s="166" t="inlineStr">
        <is>
          <t>Instrumental Analysis</t>
        </is>
      </c>
      <c r="L52" s="166" t="inlineStr">
        <is>
          <t>UV-Visible Spectrophotometry for Rifampicin Quantification</t>
        </is>
      </c>
      <c r="M52" s="166" t="inlineStr"/>
      <c r="N52" s="165" t="inlineStr">
        <is>
          <t>ปานกลาง</t>
        </is>
      </c>
      <c r="O52" s="166" t="inlineStr">
        <is>
          <t>ข้อสอบเก่า</t>
        </is>
      </c>
      <c r="P52" s="165" t="inlineStr">
        <is>
          <t>ข้อสอบเก่า</t>
        </is>
      </c>
      <c r="Q52" s="165" t="inlineStr">
        <is>
          <t>2565</t>
        </is>
      </c>
      <c r="R52" s="165" t="inlineStr"/>
    </row>
    <row r="53" ht="24" customHeight="1" s="49">
      <c r="A53" s="165" t="n">
        <v>51</v>
      </c>
      <c r="B53" s="166" t="inlineStr">
        <is>
          <t>[กรณีศึกษา]
จากกราฟ IR spectrum แสดงความสัมพันธ์ระหว่าง Transmittance กับ Wavenumber (cm-1)
คำถาม: ให้กราฟดังกล่าวให้ข้อมูลใด</t>
        </is>
      </c>
      <c r="C53" s="166" t="inlineStr"/>
      <c r="D53" s="166" t="inlineStr">
        <is>
          <t>หมู่ฟังก์ชัน</t>
        </is>
      </c>
      <c r="E53" s="166" t="inlineStr">
        <is>
          <t>มวลโมเลกุล</t>
        </is>
      </c>
      <c r="F53" s="166" t="inlineStr">
        <is>
          <t>จำนวนโปรตอน</t>
        </is>
      </c>
      <c r="G53" s="166" t="inlineStr">
        <is>
          <t>จำนวนอิเล็กตรอน</t>
        </is>
      </c>
      <c r="H53" s="166" t="inlineStr">
        <is>
          <t>องค์ประกอบของธาตุ</t>
        </is>
      </c>
      <c r="I53" s="165" t="inlineStr">
        <is>
          <t>1</t>
        </is>
      </c>
      <c r="J53"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53" s="166" t="inlineStr">
        <is>
          <t>Infrared Spectroscopy (IR)</t>
        </is>
      </c>
      <c r="L53" s="166" t="inlineStr">
        <is>
          <t>IR Spectrum Information (Functional Groups and Chemical Bonds)</t>
        </is>
      </c>
      <c r="M53" s="166" t="inlineStr"/>
      <c r="N53" s="165" t="inlineStr">
        <is>
          <t>ปานกลาง</t>
        </is>
      </c>
      <c r="O53" s="166" t="inlineStr">
        <is>
          <t>ข้อสอบเก่า</t>
        </is>
      </c>
      <c r="P53" s="165" t="inlineStr">
        <is>
          <t>ข้อสอบเก่า</t>
        </is>
      </c>
      <c r="Q53" s="165" t="inlineStr">
        <is>
          <t>2565</t>
        </is>
      </c>
      <c r="R53" s="165" t="inlineStr"/>
    </row>
    <row r="54" ht="409.6" customHeight="1" s="49"/>
    <row r="55" ht="409.6" customHeight="1" s="49"/>
    <row r="56" ht="409.6" customHeight="1" s="49"/>
    <row r="57" ht="409.6" customHeight="1" s="49"/>
    <row r="58" ht="409.6" customHeight="1" s="49"/>
    <row r="59" ht="409.6" customHeight="1" s="49"/>
    <row r="60" ht="409.6" customHeight="1" s="49"/>
    <row r="61" ht="409.6" customHeight="1" s="49"/>
    <row r="62" ht="409.6" customHeight="1" s="49"/>
    <row r="63" ht="409.6" customHeight="1" s="49"/>
    <row r="64" ht="409.6" customHeight="1" s="49"/>
    <row r="65" ht="409.6" customHeight="1" s="49"/>
    <row r="66" ht="409.6" customHeight="1" s="49"/>
    <row r="67" ht="409.6" customHeight="1" s="49"/>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0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ข้อใดกล่าวไม่ถูกต้องเกี่ยวกับการเรียกเก็บยาคืนตามเกณฑ์ของ GMP</t>
        </is>
      </c>
      <c r="C3" s="166" t="inlineStr"/>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n">
        <v>5</v>
      </c>
      <c r="J3" s="166"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66" t="inlineStr"/>
      <c r="L3" s="166" t="inlineStr">
        <is>
          <t>GMP Regulations</t>
        </is>
      </c>
      <c r="M3" s="166" t="inlineStr"/>
      <c r="N3" s="165" t="inlineStr">
        <is>
          <t>Product</t>
        </is>
      </c>
      <c r="O3" s="166" t="inlineStr">
        <is>
          <t>ข้อสอบจริง 2561 ข้อ 18</t>
        </is>
      </c>
      <c r="P3" s="167" t="inlineStr">
        <is>
          <t>ข้อสอบเก่า</t>
        </is>
      </c>
      <c r="Q3" s="165" t="inlineStr">
        <is>
          <t>2561</t>
        </is>
      </c>
      <c r="R3" s="165" t="inlineStr"/>
      <c r="S3" s="2" t="n"/>
      <c r="T3" s="2" t="n"/>
      <c r="U3" s="2" t="n"/>
    </row>
    <row r="4" ht="24" customHeight="1" s="49">
      <c r="A4" s="167" t="n">
        <v>2</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inlineStr"/>
      <c r="D4" s="166" t="inlineStr">
        <is>
          <t>25°C ± 2°C / 60% ± 5% RH</t>
        </is>
      </c>
      <c r="E4" s="166" t="inlineStr">
        <is>
          <t>30°C ± 2°C / 65% ± 5% RH</t>
        </is>
      </c>
      <c r="F4" s="166" t="inlineStr">
        <is>
          <t>40°C ± 2°C / 75% ± 5% RH</t>
        </is>
      </c>
      <c r="G4" s="166" t="inlineStr">
        <is>
          <t>30°C ± 2°C / 75% ± 5% RH</t>
        </is>
      </c>
      <c r="H4" s="166" t="inlineStr">
        <is>
          <t>25°C ± 2°C / 75% ± 5% RH</t>
        </is>
      </c>
      <c r="I4" s="167" t="n">
        <v>4</v>
      </c>
      <c r="J4" s="166"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66" t="inlineStr"/>
      <c r="L4" s="166" t="inlineStr">
        <is>
          <t>Stability Testing</t>
        </is>
      </c>
      <c r="M4" s="166" t="inlineStr"/>
      <c r="N4" s="165" t="inlineStr">
        <is>
          <t>Product</t>
        </is>
      </c>
      <c r="O4" s="166" t="inlineStr">
        <is>
          <t>ข้อสอบจริง 2561 ข้อ 44</t>
        </is>
      </c>
      <c r="P4" s="167" t="inlineStr">
        <is>
          <t>ข้อสอบเก่า</t>
        </is>
      </c>
      <c r="Q4" s="165" t="inlineStr">
        <is>
          <t>2561</t>
        </is>
      </c>
      <c r="R4" s="165" t="inlineStr"/>
      <c r="S4" s="2" t="n"/>
      <c r="T4" s="2" t="n"/>
      <c r="U4" s="2" t="n"/>
    </row>
    <row r="5" ht="24" customHeight="1" s="49">
      <c r="A5" s="167" t="n">
        <v>3</v>
      </c>
      <c r="B5" s="166" t="inlineStr">
        <is>
          <t>ข้อใดถูกต้องเกี่ยวกับการจัดเตรียมยาเคมีบำบัด (Cytotoxic preparation) เพื่อความปลอดภัยตามมาตรฐานสากล</t>
        </is>
      </c>
      <c r="C5" s="166" t="inlineStr"/>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n">
        <v>2</v>
      </c>
      <c r="J5" s="166"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66" t="inlineStr"/>
      <c r="L5" s="166" t="inlineStr">
        <is>
          <t>Sterile Compounding &amp; Safety</t>
        </is>
      </c>
      <c r="M5" s="166" t="inlineStr"/>
      <c r="N5" s="165" t="inlineStr">
        <is>
          <t>Product</t>
        </is>
      </c>
      <c r="O5" s="166" t="inlineStr">
        <is>
          <t>ข้อสอบเตรียมสอบเภสัช</t>
        </is>
      </c>
      <c r="P5" s="165" t="inlineStr">
        <is>
          <t>แบบฝึกหัด</t>
        </is>
      </c>
      <c r="Q5" s="165" t="inlineStr">
        <is>
          <t>เล่มม่วง</t>
        </is>
      </c>
      <c r="R5" s="165" t="inlineStr"/>
      <c r="S5" s="2" t="n"/>
      <c r="T5" s="2" t="n"/>
      <c r="U5" s="2" t="n"/>
    </row>
    <row r="6" ht="24" customHeight="1" s="49">
      <c r="A6" s="167" t="n">
        <v>4</v>
      </c>
      <c r="B6" s="166" t="inlineStr">
        <is>
          <t>จากโครงสร้างทางเคมี L-dopa ถูกเปลี่ยนเป็น dopamine ในร่างกายด้วยปฏิกิริยาใด</t>
        </is>
      </c>
      <c r="C6" s="166" t="inlineStr"/>
      <c r="D6" s="166" t="inlineStr">
        <is>
          <t>Decarboxylation</t>
        </is>
      </c>
      <c r="E6" s="166" t="inlineStr">
        <is>
          <t>Demethylation</t>
        </is>
      </c>
      <c r="F6" s="166" t="inlineStr">
        <is>
          <t>Deamination</t>
        </is>
      </c>
      <c r="G6" s="166" t="inlineStr">
        <is>
          <t>Hydrolysis</t>
        </is>
      </c>
      <c r="H6" s="166" t="inlineStr">
        <is>
          <t>Oxidation</t>
        </is>
      </c>
      <c r="I6" s="167" t="n">
        <v>1</v>
      </c>
      <c r="J6" s="166"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66" t="inlineStr"/>
      <c r="L6" s="166" t="inlineStr">
        <is>
          <t>Preformulation &amp; Medicinal Chemistry</t>
        </is>
      </c>
      <c r="M6" s="166" t="inlineStr"/>
      <c r="N6" s="165" t="inlineStr">
        <is>
          <t>Product</t>
        </is>
      </c>
      <c r="O6" s="166" t="inlineStr">
        <is>
          <t>ข้อสอบเตรียมสอบเภสัช</t>
        </is>
      </c>
      <c r="P6" s="165" t="inlineStr">
        <is>
          <t>แบบฝึกหัด</t>
        </is>
      </c>
      <c r="Q6" s="165" t="inlineStr">
        <is>
          <t>เล่มม่วง</t>
        </is>
      </c>
      <c r="R6" s="165" t="inlineStr"/>
      <c r="S6" s="2" t="n"/>
      <c r="T6" s="2" t="n"/>
      <c r="U6" s="2" t="n"/>
    </row>
    <row r="7" ht="24" customHeight="1" s="49">
      <c r="A7" s="167" t="n">
        <v>5</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inlineStr"/>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n">
        <v>3</v>
      </c>
      <c r="J7" s="166"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7" s="166" t="inlineStr"/>
      <c r="L7" s="166" t="inlineStr">
        <is>
          <t>Preformulation &amp; Rheology</t>
        </is>
      </c>
      <c r="M7" s="166" t="inlineStr"/>
      <c r="N7" s="165" t="inlineStr">
        <is>
          <t>Product</t>
        </is>
      </c>
      <c r="O7" s="166" t="inlineStr">
        <is>
          <t>ข้อสอบเตรียมสอบเภสัช</t>
        </is>
      </c>
      <c r="P7" s="165" t="inlineStr">
        <is>
          <t>แบบฝึกหัด</t>
        </is>
      </c>
      <c r="Q7" s="165" t="inlineStr">
        <is>
          <t>เล่มม่วง</t>
        </is>
      </c>
      <c r="R7" s="165" t="inlineStr"/>
      <c r="S7" s="2" t="n"/>
      <c r="T7" s="2" t="n"/>
      <c r="U7" s="2" t="n"/>
    </row>
    <row r="8" ht="24" customHeight="1" s="49">
      <c r="A8" s="167" t="n">
        <v>6</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inlineStr"/>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n">
        <v>4</v>
      </c>
      <c r="J8" s="166"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8" s="166" t="inlineStr"/>
      <c r="L8" s="166" t="inlineStr">
        <is>
          <t>Preformulation &amp; Polymer Coating</t>
        </is>
      </c>
      <c r="M8" s="166" t="inlineStr"/>
      <c r="N8" s="165" t="inlineStr">
        <is>
          <t>Product</t>
        </is>
      </c>
      <c r="O8" s="166" t="inlineStr">
        <is>
          <t>ข้อสอบจริง 2562 / 2566</t>
        </is>
      </c>
      <c r="P8" s="167" t="inlineStr">
        <is>
          <t>ข้อสอบเก่า</t>
        </is>
      </c>
      <c r="Q8" s="165" t="inlineStr">
        <is>
          <t>2562</t>
        </is>
      </c>
      <c r="R8" s="165" t="inlineStr"/>
      <c r="S8" s="2" t="n"/>
      <c r="T8" s="2" t="n"/>
      <c r="U8" s="2" t="n"/>
    </row>
    <row r="9" ht="24" customHeight="1" s="49">
      <c r="A9" s="167" t="n">
        <v>7</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inlineStr"/>
      <c r="D9" s="166" t="inlineStr">
        <is>
          <t>Croscarmellose sodium</t>
        </is>
      </c>
      <c r="E9" s="166" t="inlineStr">
        <is>
          <t>Talcum</t>
        </is>
      </c>
      <c r="F9" s="166" t="inlineStr">
        <is>
          <t>Povidone K30</t>
        </is>
      </c>
      <c r="G9" s="166" t="inlineStr">
        <is>
          <t>Gelatin</t>
        </is>
      </c>
      <c r="H9" s="166" t="inlineStr">
        <is>
          <t>Methyl cellulose</t>
        </is>
      </c>
      <c r="I9" s="167" t="n">
        <v>1</v>
      </c>
      <c r="J9" s="166"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9" s="166" t="inlineStr"/>
      <c r="L9" s="166" t="inlineStr">
        <is>
          <t>Preformulation &amp; Excipients</t>
        </is>
      </c>
      <c r="M9" s="166" t="inlineStr"/>
      <c r="N9" s="165" t="inlineStr">
        <is>
          <t>Product</t>
        </is>
      </c>
      <c r="O9" s="166" t="inlineStr">
        <is>
          <t>ข้อสอบจริง 2561 ข้อ 108 / 2567 ข้อ 15</t>
        </is>
      </c>
      <c r="P9" s="167" t="inlineStr">
        <is>
          <t>ข้อสอบเก่า</t>
        </is>
      </c>
      <c r="Q9" s="165" t="inlineStr">
        <is>
          <t>2561</t>
        </is>
      </c>
      <c r="R9" s="165" t="inlineStr"/>
      <c r="S9" s="2" t="n"/>
      <c r="T9" s="2" t="n"/>
      <c r="U9" s="2" t="n"/>
    </row>
    <row r="10" ht="24" customHeight="1" s="49">
      <c r="A10" s="167" t="n">
        <v>8</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inlineStr"/>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n">
        <v>4</v>
      </c>
      <c r="J10" s="166"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0" s="166" t="inlineStr"/>
      <c r="L10" s="166" t="inlineStr">
        <is>
          <t>GMP PIC/S &amp; Sterile Manufacturing</t>
        </is>
      </c>
      <c r="M10" s="166" t="inlineStr"/>
      <c r="N10" s="165" t="inlineStr">
        <is>
          <t>Product</t>
        </is>
      </c>
      <c r="O10" s="166" t="inlineStr">
        <is>
          <t>ข้อสอบจริง 2566 Day 2 ข้อ 97</t>
        </is>
      </c>
      <c r="P10" s="167" t="inlineStr">
        <is>
          <t>ข้อสอบเก่า</t>
        </is>
      </c>
      <c r="Q10" s="165" t="inlineStr">
        <is>
          <t>2566</t>
        </is>
      </c>
      <c r="R10" s="165" t="inlineStr"/>
      <c r="S10" s="2" t="n"/>
      <c r="T10" s="2" t="n"/>
      <c r="U10" s="2" t="n"/>
    </row>
    <row r="11" ht="24" customHeight="1" s="49">
      <c r="A11" s="167" t="n">
        <v>9</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inlineStr"/>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n">
        <v>3</v>
      </c>
      <c r="J11" s="166"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1" s="166" t="inlineStr"/>
      <c r="L11" s="166" t="inlineStr">
        <is>
          <t>GMP Facility Design &amp; Cross-Contamination</t>
        </is>
      </c>
      <c r="M11" s="166" t="inlineStr"/>
      <c r="N11" s="165" t="inlineStr">
        <is>
          <t>Product</t>
        </is>
      </c>
      <c r="O11" s="166" t="inlineStr">
        <is>
          <t>ข้อสอบจริง 2566 Day 2 ข้อ 76</t>
        </is>
      </c>
      <c r="P11" s="167" t="inlineStr">
        <is>
          <t>ข้อสอบเก่า</t>
        </is>
      </c>
      <c r="Q11" s="165" t="inlineStr">
        <is>
          <t>2566</t>
        </is>
      </c>
      <c r="R11" s="165" t="inlineStr"/>
      <c r="S11" s="2" t="n"/>
      <c r="T11" s="2" t="n"/>
      <c r="U11" s="2" t="n"/>
    </row>
    <row r="12" ht="24" customHeight="1" s="49">
      <c r="A12" s="165" t="n">
        <v>10</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inlineStr"/>
      <c r="D12" s="166" t="inlineStr">
        <is>
          <t>Ethyl cellulose</t>
        </is>
      </c>
      <c r="E12" s="166" t="inlineStr">
        <is>
          <t>Cellulose acetate</t>
        </is>
      </c>
      <c r="F12" s="166" t="inlineStr">
        <is>
          <t>Polysorbate 80</t>
        </is>
      </c>
      <c r="G12" s="166" t="inlineStr">
        <is>
          <t>Sorbitol</t>
        </is>
      </c>
      <c r="H12" s="166" t="inlineStr">
        <is>
          <t>Polyvinyl alcohol (PVA)</t>
        </is>
      </c>
      <c r="I12" s="165" t="n">
        <v>5</v>
      </c>
      <c r="J12" s="166"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2" s="166" t="inlineStr"/>
      <c r="L12" s="166" t="inlineStr">
        <is>
          <t>Pharmaceutical Technology General</t>
        </is>
      </c>
      <c r="M12" s="166" t="inlineStr"/>
      <c r="N12" s="165" t="inlineStr">
        <is>
          <t>Product</t>
        </is>
      </c>
      <c r="O12" s="166" t="inlineStr">
        <is>
          <t>ข้อสอบจริง Product ปี 2567 ข้อ 6</t>
        </is>
      </c>
      <c r="P12" s="165" t="inlineStr">
        <is>
          <t>ข้อสอบเก่า</t>
        </is>
      </c>
      <c r="Q12" s="165" t="inlineStr">
        <is>
          <t>2567</t>
        </is>
      </c>
      <c r="R12" s="165" t="inlineStr"/>
      <c r="S12" s="2" t="n"/>
      <c r="T12" s="2" t="n"/>
      <c r="U12" s="2" t="n"/>
    </row>
    <row r="13" ht="24" customHeight="1" s="49">
      <c r="A13" s="165" t="n">
        <v>11</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inlineStr"/>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n">
        <v>1</v>
      </c>
      <c r="J13" s="166"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3" s="166" t="inlineStr"/>
      <c r="L13" s="166" t="inlineStr">
        <is>
          <t>Pharmaceutical Technology General</t>
        </is>
      </c>
      <c r="M13" s="166" t="inlineStr"/>
      <c r="N13" s="165" t="inlineStr">
        <is>
          <t>Product</t>
        </is>
      </c>
      <c r="O13" s="166" t="inlineStr">
        <is>
          <t>ข้อสอบจริง Product ปี 2567 ข้อ 7</t>
        </is>
      </c>
      <c r="P13" s="165" t="inlineStr">
        <is>
          <t>ข้อสอบเก่า</t>
        </is>
      </c>
      <c r="Q13" s="165" t="inlineStr">
        <is>
          <t>2567</t>
        </is>
      </c>
      <c r="R13" s="165" t="inlineStr"/>
      <c r="S13" s="2" t="n"/>
      <c r="T13" s="2" t="n"/>
      <c r="U13" s="2" t="n"/>
    </row>
    <row r="14" ht="24" customHeight="1" s="49">
      <c r="A14" s="165" t="n">
        <v>12</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n">
        <v>1</v>
      </c>
      <c r="J14" s="166"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4" s="166" t="inlineStr"/>
      <c r="L14" s="166" t="inlineStr">
        <is>
          <t>Pharmaceutical Technology General</t>
        </is>
      </c>
      <c r="M14" s="166" t="inlineStr"/>
      <c r="N14" s="165" t="inlineStr">
        <is>
          <t>Product</t>
        </is>
      </c>
      <c r="O14" s="166" t="inlineStr">
        <is>
          <t>ข้อสอบจริง Product ปี 2567 ข้อ 9</t>
        </is>
      </c>
      <c r="P14" s="165" t="inlineStr">
        <is>
          <t>ข้อสอบเก่า</t>
        </is>
      </c>
      <c r="Q14" s="165" t="inlineStr">
        <is>
          <t>2567</t>
        </is>
      </c>
      <c r="R14" s="165" t="inlineStr"/>
      <c r="S14" s="2" t="n"/>
      <c r="T14" s="2" t="n"/>
      <c r="U14" s="2" t="n"/>
    </row>
    <row r="15" ht="24" customHeight="1" s="49">
      <c r="A15" s="165" t="n">
        <v>13</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inlineStr"/>
      <c r="D15" s="166" t="inlineStr">
        <is>
          <t>Sodium sulfate</t>
        </is>
      </c>
      <c r="E15" s="166" t="inlineStr">
        <is>
          <t>Glycerin</t>
        </is>
      </c>
      <c r="F15" s="166" t="inlineStr">
        <is>
          <t>Sorbitol</t>
        </is>
      </c>
      <c r="G15" s="166" t="inlineStr">
        <is>
          <t>Aspartame</t>
        </is>
      </c>
      <c r="H15" s="166" t="inlineStr">
        <is>
          <t>Polacrilex (Cation exchange resin)</t>
        </is>
      </c>
      <c r="I15" s="165" t="n">
        <v>2</v>
      </c>
      <c r="J15" s="166"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5" s="166" t="inlineStr"/>
      <c r="L15" s="166" t="inlineStr">
        <is>
          <t>Pharmaceutical Technology General</t>
        </is>
      </c>
      <c r="M15" s="166" t="inlineStr"/>
      <c r="N15" s="165" t="inlineStr">
        <is>
          <t>Product</t>
        </is>
      </c>
      <c r="O15" s="166" t="inlineStr">
        <is>
          <t>ข้อสอบจริง Product ปี 2567 ข้อ 16</t>
        </is>
      </c>
      <c r="P15" s="165" t="inlineStr">
        <is>
          <t>ข้อสอบเก่า</t>
        </is>
      </c>
      <c r="Q15" s="165" t="inlineStr">
        <is>
          <t>2567</t>
        </is>
      </c>
      <c r="R15" s="165" t="inlineStr"/>
      <c r="S15" s="2" t="n"/>
      <c r="T15" s="2" t="n"/>
      <c r="U15" s="2" t="n"/>
    </row>
    <row r="16" ht="24" customHeight="1" s="49">
      <c r="A16" s="165" t="n">
        <v>14</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inlineStr"/>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n">
        <v>4</v>
      </c>
      <c r="J16" s="166"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6" s="166" t="inlineStr"/>
      <c r="L16" s="166" t="inlineStr">
        <is>
          <t>Pharmaceutical Technology General</t>
        </is>
      </c>
      <c r="M16" s="166" t="inlineStr"/>
      <c r="N16" s="165" t="inlineStr">
        <is>
          <t>Product</t>
        </is>
      </c>
      <c r="O16" s="166" t="inlineStr">
        <is>
          <t>ข้อสอบจริง Product ปี 2567 ข้อ 20</t>
        </is>
      </c>
      <c r="P16" s="165" t="inlineStr">
        <is>
          <t>ข้อสอบเก่า</t>
        </is>
      </c>
      <c r="Q16" s="165" t="inlineStr">
        <is>
          <t>2567</t>
        </is>
      </c>
      <c r="R16" s="165" t="inlineStr"/>
    </row>
    <row r="17" ht="24" customHeight="1" s="49">
      <c r="A17" s="165" t="n">
        <v>15</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inlineStr"/>
      <c r="D17" s="166" t="inlineStr">
        <is>
          <t>Glycerin</t>
        </is>
      </c>
      <c r="E17" s="166" t="inlineStr">
        <is>
          <t>Sorbitol</t>
        </is>
      </c>
      <c r="F17" s="166" t="inlineStr">
        <is>
          <t>White petrolatum (White soft paraffin)</t>
        </is>
      </c>
      <c r="G17" s="166" t="inlineStr">
        <is>
          <t>Hyaluronic acid</t>
        </is>
      </c>
      <c r="H17" s="166" t="inlineStr">
        <is>
          <t>Niacinamide</t>
        </is>
      </c>
      <c r="I17" s="165" t="n">
        <v>3</v>
      </c>
      <c r="J17" s="166"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7" s="166" t="inlineStr"/>
      <c r="L17" s="166" t="inlineStr">
        <is>
          <t>Pharmaceutical Technology General</t>
        </is>
      </c>
      <c r="M17" s="166" t="inlineStr"/>
      <c r="N17" s="165" t="inlineStr">
        <is>
          <t>Product</t>
        </is>
      </c>
      <c r="O17" s="166" t="inlineStr">
        <is>
          <t>ข้อสอบจริง Product ปี 2567 ข้อ 26</t>
        </is>
      </c>
      <c r="P17" s="165" t="inlineStr">
        <is>
          <t>ข้อสอบเก่า</t>
        </is>
      </c>
      <c r="Q17" s="165" t="inlineStr">
        <is>
          <t>2567</t>
        </is>
      </c>
      <c r="R17" s="165" t="inlineStr"/>
    </row>
    <row r="18" ht="24" customHeight="1" s="49">
      <c r="A18" s="165" t="n">
        <v>16</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inlineStr"/>
      <c r="D18" s="166" t="inlineStr">
        <is>
          <t>Cellulose acetate</t>
        </is>
      </c>
      <c r="E18" s="166" t="inlineStr">
        <is>
          <t>Cellulose acetate phthalate (CAP)</t>
        </is>
      </c>
      <c r="F18" s="166" t="inlineStr">
        <is>
          <t>Shellac</t>
        </is>
      </c>
      <c r="G18" s="166" t="inlineStr">
        <is>
          <t>Ethyl cellulose</t>
        </is>
      </c>
      <c r="H18" s="166" t="inlineStr">
        <is>
          <t>Polyvinyl alcohol (PVA)</t>
        </is>
      </c>
      <c r="I18" s="165" t="n">
        <v>5</v>
      </c>
      <c r="J18" s="166"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18" s="166" t="inlineStr"/>
      <c r="L18" s="166" t="inlineStr">
        <is>
          <t>Pharmaceutical Technology General</t>
        </is>
      </c>
      <c r="M18" s="166" t="inlineStr"/>
      <c r="N18" s="165" t="inlineStr">
        <is>
          <t>Product</t>
        </is>
      </c>
      <c r="O18" s="166" t="inlineStr">
        <is>
          <t>ข้อสอบจริง Product ปี 2567 ข้อ 28</t>
        </is>
      </c>
      <c r="P18" s="165" t="inlineStr">
        <is>
          <t>ข้อสอบเก่า</t>
        </is>
      </c>
      <c r="Q18" s="165" t="inlineStr">
        <is>
          <t>2567</t>
        </is>
      </c>
      <c r="R18" s="165" t="inlineStr"/>
    </row>
    <row r="19" ht="24" customHeight="1" s="49">
      <c r="A19" s="165" t="n">
        <v>17</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inlineStr"/>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n">
        <v>2</v>
      </c>
      <c r="J19" s="166"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19" s="166" t="inlineStr"/>
      <c r="L19" s="166" t="inlineStr">
        <is>
          <t>Pharmaceutical Technology General</t>
        </is>
      </c>
      <c r="M19" s="166" t="inlineStr"/>
      <c r="N19" s="165" t="inlineStr">
        <is>
          <t>Product</t>
        </is>
      </c>
      <c r="O19" s="166" t="inlineStr">
        <is>
          <t>ข้อสอบจริง Product ปี 2567 ข้อ 38</t>
        </is>
      </c>
      <c r="P19" s="165" t="inlineStr">
        <is>
          <t>ข้อสอบเก่า</t>
        </is>
      </c>
      <c r="Q19" s="165" t="inlineStr">
        <is>
          <t>2567</t>
        </is>
      </c>
      <c r="R19" s="165" t="inlineStr"/>
    </row>
    <row r="20" ht="24" customHeight="1" s="49">
      <c r="A20" s="165" t="n">
        <v>18</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inlineStr"/>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n">
        <v>1</v>
      </c>
      <c r="J20" s="166"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0" s="166" t="inlineStr"/>
      <c r="L20" s="166" t="inlineStr">
        <is>
          <t>Pharmaceutical Technology General</t>
        </is>
      </c>
      <c r="M20" s="166" t="inlineStr"/>
      <c r="N20" s="165" t="inlineStr">
        <is>
          <t>Product</t>
        </is>
      </c>
      <c r="O20" s="166" t="inlineStr">
        <is>
          <t>ข้อสอบจริง Product ปี 2566 ข้อ 14</t>
        </is>
      </c>
      <c r="P20" s="165" t="inlineStr">
        <is>
          <t>ข้อสอบเก่า</t>
        </is>
      </c>
      <c r="Q20" s="165" t="inlineStr">
        <is>
          <t>2566</t>
        </is>
      </c>
      <c r="R20" s="165" t="inlineStr"/>
    </row>
    <row r="21" ht="24" customHeight="1" s="49">
      <c r="A21" s="165" t="n">
        <v>19</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inlineStr"/>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n">
        <v>5</v>
      </c>
      <c r="J21" s="166"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1" s="166" t="inlineStr"/>
      <c r="L21" s="166" t="inlineStr">
        <is>
          <t>Preformulation &amp; Good Manufacturing Practice</t>
        </is>
      </c>
      <c r="M21" s="166" t="inlineStr"/>
      <c r="N21" s="165" t="inlineStr">
        <is>
          <t>Product</t>
        </is>
      </c>
      <c r="O21" s="166" t="inlineStr">
        <is>
          <t>ข้อสอบจริง Product ปี 2566 ข้อ 16</t>
        </is>
      </c>
      <c r="P21" s="165" t="inlineStr">
        <is>
          <t>ข้อสอบเก่า</t>
        </is>
      </c>
      <c r="Q21" s="165" t="inlineStr">
        <is>
          <t>2566</t>
        </is>
      </c>
      <c r="R21" s="165" t="inlineStr"/>
    </row>
    <row r="22" ht="24" customHeight="1" s="49">
      <c r="A22" s="165" t="n">
        <v>20</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inlineStr"/>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n">
        <v>3</v>
      </c>
      <c r="J22" s="166"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2" s="166" t="inlineStr"/>
      <c r="L22" s="166" t="inlineStr">
        <is>
          <t>Pharmaceutical Technology General</t>
        </is>
      </c>
      <c r="M22" s="166" t="inlineStr"/>
      <c r="N22" s="165" t="inlineStr">
        <is>
          <t>Product</t>
        </is>
      </c>
      <c r="O22" s="166" t="inlineStr">
        <is>
          <t>ข้อสอบจริง Product ปี 2566 ข้อ 19</t>
        </is>
      </c>
      <c r="P22" s="165" t="inlineStr">
        <is>
          <t>ข้อสอบเก่า</t>
        </is>
      </c>
      <c r="Q22" s="165" t="inlineStr">
        <is>
          <t>2566</t>
        </is>
      </c>
      <c r="R22" s="165" t="inlineStr"/>
    </row>
    <row r="23" ht="24" customHeight="1" s="49">
      <c r="A23" s="165" t="n">
        <v>21</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inlineStr"/>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n">
        <v>3</v>
      </c>
      <c r="J23" s="166"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3" s="166" t="inlineStr"/>
      <c r="L23" s="166" t="inlineStr">
        <is>
          <t>Preformulation &amp; Good Manufacturing Practice</t>
        </is>
      </c>
      <c r="M23" s="166" t="inlineStr"/>
      <c r="N23" s="165" t="inlineStr">
        <is>
          <t>Product</t>
        </is>
      </c>
      <c r="O23" s="166" t="inlineStr">
        <is>
          <t>ข้อสอบจริง Product ปี 2566 ข้อ 26</t>
        </is>
      </c>
      <c r="P23" s="165" t="inlineStr">
        <is>
          <t>ข้อสอบเก่า</t>
        </is>
      </c>
      <c r="Q23" s="165" t="inlineStr">
        <is>
          <t>2566</t>
        </is>
      </c>
      <c r="R23" s="165" t="inlineStr"/>
    </row>
    <row r="24" ht="24" customHeight="1" s="49">
      <c r="A24" s="165" t="n">
        <v>22</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inlineStr"/>
      <c r="D24" s="166" t="inlineStr">
        <is>
          <t>Hypromellose (HPMC)</t>
        </is>
      </c>
      <c r="E24" s="166" t="inlineStr">
        <is>
          <t>Polyethylene glycol 400 (PEG 400)</t>
        </is>
      </c>
      <c r="F24" s="166" t="inlineStr">
        <is>
          <t>Titanium dioxide</t>
        </is>
      </c>
      <c r="G24" s="166" t="inlineStr">
        <is>
          <t>Talcum</t>
        </is>
      </c>
      <c r="H24" s="166" t="inlineStr">
        <is>
          <t>Purified water</t>
        </is>
      </c>
      <c r="I24" s="165" t="n">
        <v>1</v>
      </c>
      <c r="J24" s="166"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4" s="166" t="inlineStr"/>
      <c r="L24" s="166" t="inlineStr">
        <is>
          <t>Pharmaceutical Technology General</t>
        </is>
      </c>
      <c r="M24" s="166" t="inlineStr"/>
      <c r="N24" s="165" t="inlineStr">
        <is>
          <t>Product</t>
        </is>
      </c>
      <c r="O24" s="166" t="inlineStr">
        <is>
          <t>ข้อสอบจริง Product ปี 2566 ข้อ 27</t>
        </is>
      </c>
      <c r="P24" s="165" t="inlineStr">
        <is>
          <t>ข้อสอบเก่า</t>
        </is>
      </c>
      <c r="Q24" s="165" t="inlineStr">
        <is>
          <t>2566</t>
        </is>
      </c>
      <c r="R24" s="165" t="inlineStr"/>
    </row>
    <row r="25" ht="24" customHeight="1" s="49">
      <c r="A25" s="165" t="n">
        <v>23</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inlineStr"/>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n">
        <v>3</v>
      </c>
      <c r="J25" s="166"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5" s="166" t="inlineStr"/>
      <c r="L25" s="166" t="inlineStr">
        <is>
          <t>Pharmaceutical Technology General</t>
        </is>
      </c>
      <c r="M25" s="166" t="inlineStr"/>
      <c r="N25" s="165" t="inlineStr">
        <is>
          <t>Product</t>
        </is>
      </c>
      <c r="O25" s="166" t="inlineStr">
        <is>
          <t>ข้อสอบจริง Product ปี 2566 ข้อ 32</t>
        </is>
      </c>
      <c r="P25" s="165" t="inlineStr">
        <is>
          <t>ข้อสอบเก่า</t>
        </is>
      </c>
      <c r="Q25" s="165" t="inlineStr">
        <is>
          <t>2566</t>
        </is>
      </c>
      <c r="R25" s="165" t="inlineStr"/>
    </row>
    <row r="26" ht="24" customHeight="1" s="49">
      <c r="A26" s="165" t="n">
        <v>24</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inlineStr"/>
      <c r="D26" s="166" t="inlineStr">
        <is>
          <t>25°C ± 2°C / 60% ± 5% RH</t>
        </is>
      </c>
      <c r="E26" s="166" t="inlineStr">
        <is>
          <t>30°C ± 2°C / 65% ± 5% RH</t>
        </is>
      </c>
      <c r="F26" s="166" t="inlineStr">
        <is>
          <t>30°C ± 2°C / 75% ± 5% RH</t>
        </is>
      </c>
      <c r="G26" s="166" t="inlineStr">
        <is>
          <t>40°C ± 2°C / 65% ± 5% RH</t>
        </is>
      </c>
      <c r="H26" s="166" t="inlineStr">
        <is>
          <t>40°C ± 2°C / 75% ± 5% RH</t>
        </is>
      </c>
      <c r="I26" s="165" t="n">
        <v>5</v>
      </c>
      <c r="J26" s="166"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6" s="166" t="inlineStr"/>
      <c r="L26" s="166" t="inlineStr">
        <is>
          <t>Preformulation &amp; Good Manufacturing Practice</t>
        </is>
      </c>
      <c r="M26" s="166" t="inlineStr"/>
      <c r="N26" s="165" t="inlineStr">
        <is>
          <t>Product</t>
        </is>
      </c>
      <c r="O26" s="166" t="inlineStr">
        <is>
          <t>ข้อสอบจริง Product ปี 2566 ข้อ 40</t>
        </is>
      </c>
      <c r="P26" s="165" t="inlineStr">
        <is>
          <t>ข้อสอบเก่า</t>
        </is>
      </c>
      <c r="Q26" s="165" t="inlineStr">
        <is>
          <t>2566</t>
        </is>
      </c>
      <c r="R26" s="165" t="inlineStr"/>
    </row>
    <row r="27" ht="24" customHeight="1" s="49">
      <c r="A27" s="165" t="n">
        <v>25</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inlineStr"/>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n">
        <v>3</v>
      </c>
      <c r="J27" s="166"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7" s="166" t="inlineStr"/>
      <c r="L27" s="166" t="inlineStr">
        <is>
          <t>Pharmaceutical Technology General</t>
        </is>
      </c>
      <c r="M27" s="166" t="inlineStr"/>
      <c r="N27" s="165" t="inlineStr">
        <is>
          <t>Product</t>
        </is>
      </c>
      <c r="O27" s="166" t="inlineStr">
        <is>
          <t>ข้อสอบจริง Product ปี 2566 ข้อ 43</t>
        </is>
      </c>
      <c r="P27" s="165" t="inlineStr">
        <is>
          <t>ข้อสอบเก่า</t>
        </is>
      </c>
      <c r="Q27" s="165" t="inlineStr">
        <is>
          <t>2566</t>
        </is>
      </c>
      <c r="R27" s="165" t="inlineStr"/>
    </row>
    <row r="28" ht="24" customHeight="1" s="49">
      <c r="A28" s="165" t="n">
        <v>26</v>
      </c>
      <c r="B28" s="166" t="inlineStr">
        <is>
          <t>ในชื่อทางการค้าของสารช่วย Polyethylene glycol 400 (PEG 400) ตัวเลข "400" มีความหมายตรงกับข้อใดตามเกณฑ์เภสัชตำรับ</t>
        </is>
      </c>
      <c r="C28" s="166" t="inlineStr"/>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n">
        <v>1</v>
      </c>
      <c r="J28" s="166"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28" s="166" t="inlineStr"/>
      <c r="L28" s="166" t="inlineStr">
        <is>
          <t>Pharmaceutical Technology General</t>
        </is>
      </c>
      <c r="M28" s="166" t="inlineStr"/>
      <c r="N28" s="165" t="inlineStr">
        <is>
          <t>Product</t>
        </is>
      </c>
      <c r="O28" s="166" t="inlineStr">
        <is>
          <t>ข้อสอบจริง Product ปี 2566 ข้อ 44</t>
        </is>
      </c>
      <c r="P28" s="165" t="inlineStr">
        <is>
          <t>ข้อสอบเก่า</t>
        </is>
      </c>
      <c r="Q28" s="165" t="inlineStr">
        <is>
          <t>2566</t>
        </is>
      </c>
      <c r="R28" s="165" t="inlineStr"/>
    </row>
    <row r="29" ht="24" customHeight="1" s="49">
      <c r="A29" s="165" t="n">
        <v>27</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inlineStr"/>
      <c r="D29" s="166" t="inlineStr">
        <is>
          <t>304 g</t>
        </is>
      </c>
      <c r="E29" s="166" t="inlineStr">
        <is>
          <t>152 g</t>
        </is>
      </c>
      <c r="F29" s="166" t="inlineStr">
        <is>
          <t>28.83 g</t>
        </is>
      </c>
      <c r="G29" s="166" t="inlineStr">
        <is>
          <t>30.4 g</t>
        </is>
      </c>
      <c r="H29" s="166" t="inlineStr">
        <is>
          <t>15.2 g</t>
        </is>
      </c>
      <c r="I29" s="165" t="n">
        <v>4</v>
      </c>
      <c r="J29" s="166"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29" s="166" t="inlineStr"/>
      <c r="L29" s="166" t="inlineStr">
        <is>
          <t>Pharmaceutical Technology General</t>
        </is>
      </c>
      <c r="M29" s="166" t="inlineStr"/>
      <c r="N29" s="165" t="inlineStr">
        <is>
          <t>Product</t>
        </is>
      </c>
      <c r="O29" s="166" t="inlineStr">
        <is>
          <t>ข้อสอบจริง Product ปี 2563 ข้อ 4</t>
        </is>
      </c>
      <c r="P29" s="165" t="inlineStr">
        <is>
          <t>ข้อสอบเก่า</t>
        </is>
      </c>
      <c r="Q29" s="165" t="inlineStr">
        <is>
          <t>2563</t>
        </is>
      </c>
      <c r="R29" s="165" t="inlineStr"/>
    </row>
    <row r="30" ht="24" customHeight="1" s="49">
      <c r="A30" s="165" t="n">
        <v>28</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inlineStr"/>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n">
        <v>4</v>
      </c>
      <c r="J30" s="166"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30" s="166" t="inlineStr"/>
      <c r="L30" s="166" t="inlineStr">
        <is>
          <t>Pharmaceutical Technology General</t>
        </is>
      </c>
      <c r="M30" s="166" t="inlineStr"/>
      <c r="N30" s="165" t="inlineStr">
        <is>
          <t>Product</t>
        </is>
      </c>
      <c r="O30" s="166" t="inlineStr">
        <is>
          <t>ข้อสอบจริง Product ปี 2563 ข้อ 8</t>
        </is>
      </c>
      <c r="P30" s="165" t="inlineStr">
        <is>
          <t>ข้อสอบเก่า</t>
        </is>
      </c>
      <c r="Q30" s="165" t="inlineStr">
        <is>
          <t>2563</t>
        </is>
      </c>
      <c r="R30" s="165" t="inlineStr"/>
    </row>
    <row r="31" ht="24" customHeight="1" s="49">
      <c r="A31" s="165" t="n">
        <v>29</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inlineStr"/>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n">
        <v>1</v>
      </c>
      <c r="J31" s="166"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31" s="166" t="inlineStr"/>
      <c r="L31" s="166" t="inlineStr">
        <is>
          <t>Pharmaceutical Technology General</t>
        </is>
      </c>
      <c r="M31" s="166" t="inlineStr"/>
      <c r="N31" s="165" t="inlineStr">
        <is>
          <t>Product</t>
        </is>
      </c>
      <c r="O31" s="166" t="inlineStr">
        <is>
          <t>ข้อสอบจริง Product ปี 2563 ข้อ 17</t>
        </is>
      </c>
      <c r="P31" s="165" t="inlineStr">
        <is>
          <t>ข้อสอบเก่า</t>
        </is>
      </c>
      <c r="Q31" s="165" t="inlineStr">
        <is>
          <t>2563</t>
        </is>
      </c>
      <c r="R31" s="165" t="inlineStr"/>
    </row>
    <row r="32" ht="24" customHeight="1" s="49">
      <c r="A32" s="165" t="n">
        <v>30</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inlineStr"/>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n">
        <v>3</v>
      </c>
      <c r="J32" s="166"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32" s="166" t="inlineStr"/>
      <c r="L32" s="166" t="inlineStr">
        <is>
          <t>Pharmaceutical Technology General</t>
        </is>
      </c>
      <c r="M32" s="166" t="inlineStr"/>
      <c r="N32" s="165" t="inlineStr">
        <is>
          <t>Product</t>
        </is>
      </c>
      <c r="O32" s="166" t="inlineStr">
        <is>
          <t>ข้อสอบจริง Product ปี 2563 ข้อ 31</t>
        </is>
      </c>
      <c r="P32" s="165" t="inlineStr">
        <is>
          <t>ข้อสอบเก่า</t>
        </is>
      </c>
      <c r="Q32" s="165" t="inlineStr">
        <is>
          <t>2563</t>
        </is>
      </c>
      <c r="R32" s="165" t="inlineStr"/>
    </row>
    <row r="33" ht="24" customHeight="1" s="49">
      <c r="A33" s="165" t="n">
        <v>31</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n">
        <v>3</v>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33" s="166" t="inlineStr"/>
      <c r="L33" s="166" t="inlineStr">
        <is>
          <t>Pharmaceutical Technology General</t>
        </is>
      </c>
      <c r="M33" s="166" t="inlineStr"/>
      <c r="N33" s="165" t="inlineStr">
        <is>
          <t>Product</t>
        </is>
      </c>
      <c r="O33" s="166" t="inlineStr">
        <is>
          <t>ข้อสอบจริง Product ปี 2563 ข้อ 35</t>
        </is>
      </c>
      <c r="P33" s="165" t="inlineStr">
        <is>
          <t>ข้อสอบเก่า</t>
        </is>
      </c>
      <c r="Q33" s="165" t="inlineStr">
        <is>
          <t>2563</t>
        </is>
      </c>
      <c r="R33" s="165" t="inlineStr"/>
    </row>
    <row r="34" ht="24" customHeight="1" s="49">
      <c r="A34" s="165" t="n">
        <v>32</v>
      </c>
      <c r="B34" s="166" t="inlineStr">
        <is>
          <t>ระบบนำส่งยาชนิดควบคุมด้วยแรงดันออสโมติก (Osmotic-controlled Drug Delivery System: OROS / Push-Pull Osmotic Pump) มีคุณสมบัติเด่นในข้อใด</t>
        </is>
      </c>
      <c r="C34" s="166" t="inlineStr"/>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n">
        <v>1</v>
      </c>
      <c r="J34" s="166"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34" s="166" t="inlineStr"/>
      <c r="L34" s="166" t="inlineStr">
        <is>
          <t>Pharmaceutical Technology General</t>
        </is>
      </c>
      <c r="M34" s="166" t="inlineStr"/>
      <c r="N34" s="165" t="inlineStr">
        <is>
          <t>Product</t>
        </is>
      </c>
      <c r="O34" s="166" t="inlineStr">
        <is>
          <t>ข้อสอบจริง Product ปี 2563 ข้อ 37</t>
        </is>
      </c>
      <c r="P34" s="165" t="inlineStr">
        <is>
          <t>ข้อสอบเก่า</t>
        </is>
      </c>
      <c r="Q34" s="165" t="inlineStr">
        <is>
          <t>2563</t>
        </is>
      </c>
      <c r="R34" s="165" t="inlineStr"/>
    </row>
    <row r="35" ht="24" customHeight="1" s="49">
      <c r="A35" s="165" t="n">
        <v>33</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inlineStr"/>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n">
        <v>5</v>
      </c>
      <c r="J35" s="166"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35" s="166" t="inlineStr"/>
      <c r="L35" s="166" t="inlineStr">
        <is>
          <t>Pharmaceutical Technology General</t>
        </is>
      </c>
      <c r="M35" s="166" t="inlineStr"/>
      <c r="N35" s="165" t="inlineStr">
        <is>
          <t>Product</t>
        </is>
      </c>
      <c r="O35" s="166" t="inlineStr">
        <is>
          <t>ข้อสอบจริง Product ปี 2563 ข้อ 65</t>
        </is>
      </c>
      <c r="P35" s="165" t="inlineStr">
        <is>
          <t>ข้อสอบเก่า</t>
        </is>
      </c>
      <c r="Q35" s="165" t="inlineStr">
        <is>
          <t>2563</t>
        </is>
      </c>
      <c r="R35" s="165" t="inlineStr"/>
    </row>
    <row r="36" ht="24" customHeight="1" s="49">
      <c r="A36" s="165" t="n">
        <v>34</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inlineStr"/>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n">
        <v>1</v>
      </c>
      <c r="J36" s="166"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36" s="166" t="inlineStr"/>
      <c r="L36" s="166" t="inlineStr">
        <is>
          <t>Pharmaceutical Technology General</t>
        </is>
      </c>
      <c r="M36" s="166" t="inlineStr"/>
      <c r="N36" s="165" t="inlineStr">
        <is>
          <t>Product</t>
        </is>
      </c>
      <c r="O36" s="166" t="inlineStr">
        <is>
          <t>ข้อสอบจริง Product ปี 2561 ข้อ 3</t>
        </is>
      </c>
      <c r="P36" s="165" t="inlineStr">
        <is>
          <t>ข้อสอบเก่า</t>
        </is>
      </c>
      <c r="Q36" s="165" t="inlineStr">
        <is>
          <t>2561</t>
        </is>
      </c>
      <c r="R36" s="165" t="inlineStr"/>
    </row>
    <row r="37" ht="24" customHeight="1" s="49">
      <c r="A37" s="165" t="n">
        <v>35</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inlineStr"/>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n">
        <v>3</v>
      </c>
      <c r="J37" s="166"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37" s="166" t="inlineStr"/>
      <c r="L37" s="166" t="inlineStr">
        <is>
          <t>Pharmaceutical Technology General</t>
        </is>
      </c>
      <c r="M37" s="166" t="inlineStr"/>
      <c r="N37" s="165" t="inlineStr">
        <is>
          <t>Product</t>
        </is>
      </c>
      <c r="O37" s="166" t="inlineStr">
        <is>
          <t>ข้อสอบจริง Product ปี 2561 ข้อ 4</t>
        </is>
      </c>
      <c r="P37" s="165" t="inlineStr">
        <is>
          <t>ข้อสอบเก่า</t>
        </is>
      </c>
      <c r="Q37" s="165" t="inlineStr">
        <is>
          <t>2561</t>
        </is>
      </c>
      <c r="R37" s="165" t="inlineStr"/>
    </row>
    <row r="38" ht="24" customHeight="1" s="49">
      <c r="A38" s="165" t="n">
        <v>36</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inlineStr"/>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n">
        <v>1</v>
      </c>
      <c r="J38" s="166"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38" s="166" t="inlineStr"/>
      <c r="L38" s="166" t="inlineStr">
        <is>
          <t>Pharmaceutical Technology General</t>
        </is>
      </c>
      <c r="M38" s="166" t="inlineStr"/>
      <c r="N38" s="165" t="inlineStr">
        <is>
          <t>Product</t>
        </is>
      </c>
      <c r="O38" s="166" t="inlineStr">
        <is>
          <t>ข้อสอบจริง Product ปี 2561 ข้อ 14</t>
        </is>
      </c>
      <c r="P38" s="165" t="inlineStr">
        <is>
          <t>ข้อสอบเก่า</t>
        </is>
      </c>
      <c r="Q38" s="165" t="inlineStr">
        <is>
          <t>2561</t>
        </is>
      </c>
      <c r="R38" s="165" t="inlineStr"/>
    </row>
    <row r="39" ht="24" customHeight="1" s="49">
      <c r="A39" s="165" t="n">
        <v>37</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inlineStr"/>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n">
        <v>4</v>
      </c>
      <c r="J39" s="166"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39" s="166" t="inlineStr"/>
      <c r="L39" s="166" t="inlineStr">
        <is>
          <t>Pharmaceutical Technology General</t>
        </is>
      </c>
      <c r="M39" s="166" t="inlineStr"/>
      <c r="N39" s="165" t="inlineStr">
        <is>
          <t>Product</t>
        </is>
      </c>
      <c r="O39" s="166" t="inlineStr">
        <is>
          <t>ข้อสอบจริง Product ปี 2561 ข้อ 23</t>
        </is>
      </c>
      <c r="P39" s="165" t="inlineStr">
        <is>
          <t>ข้อสอบเก่า</t>
        </is>
      </c>
      <c r="Q39" s="165" t="inlineStr">
        <is>
          <t>2561</t>
        </is>
      </c>
      <c r="R39" s="165" t="inlineStr"/>
    </row>
    <row r="40" ht="24" customHeight="1" s="49">
      <c r="A40" s="165" t="n">
        <v>38</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inlineStr"/>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n">
        <v>1</v>
      </c>
      <c r="J40" s="166"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40" s="166" t="inlineStr"/>
      <c r="L40" s="166" t="inlineStr">
        <is>
          <t>Pharmaceutical Technology General</t>
        </is>
      </c>
      <c r="M40" s="166" t="inlineStr"/>
      <c r="N40" s="165" t="inlineStr">
        <is>
          <t>Product</t>
        </is>
      </c>
      <c r="O40" s="166" t="inlineStr">
        <is>
          <t>ข้อสอบจริง Product ปี 2561 ข้อ 27</t>
        </is>
      </c>
      <c r="P40" s="165" t="inlineStr">
        <is>
          <t>ข้อสอบเก่า</t>
        </is>
      </c>
      <c r="Q40" s="165" t="inlineStr">
        <is>
          <t>2561</t>
        </is>
      </c>
      <c r="R40" s="165" t="inlineStr"/>
    </row>
    <row r="41" ht="24" customHeight="1" s="49">
      <c r="A41" s="165" t="n">
        <v>39</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inlineStr"/>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n">
        <v>5</v>
      </c>
      <c r="J41" s="166"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41" s="166" t="inlineStr"/>
      <c r="L41" s="166" t="inlineStr">
        <is>
          <t>Pharmaceutical Technology General</t>
        </is>
      </c>
      <c r="M41" s="166" t="inlineStr"/>
      <c r="N41" s="165" t="inlineStr">
        <is>
          <t>Product</t>
        </is>
      </c>
      <c r="O41" s="166" t="inlineStr">
        <is>
          <t>ข้อสอบจริง Product ปี 2561 ข้อ 28</t>
        </is>
      </c>
      <c r="P41" s="165" t="inlineStr">
        <is>
          <t>ข้อสอบเก่า</t>
        </is>
      </c>
      <c r="Q41" s="165" t="inlineStr">
        <is>
          <t>2561</t>
        </is>
      </c>
      <c r="R41" s="165" t="inlineStr"/>
    </row>
    <row r="42" ht="24" customHeight="1" s="49">
      <c r="A42" s="165" t="n">
        <v>40</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n">
        <v>3</v>
      </c>
      <c r="J42" s="166"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42" s="166" t="inlineStr"/>
      <c r="L42" s="166" t="inlineStr">
        <is>
          <t>Pharmaceutical Technology General</t>
        </is>
      </c>
      <c r="M42" s="166" t="inlineStr"/>
      <c r="N42" s="165" t="inlineStr">
        <is>
          <t>Product</t>
        </is>
      </c>
      <c r="O42" s="166" t="inlineStr">
        <is>
          <t>ข้อสอบจริง Product ปี 2561 ข้อ 29</t>
        </is>
      </c>
      <c r="P42" s="165" t="inlineStr">
        <is>
          <t>ข้อสอบเก่า</t>
        </is>
      </c>
      <c r="Q42" s="165" t="inlineStr">
        <is>
          <t>2561</t>
        </is>
      </c>
      <c r="R42" s="165" t="inlineStr"/>
    </row>
    <row r="43" ht="24" customHeight="1" s="49">
      <c r="A43" s="165" t="n">
        <v>41</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inlineStr"/>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n">
        <v>4</v>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43" s="166" t="inlineStr"/>
      <c r="L43" s="166" t="inlineStr">
        <is>
          <t>Pharmaceutical Technology General</t>
        </is>
      </c>
      <c r="M43" s="166" t="inlineStr"/>
      <c r="N43" s="165" t="inlineStr">
        <is>
          <t>Product</t>
        </is>
      </c>
      <c r="O43" s="166" t="inlineStr">
        <is>
          <t>ข้อสอบจริง Product ปี 2561 ข้อ 32</t>
        </is>
      </c>
      <c r="P43" s="165" t="inlineStr">
        <is>
          <t>ข้อสอบเก่า</t>
        </is>
      </c>
      <c r="Q43" s="165" t="inlineStr">
        <is>
          <t>2561</t>
        </is>
      </c>
      <c r="R43" s="165" t="inlineStr"/>
    </row>
    <row r="44" ht="24" customHeight="1" s="49">
      <c r="A44" s="165" t="n">
        <v>42</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inlineStr"/>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n">
        <v>2</v>
      </c>
      <c r="J44" s="166"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44" s="166" t="inlineStr"/>
      <c r="L44" s="166" t="inlineStr">
        <is>
          <t>Pharmaceutical Technology General</t>
        </is>
      </c>
      <c r="M44" s="166" t="inlineStr"/>
      <c r="N44" s="165" t="inlineStr">
        <is>
          <t>Product</t>
        </is>
      </c>
      <c r="O44" s="166" t="inlineStr">
        <is>
          <t>ข้อสอบจริง Product ปี 2561 ข้อ 33</t>
        </is>
      </c>
      <c r="P44" s="165" t="inlineStr">
        <is>
          <t>ข้อสอบเก่า</t>
        </is>
      </c>
      <c r="Q44" s="165" t="inlineStr">
        <is>
          <t>2561</t>
        </is>
      </c>
      <c r="R44" s="165" t="inlineStr"/>
    </row>
    <row r="45" ht="24" customHeight="1" s="49">
      <c r="A45" s="165" t="n">
        <v>43</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inlineStr"/>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n">
        <v>3</v>
      </c>
      <c r="J45" s="166"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45" s="166" t="inlineStr"/>
      <c r="L45" s="166" t="inlineStr">
        <is>
          <t>Pharmaceutical Technology General</t>
        </is>
      </c>
      <c r="M45" s="166" t="inlineStr"/>
      <c r="N45" s="165" t="inlineStr">
        <is>
          <t>Product</t>
        </is>
      </c>
      <c r="O45" s="166" t="inlineStr">
        <is>
          <t>ข้อสอบจริง Product ปี 2561 ข้อ 38</t>
        </is>
      </c>
      <c r="P45" s="165" t="inlineStr">
        <is>
          <t>ข้อสอบเก่า</t>
        </is>
      </c>
      <c r="Q45" s="165" t="inlineStr">
        <is>
          <t>2561</t>
        </is>
      </c>
      <c r="R45" s="165" t="inlineStr"/>
    </row>
    <row r="46" ht="24" customHeight="1" s="49">
      <c r="A46" s="165" t="n">
        <v>44</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inlineStr"/>
      <c r="D46" s="166" t="inlineStr">
        <is>
          <t>2 เม็ด</t>
        </is>
      </c>
      <c r="E46" s="166" t="inlineStr">
        <is>
          <t>3 เม็ด</t>
        </is>
      </c>
      <c r="F46" s="166" t="inlineStr">
        <is>
          <t>4 เม็ด</t>
        </is>
      </c>
      <c r="G46" s="166" t="inlineStr">
        <is>
          <t>5 เม็ด</t>
        </is>
      </c>
      <c r="H46" s="166" t="inlineStr">
        <is>
          <t>6 เม็ด</t>
        </is>
      </c>
      <c r="I46" s="165" t="n">
        <v>3</v>
      </c>
      <c r="J46" s="166"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46" s="166" t="inlineStr"/>
      <c r="L46" s="166" t="inlineStr">
        <is>
          <t>Pharmaceutical Technology General</t>
        </is>
      </c>
      <c r="M46" s="166" t="inlineStr"/>
      <c r="N46" s="165" t="inlineStr">
        <is>
          <t>Product</t>
        </is>
      </c>
      <c r="O46" s="166" t="inlineStr">
        <is>
          <t>ข้อสอบจริง Product ปี 2561 ข้อ 43</t>
        </is>
      </c>
      <c r="P46" s="165" t="inlineStr">
        <is>
          <t>ข้อสอบเก่า</t>
        </is>
      </c>
      <c r="Q46" s="165" t="inlineStr">
        <is>
          <t>2561</t>
        </is>
      </c>
      <c r="R46" s="165" t="inlineStr"/>
    </row>
    <row r="47" ht="24" customHeight="1" s="49">
      <c r="A47" s="165" t="n">
        <v>45</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inlineStr"/>
      <c r="D47" s="166" t="inlineStr">
        <is>
          <t>25°C ± 2°C / 60% ± 5% RH</t>
        </is>
      </c>
      <c r="E47" s="166" t="inlineStr">
        <is>
          <t>25°C ± 2°C / 75% ± 5% RH</t>
        </is>
      </c>
      <c r="F47" s="166" t="inlineStr">
        <is>
          <t>30°C ± 2°C / 65% ± 5% RH</t>
        </is>
      </c>
      <c r="G47" s="166" t="inlineStr">
        <is>
          <t>30°C ± 2°C / 75% ± 5% RH</t>
        </is>
      </c>
      <c r="H47" s="166" t="inlineStr">
        <is>
          <t>40°C ± 2°C / 75% ± 5% RH</t>
        </is>
      </c>
      <c r="I47" s="165" t="n">
        <v>4</v>
      </c>
      <c r="J47" s="166" t="inlineStr">
        <is>
          <t>✅ คำตอบที่ถูกต้อง: ข้อ ง. 30°C ± 2°C / 75% ± 5% RH
💡 Background:
ประเทศไทยและกลุ่มประเทศสมาชิกอาเซียน ถูกจัดอยู่ในเขตภูมิอากาศแบบร้อนชื้นสูงมาก (Climatic Zone IVb: Hot and very humid zone)
🎯 ทำไมข้อนี้ถึงถูก:
ข้อ ง. ถูกต้อง เพราะตามข้อตกลง ASEAN Harmonization และ ASEAN Guideline on Stability Study of Drug Product สภาวะการทดสอบความคงตัวระยะยาว (Real-time / Long-term stability) สำหรับ Zone IVb คือ อุณหภูมิ 30°C ± 2°C และความชื้นสัมพัทธ์ 75% ± 5% RH ตลอดอายุการเก็บรักษาของยา
🔍 ข้ออื่นผิดเพราะอะไร:
- ข้อ ก. (25°C / 60% RH): เป็นสภาวะ Long-term สำหรับ Zone II (ยุโรป, สหรัฐอเมริกา)
- ข้อ ข. (25°C / 75% RH): ไม่ใช่สภาวะมาตรฐานตามเกณฑ์ ICH/ASEAN
- ข้อ ค. (30°C / 65% RH): เป็นสภาวะ Long-term สำหรับ Zone IVa (ร้อนชื้นปานกลาง)
- ข้อ จ. (40°C / 75% RH): เป็นสภาวะการทดสอบแบบเร่ง (Accelerated stability testing)
📖 Guideline อ้างอิง:
ASEAN Guideline on Stability Study of Drug Product (Zone IVb Specifications)
📌 จุดจำก่อนสอบ:
• สภาวะทดสอบความคงตัวในประเทศไทย (Zone IVb):
  - Long-term: 30°C ± 2°C / 75% ± 5% RH
  - Accelerated: 40°C ± 2°C / 75% ± 5% RH (6 เดือน)</t>
        </is>
      </c>
      <c r="K47" s="166" t="inlineStr"/>
      <c r="L47" s="166" t="inlineStr">
        <is>
          <t>Pharmaceutical Technology General</t>
        </is>
      </c>
      <c r="M47" s="166" t="inlineStr"/>
      <c r="N47" s="165" t="inlineStr">
        <is>
          <t>Product</t>
        </is>
      </c>
      <c r="O47" s="166" t="inlineStr">
        <is>
          <t>ข้อสอบจริง Product ปี 2561 ข้อ 44</t>
        </is>
      </c>
      <c r="P47" s="165" t="inlineStr">
        <is>
          <t>ข้อสอบเก่า</t>
        </is>
      </c>
      <c r="Q47" s="165" t="inlineStr">
        <is>
          <t>2561</t>
        </is>
      </c>
      <c r="R47" s="165" t="inlineStr"/>
    </row>
    <row r="48" ht="24" customHeight="1" s="49">
      <c r="A48" s="165" t="n">
        <v>46</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inlineStr"/>
      <c r="D48" s="166" t="inlineStr">
        <is>
          <t>Grade A (Laminar airflow workstation / Isolator)</t>
        </is>
      </c>
      <c r="E48" s="166" t="inlineStr">
        <is>
          <t>Grade B</t>
        </is>
      </c>
      <c r="F48" s="166" t="inlineStr">
        <is>
          <t>Grade C</t>
        </is>
      </c>
      <c r="G48" s="166" t="inlineStr">
        <is>
          <t>Grade D</t>
        </is>
      </c>
      <c r="H48" s="166" t="inlineStr">
        <is>
          <t>Grade E</t>
        </is>
      </c>
      <c r="I48" s="165" t="n">
        <v>1</v>
      </c>
      <c r="J48" s="166"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48" s="166" t="inlineStr"/>
      <c r="L48" s="166" t="inlineStr">
        <is>
          <t>Pharmaceutical Technology General</t>
        </is>
      </c>
      <c r="M48" s="166" t="inlineStr"/>
      <c r="N48" s="165" t="inlineStr">
        <is>
          <t>Product</t>
        </is>
      </c>
      <c r="O48" s="166" t="inlineStr">
        <is>
          <t>ข้อสอบจริง Product ปี 2561 ข้อ 50</t>
        </is>
      </c>
      <c r="P48" s="165" t="inlineStr">
        <is>
          <t>ข้อสอบเก่า</t>
        </is>
      </c>
      <c r="Q48" s="165" t="inlineStr">
        <is>
          <t>2561</t>
        </is>
      </c>
      <c r="R48" s="165" t="inlineStr"/>
    </row>
    <row r="49" ht="24" customHeight="1" s="49">
      <c r="A49" s="165" t="n">
        <v>47</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inlineStr"/>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n">
        <v>5</v>
      </c>
      <c r="J49" s="166"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49" s="166" t="inlineStr"/>
      <c r="L49" s="166" t="inlineStr">
        <is>
          <t>Preformulation &amp; Good Manufacturing Practice</t>
        </is>
      </c>
      <c r="M49" s="166" t="inlineStr"/>
      <c r="N49" s="165" t="inlineStr">
        <is>
          <t>Product</t>
        </is>
      </c>
      <c r="O49" s="166" t="inlineStr">
        <is>
          <t>ข้อสอบจริง Product ปี 2561 ข้อ 61</t>
        </is>
      </c>
      <c r="P49" s="165" t="inlineStr">
        <is>
          <t>ข้อสอบเก่า</t>
        </is>
      </c>
      <c r="Q49" s="165" t="inlineStr">
        <is>
          <t>2561</t>
        </is>
      </c>
      <c r="R49" s="165" t="inlineStr"/>
    </row>
    <row r="50" ht="24" customHeight="1" s="49">
      <c r="A50" s="165" t="n">
        <v>48</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inlineStr"/>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n">
        <v>5</v>
      </c>
      <c r="J50" s="166"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50" s="166" t="inlineStr"/>
      <c r="L50" s="166" t="inlineStr">
        <is>
          <t>Pharmaceutical Technology General</t>
        </is>
      </c>
      <c r="M50" s="166" t="inlineStr"/>
      <c r="N50" s="165" t="inlineStr">
        <is>
          <t>Product</t>
        </is>
      </c>
      <c r="O50" s="166" t="inlineStr">
        <is>
          <t>ข้อสอบจริง Product ปี 2561 ข้อ 62</t>
        </is>
      </c>
      <c r="P50" s="165" t="inlineStr">
        <is>
          <t>ข้อสอบเก่า</t>
        </is>
      </c>
      <c r="Q50" s="165" t="inlineStr">
        <is>
          <t>2561</t>
        </is>
      </c>
      <c r="R50" s="165" t="inlineStr"/>
    </row>
    <row r="51" ht="24" customHeight="1" s="49">
      <c r="A51" s="165" t="n">
        <v>49</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inlineStr"/>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n">
        <v>2</v>
      </c>
      <c r="J51" s="166"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51" s="166" t="inlineStr"/>
      <c r="L51" s="166" t="inlineStr">
        <is>
          <t>Pharmaceutical Technology General</t>
        </is>
      </c>
      <c r="M51" s="166" t="inlineStr"/>
      <c r="N51" s="165" t="inlineStr">
        <is>
          <t>Product</t>
        </is>
      </c>
      <c r="O51" s="166" t="inlineStr">
        <is>
          <t>ข้อสอบจริง Product ปี 2561 ข้อ 64</t>
        </is>
      </c>
      <c r="P51" s="165" t="inlineStr">
        <is>
          <t>ข้อสอบเก่า</t>
        </is>
      </c>
      <c r="Q51" s="165" t="inlineStr">
        <is>
          <t>2561</t>
        </is>
      </c>
      <c r="R51" s="165" t="inlineStr"/>
    </row>
    <row r="52" ht="24" customHeight="1" s="49">
      <c r="A52" s="165" t="n">
        <v>50</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inlineStr"/>
      <c r="D52" s="166" t="inlineStr">
        <is>
          <t>Propylene glycol (PG)</t>
        </is>
      </c>
      <c r="E52" s="166" t="inlineStr">
        <is>
          <t>Sorbitol solution</t>
        </is>
      </c>
      <c r="F52" s="166" t="inlineStr">
        <is>
          <t>Aspartame</t>
        </is>
      </c>
      <c r="G52" s="166" t="inlineStr">
        <is>
          <t>Saccharin sodium</t>
        </is>
      </c>
      <c r="H52" s="166" t="inlineStr">
        <is>
          <t>Sucralose</t>
        </is>
      </c>
      <c r="I52" s="165" t="n">
        <v>1</v>
      </c>
      <c r="J52" s="166"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52" s="166" t="inlineStr"/>
      <c r="L52" s="166" t="inlineStr">
        <is>
          <t>Pharmaceutical Technology General</t>
        </is>
      </c>
      <c r="M52" s="166" t="inlineStr"/>
      <c r="N52" s="165" t="inlineStr">
        <is>
          <t>Product</t>
        </is>
      </c>
      <c r="O52" s="166" t="inlineStr">
        <is>
          <t>ข้อสอบจริง Product ปี 2561 ข้อ 65</t>
        </is>
      </c>
      <c r="P52" s="165" t="inlineStr">
        <is>
          <t>ข้อสอบเก่า</t>
        </is>
      </c>
      <c r="Q52" s="165" t="inlineStr">
        <is>
          <t>2561</t>
        </is>
      </c>
      <c r="R52" s="165" t="inlineStr"/>
    </row>
    <row r="53" ht="24" customHeight="1" s="49">
      <c r="A53" s="165" t="n">
        <v>51</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inlineStr"/>
      <c r="D53" s="166" t="inlineStr">
        <is>
          <t>0.2 g</t>
        </is>
      </c>
      <c r="E53" s="166" t="inlineStr">
        <is>
          <t>0.4 g</t>
        </is>
      </c>
      <c r="F53" s="166" t="inlineStr">
        <is>
          <t>2.0 g</t>
        </is>
      </c>
      <c r="G53" s="166" t="inlineStr">
        <is>
          <t>4.0 g</t>
        </is>
      </c>
      <c r="H53" s="166" t="inlineStr">
        <is>
          <t>20.0 g</t>
        </is>
      </c>
      <c r="I53" s="165" t="n">
        <v>4</v>
      </c>
      <c r="J53" s="166"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53" s="166" t="inlineStr"/>
      <c r="L53" s="166" t="inlineStr">
        <is>
          <t>Pharmaceutical Technology General</t>
        </is>
      </c>
      <c r="M53" s="166" t="inlineStr"/>
      <c r="N53" s="165" t="inlineStr">
        <is>
          <t>Product</t>
        </is>
      </c>
      <c r="O53" s="166" t="inlineStr">
        <is>
          <t>ข้อสอบจริง Product ปี 2561 ข้อ 66</t>
        </is>
      </c>
      <c r="P53" s="165" t="inlineStr">
        <is>
          <t>ข้อสอบเก่า</t>
        </is>
      </c>
      <c r="Q53" s="165" t="inlineStr">
        <is>
          <t>2561</t>
        </is>
      </c>
      <c r="R53" s="165" t="inlineStr"/>
    </row>
    <row r="54" ht="24" customHeight="1" s="49">
      <c r="A54" s="165" t="n">
        <v>52</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inlineStr"/>
      <c r="D54" s="166" t="inlineStr">
        <is>
          <t>25°C ± 2°C / 65% ± 5% RH</t>
        </is>
      </c>
      <c r="E54" s="166" t="inlineStr">
        <is>
          <t>25°C ± 2°C / 75% ± 5% RH</t>
        </is>
      </c>
      <c r="F54" s="166" t="inlineStr">
        <is>
          <t>30°C ± 2°C / 65% ± 5% RH</t>
        </is>
      </c>
      <c r="G54" s="166" t="inlineStr">
        <is>
          <t>30°C ± 2°C / 75% ± 5% RH</t>
        </is>
      </c>
      <c r="H54" s="166" t="inlineStr">
        <is>
          <t>40°C ± 2°C / 75% ± 5% RH</t>
        </is>
      </c>
      <c r="I54" s="165" t="n">
        <v>4</v>
      </c>
      <c r="J54" s="166" t="inlineStr">
        <is>
          <t>✅ คำตอบที่ถูกต้อง: ข้อ ง. 30°C ± 2°C / 75% ± 5% RH
💡 Background:
การทดสอบความคงตัวระยะยาว (Long-term Stability) สำหรับการขึ้นทะเบียนตำรับยาในกลุ่มประเทศอาเซียน ถูกกำหนดให้ใช้สภาวะของเขตภูมิอากาศแบบร้อนชื้นสูงมาก (Climatic Zone IVb)
🎯 ทำไมข้อนี้ถึงถูก:
ข้อ ง. ถูกต้อง เพราะตาม ASEAN Guideline on Stability Study of Drug Product สภาวะมาตรฐานระยะยาวสำหรับ Zone IVb คือ อุณหภูมิ 30°C ± 2°C และความชื้นสัมพัทธ์ 75% ± 5% RH โดยเก็บตัวอย่างตรวจวิเคราะห์ที่ 0, 3, 6, 9, 12, 18, 24 เดือนและทุกๆ 12 เดือนจนสิ้นสุดอายุการเก็บรักษา
🔍 ข้ออื่นผิดเพราะอะไร:
- ข้อ ก. (25°C / 65% RH): เป็นสภาวะ Long-term สำหรับ Zone I/II
- ข้อ ข. (25°C / 75% RH): ไม่ใช่สภาวะมาตรฐานของเขตภูมิอากาศใด
- ข้อ ค. (30°C / 65% RH): เป็นสภาวะ Long-term สำหรับ Zone IVa
- ข้อ จ. (40°C / 75% RH): เป็นสภาวะ Accelerated testing (สภาวะเร่ง)
📖 Guideline อ้างอิง:
ASEAN Guideline on Stability Study of Drug Product &amp; ICH Q1A(R2)
📌 จุดจำก่อนสอบ:
• Thailand/ASEAN Stability Conditions:
  - Long-term: 30°C ± 2°C / 75% ± 5% RH
  - Accelerated: 40°C ± 2°C / 75% ± 5% RH</t>
        </is>
      </c>
      <c r="K54" s="166" t="inlineStr"/>
      <c r="L54" s="166" t="inlineStr">
        <is>
          <t>Preformulation &amp; Good Manufacturing Practice</t>
        </is>
      </c>
      <c r="M54" s="166" t="inlineStr"/>
      <c r="N54" s="165" t="inlineStr">
        <is>
          <t>Product</t>
        </is>
      </c>
      <c r="O54" s="166" t="inlineStr">
        <is>
          <t>ข้อสอบจริง Product ปี 2561 ข้อ 68</t>
        </is>
      </c>
      <c r="P54" s="165" t="inlineStr">
        <is>
          <t>ข้อสอบเก่า</t>
        </is>
      </c>
      <c r="Q54" s="165" t="inlineStr">
        <is>
          <t>2561</t>
        </is>
      </c>
      <c r="R54" s="165" t="inlineStr"/>
    </row>
    <row r="55" ht="24" customHeight="1" s="49">
      <c r="A55" s="165" t="n">
        <v>53</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inlineStr"/>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n">
        <v>4</v>
      </c>
      <c r="J55" s="166"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55" s="166" t="inlineStr"/>
      <c r="L55" s="166" t="inlineStr">
        <is>
          <t>Pharmaceutical Technology General</t>
        </is>
      </c>
      <c r="M55" s="166" t="inlineStr"/>
      <c r="N55" s="165" t="inlineStr">
        <is>
          <t>Product</t>
        </is>
      </c>
      <c r="O55" s="166" t="inlineStr">
        <is>
          <t>ข้อสอบจริง Product ปี 2561 ข้อ 70</t>
        </is>
      </c>
      <c r="P55" s="165" t="inlineStr">
        <is>
          <t>ข้อสอบเก่า</t>
        </is>
      </c>
      <c r="Q55" s="165" t="inlineStr">
        <is>
          <t>2561</t>
        </is>
      </c>
      <c r="R55" s="165" t="inlineStr"/>
    </row>
    <row r="56" ht="24" customHeight="1" s="49">
      <c r="A56" s="165" t="n">
        <v>54</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inlineStr"/>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n">
        <v>3</v>
      </c>
      <c r="J56" s="166"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56" s="166" t="inlineStr"/>
      <c r="L56" s="166" t="inlineStr">
        <is>
          <t>Pharmaceutical Technology General</t>
        </is>
      </c>
      <c r="M56" s="166" t="inlineStr"/>
      <c r="N56" s="165" t="inlineStr">
        <is>
          <t>Product</t>
        </is>
      </c>
      <c r="O56" s="166" t="inlineStr">
        <is>
          <t>ข้อสอบจริง Product ปี 2561 ข้อ 74</t>
        </is>
      </c>
      <c r="P56" s="165" t="inlineStr">
        <is>
          <t>ข้อสอบเก่า</t>
        </is>
      </c>
      <c r="Q56" s="165" t="inlineStr">
        <is>
          <t>2561</t>
        </is>
      </c>
      <c r="R56" s="165" t="inlineStr"/>
    </row>
    <row r="57" ht="24" customHeight="1" s="49">
      <c r="A57" s="165" t="n">
        <v>55</v>
      </c>
      <c r="B57" s="166" t="inlineStr">
        <is>
          <t>ตัวยาสำคัญ Alendronate sodium (Sodium alendronate) จัดอยู่ในระบบจำแนกชีวเภสัชกรรม (Biopharmaceutics Classification System: BCS) กลุ่มใด</t>
        </is>
      </c>
      <c r="C57" s="166" t="inlineStr"/>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n">
        <v>4</v>
      </c>
      <c r="J57" s="166"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57" s="166" t="inlineStr"/>
      <c r="L57" s="166" t="inlineStr">
        <is>
          <t>Pharmaceutical Technology General</t>
        </is>
      </c>
      <c r="M57" s="166" t="inlineStr"/>
      <c r="N57" s="165" t="inlineStr">
        <is>
          <t>Product</t>
        </is>
      </c>
      <c r="O57" s="166" t="inlineStr">
        <is>
          <t>ข้อสอบจริง Product ปี 2561 ข้อ 78</t>
        </is>
      </c>
      <c r="P57" s="165" t="inlineStr">
        <is>
          <t>ข้อสอบเก่า</t>
        </is>
      </c>
      <c r="Q57" s="165" t="inlineStr">
        <is>
          <t>2561</t>
        </is>
      </c>
      <c r="R57" s="165" t="inlineStr"/>
    </row>
    <row r="58" ht="24" customHeight="1" s="49">
      <c r="A58" s="165" t="n">
        <v>56</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inlineStr"/>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n">
        <v>1</v>
      </c>
      <c r="J58" s="166"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58" s="166" t="inlineStr"/>
      <c r="L58" s="166" t="inlineStr">
        <is>
          <t>Pharmaceutical Technology General</t>
        </is>
      </c>
      <c r="M58" s="166" t="inlineStr"/>
      <c r="N58" s="165" t="inlineStr">
        <is>
          <t>Product</t>
        </is>
      </c>
      <c r="O58" s="166" t="inlineStr">
        <is>
          <t>ข้อสอบจริง Product ปี 2561 ข้อ 80</t>
        </is>
      </c>
      <c r="P58" s="165" t="inlineStr">
        <is>
          <t>ข้อสอบเก่า</t>
        </is>
      </c>
      <c r="Q58" s="165" t="inlineStr">
        <is>
          <t>2561</t>
        </is>
      </c>
      <c r="R58" s="165" t="inlineStr"/>
    </row>
    <row r="59" ht="24" customHeight="1" s="49">
      <c r="A59" s="165" t="n">
        <v>57</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inlineStr"/>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n">
        <v>3</v>
      </c>
      <c r="J59" s="166"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59" s="166" t="inlineStr"/>
      <c r="L59" s="166" t="inlineStr">
        <is>
          <t>Pharmaceutical Technology General</t>
        </is>
      </c>
      <c r="M59" s="166" t="inlineStr"/>
      <c r="N59" s="165" t="inlineStr">
        <is>
          <t>Product</t>
        </is>
      </c>
      <c r="O59" s="166" t="inlineStr">
        <is>
          <t>ข้อสอบจริง Product ปี 2561 ข้อ 81</t>
        </is>
      </c>
      <c r="P59" s="165" t="inlineStr">
        <is>
          <t>ข้อสอบเก่า</t>
        </is>
      </c>
      <c r="Q59" s="165" t="inlineStr">
        <is>
          <t>2561</t>
        </is>
      </c>
      <c r="R59" s="165" t="inlineStr"/>
    </row>
    <row r="60" ht="24" customHeight="1" s="49">
      <c r="A60" s="165" t="n">
        <v>58</v>
      </c>
      <c r="B60" s="166" t="inlineStr">
        <is>
          <t>ข้อใดต่อไปนี้ "ไม่ใช่" ข้อดีของรูปแบบยาชนิดควบคุมการปลดปล่อย (Controlled-release / Sustained-release dosage forms)</t>
        </is>
      </c>
      <c r="C60" s="166" t="inlineStr"/>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n">
        <v>2</v>
      </c>
      <c r="J60" s="166"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60" s="166" t="inlineStr"/>
      <c r="L60" s="166" t="inlineStr">
        <is>
          <t>Pharmaceutical Technology General</t>
        </is>
      </c>
      <c r="M60" s="166" t="inlineStr"/>
      <c r="N60" s="165" t="inlineStr">
        <is>
          <t>Product</t>
        </is>
      </c>
      <c r="O60" s="166" t="inlineStr">
        <is>
          <t>ข้อสอบจริง Product ปี 2561 ข้อ 82</t>
        </is>
      </c>
      <c r="P60" s="165" t="inlineStr">
        <is>
          <t>ข้อสอบเก่า</t>
        </is>
      </c>
      <c r="Q60" s="165" t="inlineStr">
        <is>
          <t>2561</t>
        </is>
      </c>
      <c r="R60" s="165" t="inlineStr"/>
    </row>
    <row r="61" ht="24" customHeight="1" s="49">
      <c r="A61" s="165" t="n">
        <v>59</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inlineStr"/>
      <c r="D61" s="166" t="inlineStr">
        <is>
          <t>Picking</t>
        </is>
      </c>
      <c r="E61" s="166" t="inlineStr">
        <is>
          <t>Bridging (Bridging of logo / bisect line)</t>
        </is>
      </c>
      <c r="F61" s="166" t="inlineStr">
        <is>
          <t>Blistering</t>
        </is>
      </c>
      <c r="G61" s="166" t="inlineStr">
        <is>
          <t>Cracking</t>
        </is>
      </c>
      <c r="H61" s="166" t="inlineStr">
        <is>
          <t>Orange peel (Roughness)</t>
        </is>
      </c>
      <c r="I61" s="165" t="n">
        <v>2</v>
      </c>
      <c r="J61" s="166"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61" s="166" t="inlineStr"/>
      <c r="L61" s="166" t="inlineStr">
        <is>
          <t>Preformulation &amp; Good Manufacturing Practice</t>
        </is>
      </c>
      <c r="M61" s="166" t="inlineStr"/>
      <c r="N61" s="165" t="inlineStr">
        <is>
          <t>Product</t>
        </is>
      </c>
      <c r="O61" s="166" t="inlineStr">
        <is>
          <t>ข้อสอบจริง Product ปี 2561 ข้อ 84</t>
        </is>
      </c>
      <c r="P61" s="165" t="inlineStr">
        <is>
          <t>ข้อสอบเก่า</t>
        </is>
      </c>
      <c r="Q61" s="165" t="inlineStr">
        <is>
          <t>2561</t>
        </is>
      </c>
      <c r="R61" s="165" t="inlineStr"/>
    </row>
    <row r="62" ht="24" customHeight="1" s="49">
      <c r="A62" s="165" t="n">
        <v>60</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inlineStr"/>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n">
        <v>2</v>
      </c>
      <c r="J62" s="166"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62" s="166" t="inlineStr"/>
      <c r="L62" s="166" t="inlineStr">
        <is>
          <t>Pharmaceutical Technology General</t>
        </is>
      </c>
      <c r="M62" s="166" t="inlineStr"/>
      <c r="N62" s="165" t="inlineStr">
        <is>
          <t>Product</t>
        </is>
      </c>
      <c r="O62" s="166" t="inlineStr">
        <is>
          <t>ข้อสอบจริง Product ปี 2561 ข้อ 88</t>
        </is>
      </c>
      <c r="P62" s="165" t="inlineStr">
        <is>
          <t>ข้อสอบเก่า</t>
        </is>
      </c>
      <c r="Q62" s="165" t="inlineStr">
        <is>
          <t>2561</t>
        </is>
      </c>
      <c r="R62" s="165" t="inlineStr"/>
    </row>
    <row r="63" ht="24" customHeight="1" s="49">
      <c r="A63" s="165" t="n">
        <v>61</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inlineStr"/>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n">
        <v>2</v>
      </c>
      <c r="J63" s="166"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63" s="166" t="inlineStr"/>
      <c r="L63" s="166" t="inlineStr">
        <is>
          <t>Pharmaceutical Technology General</t>
        </is>
      </c>
      <c r="M63" s="166" t="inlineStr"/>
      <c r="N63" s="165" t="inlineStr">
        <is>
          <t>Product</t>
        </is>
      </c>
      <c r="O63" s="166" t="inlineStr">
        <is>
          <t>ข้อสอบจริง Product ปี 2561 ข้อ 97</t>
        </is>
      </c>
      <c r="P63" s="165" t="inlineStr">
        <is>
          <t>ข้อสอบเก่า</t>
        </is>
      </c>
      <c r="Q63" s="165" t="inlineStr">
        <is>
          <t>2561</t>
        </is>
      </c>
      <c r="R63" s="165" t="inlineStr"/>
    </row>
    <row r="64" ht="24" customHeight="1" s="49">
      <c r="A64" s="165" t="n">
        <v>62</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inlineStr"/>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n">
        <v>5</v>
      </c>
      <c r="J64" s="166"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64" s="166" t="inlineStr"/>
      <c r="L64" s="166" t="inlineStr">
        <is>
          <t>Pharmaceutical Technology General</t>
        </is>
      </c>
      <c r="M64" s="166" t="inlineStr"/>
      <c r="N64" s="165" t="inlineStr">
        <is>
          <t>Product</t>
        </is>
      </c>
      <c r="O64" s="166" t="inlineStr">
        <is>
          <t>ข้อสอบจริง Product ปี 2561 ข้อ 98</t>
        </is>
      </c>
      <c r="P64" s="165" t="inlineStr">
        <is>
          <t>ข้อสอบเก่า</t>
        </is>
      </c>
      <c r="Q64" s="165" t="inlineStr">
        <is>
          <t>2561</t>
        </is>
      </c>
      <c r="R64" s="165" t="inlineStr"/>
    </row>
    <row r="65" ht="24" customHeight="1" s="49">
      <c r="A65" s="165" t="n">
        <v>63</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inlineStr"/>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n">
        <v>5</v>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65" s="166" t="inlineStr"/>
      <c r="L65" s="166" t="inlineStr">
        <is>
          <t>Preformulation &amp; Good Manufacturing Practice</t>
        </is>
      </c>
      <c r="M65" s="166" t="inlineStr"/>
      <c r="N65" s="165" t="inlineStr">
        <is>
          <t>Product</t>
        </is>
      </c>
      <c r="O65" s="166" t="inlineStr">
        <is>
          <t>ข้อสอบจริง Product ปี 2561 ข้อ 99</t>
        </is>
      </c>
      <c r="P65" s="165" t="inlineStr">
        <is>
          <t>ข้อสอบเก่า</t>
        </is>
      </c>
      <c r="Q65" s="165" t="inlineStr">
        <is>
          <t>2561</t>
        </is>
      </c>
      <c r="R65" s="165" t="inlineStr"/>
    </row>
    <row r="66" ht="24" customHeight="1" s="49">
      <c r="A66" s="165" t="n">
        <v>64</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inlineStr"/>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n">
        <v>1</v>
      </c>
      <c r="J66" s="166"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66" s="166" t="inlineStr"/>
      <c r="L66" s="166" t="inlineStr">
        <is>
          <t>Pharmaceutical Technology General</t>
        </is>
      </c>
      <c r="M66" s="166" t="inlineStr"/>
      <c r="N66" s="165" t="inlineStr">
        <is>
          <t>Product</t>
        </is>
      </c>
      <c r="O66" s="166" t="inlineStr">
        <is>
          <t>ข้อสอบจริง Product ปี 2561 ข้อ 100</t>
        </is>
      </c>
      <c r="P66" s="165" t="inlineStr">
        <is>
          <t>ข้อสอบเก่า</t>
        </is>
      </c>
      <c r="Q66" s="165" t="inlineStr">
        <is>
          <t>2561</t>
        </is>
      </c>
      <c r="R66" s="165" t="inlineStr"/>
    </row>
    <row r="67" ht="24" customHeight="1" s="49">
      <c r="A67" s="165" t="n">
        <v>65</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inlineStr"/>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n">
        <v>5</v>
      </c>
      <c r="J67" s="166"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67" s="166" t="inlineStr"/>
      <c r="L67" s="166" t="inlineStr">
        <is>
          <t>Pharmaceutical Technology General</t>
        </is>
      </c>
      <c r="M67" s="166" t="inlineStr"/>
      <c r="N67" s="165" t="inlineStr">
        <is>
          <t>Product</t>
        </is>
      </c>
      <c r="O67" s="166" t="inlineStr">
        <is>
          <t>ข้อสอบจริง Product ปี 2561 ข้อ 101</t>
        </is>
      </c>
      <c r="P67" s="165" t="inlineStr">
        <is>
          <t>ข้อสอบเก่า</t>
        </is>
      </c>
      <c r="Q67" s="165" t="inlineStr">
        <is>
          <t>2561</t>
        </is>
      </c>
      <c r="R67" s="165" t="inlineStr"/>
    </row>
    <row r="68" ht="24" customHeight="1" s="49">
      <c r="A68" s="165" t="n">
        <v>66</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inlineStr"/>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n">
        <v>5</v>
      </c>
      <c r="J68" s="166"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68" s="166" t="inlineStr"/>
      <c r="L68" s="166" t="inlineStr">
        <is>
          <t>Pharmaceutical Technology General</t>
        </is>
      </c>
      <c r="M68" s="166" t="inlineStr"/>
      <c r="N68" s="165" t="inlineStr">
        <is>
          <t>Product</t>
        </is>
      </c>
      <c r="O68" s="166" t="inlineStr">
        <is>
          <t>ข้อสอบจริง Product ปี 2561 ข้อ 105</t>
        </is>
      </c>
      <c r="P68" s="165" t="inlineStr">
        <is>
          <t>ข้อสอบเก่า</t>
        </is>
      </c>
      <c r="Q68" s="165" t="inlineStr">
        <is>
          <t>2561</t>
        </is>
      </c>
      <c r="R68" s="165" t="inlineStr"/>
    </row>
    <row r="69" ht="24" customHeight="1" s="49">
      <c r="A69" s="165" t="n">
        <v>67</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inlineStr"/>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n">
        <v>3</v>
      </c>
      <c r="J69" s="166"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69" s="166" t="inlineStr"/>
      <c r="L69" s="166" t="inlineStr">
        <is>
          <t>Preformulation &amp; Good Manufacturing Practice</t>
        </is>
      </c>
      <c r="M69" s="166" t="inlineStr"/>
      <c r="N69" s="165" t="inlineStr">
        <is>
          <t>Product</t>
        </is>
      </c>
      <c r="O69" s="166" t="inlineStr">
        <is>
          <t>ข้อสอบจริง Product ปี 2561 ข้อ 113</t>
        </is>
      </c>
      <c r="P69" s="165" t="inlineStr">
        <is>
          <t>ข้อสอบเก่า</t>
        </is>
      </c>
      <c r="Q69" s="165" t="inlineStr">
        <is>
          <t>2561</t>
        </is>
      </c>
      <c r="R69" s="165" t="inlineStr"/>
    </row>
    <row r="70" ht="24" customHeight="1" s="49">
      <c r="A70" s="165" t="n">
        <v>68</v>
      </c>
      <c r="B70" s="166" t="inlineStr">
        <is>
          <t>สารขับดัน (Propellant) ที่ใช้ในกระบอกยาพ่นสูดชนิดกำหนดขนาด Seretide Evohaler (Salmeterol / Fluticasone propionate MDI) คือสารในข้อใด</t>
        </is>
      </c>
      <c r="C70" s="166" t="inlineStr"/>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n">
        <v>5</v>
      </c>
      <c r="J70" s="166"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70" s="166" t="inlineStr"/>
      <c r="L70" s="166" t="inlineStr">
        <is>
          <t>Pharmaceutical Technology General</t>
        </is>
      </c>
      <c r="M70" s="166" t="inlineStr"/>
      <c r="N70" s="165" t="inlineStr">
        <is>
          <t>Product</t>
        </is>
      </c>
      <c r="O70" s="166" t="inlineStr">
        <is>
          <t>ข้อสอบจริง Product ปี 2559 ข้อ 1</t>
        </is>
      </c>
      <c r="P70" s="165" t="inlineStr">
        <is>
          <t>ข้อสอบเก่า</t>
        </is>
      </c>
      <c r="Q70" s="165" t="inlineStr">
        <is>
          <t>2559</t>
        </is>
      </c>
      <c r="R70" s="165" t="inlineStr"/>
    </row>
    <row r="71" ht="24" customHeight="1" s="49">
      <c r="A71" s="165" t="n">
        <v>69</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inlineStr"/>
      <c r="D71" s="166" t="inlineStr">
        <is>
          <t>Grade A (Laminar airflow workstation)</t>
        </is>
      </c>
      <c r="E71" s="166" t="inlineStr">
        <is>
          <t>Grade B</t>
        </is>
      </c>
      <c r="F71" s="166" t="inlineStr">
        <is>
          <t>Grade C</t>
        </is>
      </c>
      <c r="G71" s="166" t="inlineStr">
        <is>
          <t>Grade D</t>
        </is>
      </c>
      <c r="H71" s="166" t="inlineStr">
        <is>
          <t>Grade E</t>
        </is>
      </c>
      <c r="I71" s="165" t="n">
        <v>1</v>
      </c>
      <c r="J71" s="166"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71" s="166" t="inlineStr"/>
      <c r="L71" s="166" t="inlineStr">
        <is>
          <t>Preformulation &amp; Good Manufacturing Practice</t>
        </is>
      </c>
      <c r="M71" s="166" t="inlineStr"/>
      <c r="N71" s="165" t="inlineStr">
        <is>
          <t>Product</t>
        </is>
      </c>
      <c r="O71" s="166" t="inlineStr">
        <is>
          <t>ข้อสอบจริง Product ปี 2559 ข้อ 4</t>
        </is>
      </c>
      <c r="P71" s="165" t="inlineStr">
        <is>
          <t>ข้อสอบเก่า</t>
        </is>
      </c>
      <c r="Q71" s="165" t="inlineStr">
        <is>
          <t>2559</t>
        </is>
      </c>
      <c r="R71" s="165" t="inlineStr"/>
    </row>
    <row r="72" ht="24" customHeight="1" s="49">
      <c r="A72" s="165" t="n">
        <v>70</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inlineStr"/>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n">
        <v>1</v>
      </c>
      <c r="J72" s="166"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72" s="166" t="inlineStr"/>
      <c r="L72" s="166" t="inlineStr">
        <is>
          <t>Pharmaceutical Technology General</t>
        </is>
      </c>
      <c r="M72" s="166" t="inlineStr"/>
      <c r="N72" s="165" t="inlineStr">
        <is>
          <t>Product</t>
        </is>
      </c>
      <c r="O72" s="166" t="inlineStr">
        <is>
          <t>ข้อสอบจริง Product ปี 2559 ข้อ 8</t>
        </is>
      </c>
      <c r="P72" s="165" t="inlineStr">
        <is>
          <t>ข้อสอบเก่า</t>
        </is>
      </c>
      <c r="Q72" s="165" t="inlineStr">
        <is>
          <t>2559</t>
        </is>
      </c>
      <c r="R72" s="165" t="inlineStr"/>
    </row>
    <row r="73" ht="24" customHeight="1" s="49">
      <c r="A73" s="165" t="n">
        <v>71</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inlineStr"/>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n">
        <v>1</v>
      </c>
      <c r="J73" s="166" t="inlineStr">
        <is>
          <t>✅ คำตอบที่ถูกต้อง: ข้อ ก. ช่องแช่เยือกแข็ง (Deep freezer: -20°C ถึง -15°C)
💡 Background:
ระบบลูกโซ่ความเย็นของวัคซีน (Vaccine Cold Chain Management) มีข้อกำหนดเฉพาะตามความไวของเชื้อต่อความร้อนและความเย็น
🎯 ทำไมข้อนี้ถึงถูก:
ข้อ ก. ถูกต้อง เพราะวัคซีน OPV (Oral Polio Vaccine) เป็นวัคซีนเชื้อไวรัสเป็นที่ไวต่อความร้อนสูงมากที่สุดในบรรดาวัคซีนทั้งหมด การเก็บรักษาในระยะยาวที่คลังวัคซีนหลักหรือโรงพยาบาลจะต้องเก็บใน "ช่องแช่แข็ง (Freezer: -20°C ถึง -15°C)" เพื่อรักษาความคงตัวของเชื้อไวรัส (และเมื่อนำออกมาใช้งานในระดับพื้นที่สามารถเก็บในตู้เย็น 2°C - 8°C ได้ไม่เกิน 6 เดือน)
🔍 ข้ออื่นผิดเพราะอะไร:
- ข้อ ข. (อุณหภูมิห้อง): ไวรัสจะสูญเสียความแรงและเสื่อมสภาพอย่างรวดเร็วภายในไม่กี่ชั่วโมง
- ข้อ ค. (ตู้เย็นช่องธรรมดา (2°C - 8°C)): ใช้สำหรับการเก็บรักษาระยะสั้นก่อนการใช้งาน แต่สำหรับการเก็บรักษาระยะยาวในคลังหลักต้องแช่แข็ง
- ข้อ ง. (0°C ถึง 4°C): ไม่ใช่ช่วงอุณหภูมิมาตรฐาน
- ข้อ จ. (ห้ามแช่แข็ง): ผิด วัคซีนที่ "ห้ามแช่แข็ง (Freeze-sensitive)" คือกลุ่มวัคซีนเชื้อตายที่มี Adjuvant อะลูมิเนียม เช่น DTP, HepB, TT, HPV, IPV แต่ OPV สามารถแช่แข็งได้และต้องแช่แข็งในการเก็บระยะยาว
📖 Guideline อ้างอิง:
WHO Vaccine Cold Chain Guidelines &amp; CDC Vaccine Storage and Handling Toolkit
📌 จุดจำก่อนสอบ:
• วัคซีนที่ต้องเก็บในช่องแช่แข็ง (Freezer -20°C): OPV, Varicella, Zoster, MMRV
• วัคซีนที่ "ห้ามแช่แข็งเด็ดขาด (Shake test positive หากแช่แข็ง)": DTP, Tdap, Td, HepB, Hib, HPV, IPV, Inactivated Influenza</t>
        </is>
      </c>
      <c r="K73" s="166" t="inlineStr"/>
      <c r="L73" s="166" t="inlineStr">
        <is>
          <t>Pharmaceutical Technology General</t>
        </is>
      </c>
      <c r="M73" s="166" t="inlineStr"/>
      <c r="N73" s="165" t="inlineStr">
        <is>
          <t>Product</t>
        </is>
      </c>
      <c r="O73" s="166" t="inlineStr">
        <is>
          <t>ข้อสอบจริง Product ปี 2559 ข้อ 10</t>
        </is>
      </c>
      <c r="P73" s="165" t="inlineStr">
        <is>
          <t>ข้อสอบเก่า</t>
        </is>
      </c>
      <c r="Q73" s="165" t="inlineStr">
        <is>
          <t>2559</t>
        </is>
      </c>
      <c r="R73" s="165" t="inlineStr"/>
    </row>
    <row r="74" ht="24" customHeight="1" s="49">
      <c r="A74" s="165" t="n">
        <v>72</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inlineStr"/>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n">
        <v>2</v>
      </c>
      <c r="J74" s="166"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74" s="166" t="inlineStr"/>
      <c r="L74" s="166" t="inlineStr">
        <is>
          <t>Pharmaceutical Technology General</t>
        </is>
      </c>
      <c r="M74" s="166" t="inlineStr"/>
      <c r="N74" s="165" t="inlineStr">
        <is>
          <t>Product</t>
        </is>
      </c>
      <c r="O74" s="166" t="inlineStr">
        <is>
          <t>ข้อสอบจริง Product ปี 2559 ข้อ 14</t>
        </is>
      </c>
      <c r="P74" s="165" t="inlineStr">
        <is>
          <t>ข้อสอบเก่า</t>
        </is>
      </c>
      <c r="Q74" s="165" t="inlineStr">
        <is>
          <t>2559</t>
        </is>
      </c>
      <c r="R74" s="165" t="inlineStr"/>
    </row>
    <row r="75" ht="24" customHeight="1" s="49">
      <c r="A75" s="165" t="n">
        <v>73</v>
      </c>
      <c r="B75" s="166" t="inlineStr">
        <is>
          <t>สารขับดัน (Propellant) ที่บรรจุในกระบอกยาพ่นสูด Seretide Evohaler คือสารในข้อใด</t>
        </is>
      </c>
      <c r="C75" s="166" t="inlineStr"/>
      <c r="D75" s="166" t="inlineStr">
        <is>
          <t>Nitrogen</t>
        </is>
      </c>
      <c r="E75" s="166" t="inlineStr">
        <is>
          <t>Hydrocarbon</t>
        </is>
      </c>
      <c r="F75" s="166" t="inlineStr">
        <is>
          <t>Carbon dioxide</t>
        </is>
      </c>
      <c r="G75" s="166" t="inlineStr">
        <is>
          <t>Chlorofluorocarbon (CFCs)</t>
        </is>
      </c>
      <c r="H75" s="166" t="inlineStr">
        <is>
          <t>Hydrofluoroalkane 134a (HFA 134a)</t>
        </is>
      </c>
      <c r="I75" s="165" t="n">
        <v>5</v>
      </c>
      <c r="J75" s="166"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75" s="166" t="inlineStr"/>
      <c r="L75" s="166" t="inlineStr">
        <is>
          <t>Pharmaceutical Technology General</t>
        </is>
      </c>
      <c r="M75" s="166" t="inlineStr"/>
      <c r="N75" s="165" t="inlineStr">
        <is>
          <t>Product</t>
        </is>
      </c>
      <c r="O75" s="166" t="inlineStr">
        <is>
          <t>ข้อสอบจริง Product ปี 2559 ข้อ 2</t>
        </is>
      </c>
      <c r="P75" s="165" t="inlineStr">
        <is>
          <t>ข้อสอบเก่า</t>
        </is>
      </c>
      <c r="Q75" s="165" t="inlineStr">
        <is>
          <t>2559</t>
        </is>
      </c>
      <c r="R75" s="165" t="inlineStr"/>
    </row>
    <row r="76" ht="24" customHeight="1" s="49">
      <c r="A76" s="165" t="n">
        <v>74</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inlineStr"/>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n">
        <v>1</v>
      </c>
      <c r="J76" s="166"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76" s="166" t="inlineStr"/>
      <c r="L76" s="166" t="inlineStr">
        <is>
          <t>Pharmaceutical Technology General</t>
        </is>
      </c>
      <c r="M76" s="166" t="inlineStr"/>
      <c r="N76" s="165" t="inlineStr">
        <is>
          <t>Product</t>
        </is>
      </c>
      <c r="O76" s="166" t="inlineStr">
        <is>
          <t>ข้อสอบจริง Product ปี 2559 ข้อ 1</t>
        </is>
      </c>
      <c r="P76" s="165" t="inlineStr">
        <is>
          <t>ข้อสอบเก่า</t>
        </is>
      </c>
      <c r="Q76" s="165" t="inlineStr">
        <is>
          <t>2559</t>
        </is>
      </c>
      <c r="R76" s="165" t="inlineStr"/>
    </row>
    <row r="77" ht="24" customHeight="1" s="49">
      <c r="A77" s="165" t="n">
        <v>75</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inlineStr"/>
      <c r="D77" s="166" t="inlineStr">
        <is>
          <t>200 mg</t>
        </is>
      </c>
      <c r="E77" s="166" t="inlineStr">
        <is>
          <t>320 mg</t>
        </is>
      </c>
      <c r="F77" s="166" t="inlineStr">
        <is>
          <t>400 mg</t>
        </is>
      </c>
      <c r="G77" s="166" t="inlineStr">
        <is>
          <t>450 mg</t>
        </is>
      </c>
      <c r="H77" s="166" t="inlineStr">
        <is>
          <t>500 mg</t>
        </is>
      </c>
      <c r="I77" s="165" t="n">
        <v>5</v>
      </c>
      <c r="J77" s="166"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77" s="166" t="inlineStr"/>
      <c r="L77" s="166" t="inlineStr">
        <is>
          <t>Pharmaceutical Technology General</t>
        </is>
      </c>
      <c r="M77" s="166" t="inlineStr"/>
      <c r="N77" s="165" t="inlineStr">
        <is>
          <t>Product</t>
        </is>
      </c>
      <c r="O77" s="166" t="inlineStr">
        <is>
          <t>ข้อสอบจริง Product ปี 2559 ข้อ 9</t>
        </is>
      </c>
      <c r="P77" s="165" t="inlineStr">
        <is>
          <t>ข้อสอบเก่า</t>
        </is>
      </c>
      <c r="Q77" s="165" t="inlineStr">
        <is>
          <t>2559</t>
        </is>
      </c>
      <c r="R77" s="165" t="inlineStr"/>
    </row>
    <row r="78" ht="24" customHeight="1" s="49">
      <c r="A78" s="165" t="n">
        <v>76</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inlineStr"/>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n">
        <v>4</v>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78" s="166" t="inlineStr"/>
      <c r="L78" s="166" t="inlineStr">
        <is>
          <t>Pharmaceutical Technology General</t>
        </is>
      </c>
      <c r="M78" s="166" t="inlineStr"/>
      <c r="N78" s="165" t="inlineStr">
        <is>
          <t>Product</t>
        </is>
      </c>
      <c r="O78" s="166" t="inlineStr">
        <is>
          <t>ข้อสอบจริง Product ปี 2559 ข้อ 11</t>
        </is>
      </c>
      <c r="P78" s="165" t="inlineStr">
        <is>
          <t>ข้อสอบเก่า</t>
        </is>
      </c>
      <c r="Q78" s="165" t="inlineStr">
        <is>
          <t>2559</t>
        </is>
      </c>
      <c r="R78" s="165" t="inlineStr"/>
    </row>
    <row r="79" ht="24" customHeight="1" s="49">
      <c r="A79" s="165" t="n">
        <v>77</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inlineStr"/>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n">
        <v>1</v>
      </c>
      <c r="J79" s="166"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79" s="166" t="inlineStr"/>
      <c r="L79" s="166" t="inlineStr">
        <is>
          <t>Pharmaceutical Technology General</t>
        </is>
      </c>
      <c r="M79" s="166" t="inlineStr"/>
      <c r="N79" s="165" t="inlineStr">
        <is>
          <t>Product</t>
        </is>
      </c>
      <c r="O79" s="166" t="inlineStr">
        <is>
          <t>ข้อสอบจริง Product ปี 2559 ข้อ 12</t>
        </is>
      </c>
      <c r="P79" s="165" t="inlineStr">
        <is>
          <t>ข้อสอบเก่า</t>
        </is>
      </c>
      <c r="Q79" s="165" t="inlineStr">
        <is>
          <t>2559</t>
        </is>
      </c>
      <c r="R79" s="165" t="inlineStr"/>
    </row>
    <row r="80" ht="24" customHeight="1" s="49">
      <c r="A80" s="165" t="n">
        <v>78</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inlineStr"/>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n">
        <v>5</v>
      </c>
      <c r="J80" s="166"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80" s="166" t="inlineStr"/>
      <c r="L80" s="166" t="inlineStr">
        <is>
          <t>Hypertension</t>
        </is>
      </c>
      <c r="M80" s="166" t="inlineStr"/>
      <c r="N80" s="165" t="inlineStr">
        <is>
          <t>Clinic</t>
        </is>
      </c>
      <c r="O80" s="166" t="inlineStr">
        <is>
          <t>ข้อ 10 (PLE_CC1_2533.md)</t>
        </is>
      </c>
      <c r="P80" s="165" t="inlineStr">
        <is>
          <t>ข้อสอบเก่า</t>
        </is>
      </c>
      <c r="Q80" s="165" t="inlineStr">
        <is>
          <t>2533</t>
        </is>
      </c>
      <c r="R80" s="165" t="inlineStr"/>
    </row>
    <row r="81" ht="24" customHeight="1" s="49">
      <c r="A81" s="165" t="n">
        <v>79</v>
      </c>
      <c r="B81" s="166" t="inlineStr">
        <is>
          <t>ข้อใดไม่ถูกต้องเกี่ยวกับการเรียกยาคืน</t>
        </is>
      </c>
      <c r="C81" s="166" t="inlineStr"/>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xml:space="preserve">✅ คำตอบที่ถูกต้อง: ข้อ ข. การเรียกยาคืนเป็นหน้าที่ของฝ่ายขายและการตลาดเท่านั้น
🎯 ทำไมข้อนี้ถึงถูก:
🔍 ข้ออื่นผิดเพราะอะไร:
</t>
        </is>
      </c>
      <c r="K81" s="166" t="inlineStr"/>
      <c r="L81" s="166" t="inlineStr">
        <is>
          <t>GMP &amp; Quality Management</t>
        </is>
      </c>
      <c r="M81" s="166" t="inlineStr"/>
      <c r="N81" s="165" t="inlineStr">
        <is>
          <t>Product</t>
        </is>
      </c>
      <c r="O81" s="166" t="inlineStr">
        <is>
          <t>[SOURCE: Pharma Plus เล่มม่วง 2 - ข้อสอบย้อนหลังปี 2558 วันที่ 1 ข้อ 8]</t>
        </is>
      </c>
      <c r="P81" s="165" t="inlineStr">
        <is>
          <t>ข้อสอบเก่า</t>
        </is>
      </c>
      <c r="Q81" s="165" t="inlineStr">
        <is>
          <t>2558</t>
        </is>
      </c>
      <c r="R81" s="165" t="inlineStr"/>
    </row>
    <row r="82" ht="24" customHeight="1" s="49">
      <c r="A82" s="165" t="n">
        <v>80</v>
      </c>
      <c r="B82" s="166" t="inlineStr">
        <is>
          <t>การผลิตวัคซีนตาม GMP ข้อใดผิด</t>
        </is>
      </c>
      <c r="C82" s="166" t="inlineStr"/>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xml:space="preserve">✅ คำตอบที่ถูกต้อง: ข้อ ค. แยกอาคารผลิตวัคซีนห่างจากแหล่งชุมชน 50 เมตร
🎯 ทำไมข้อนี้ถึงถูก:
🔍 ข้ออื่นผิดเพราะอะไร:
</t>
        </is>
      </c>
      <c r="K82" s="166" t="inlineStr"/>
      <c r="L82" s="166" t="inlineStr">
        <is>
          <t>GMP &amp; Cleanroom Standards</t>
        </is>
      </c>
      <c r="M82" s="166" t="inlineStr"/>
      <c r="N82" s="165" t="inlineStr">
        <is>
          <t>Product</t>
        </is>
      </c>
      <c r="O82" s="166" t="inlineStr">
        <is>
          <t>[SOURCE: Pharma Plus เล่มม่วง 2 - ข้อสอบย้อนหลังปี 2558 วันที่ 1 ข้อ 42]</t>
        </is>
      </c>
      <c r="P82" s="165" t="inlineStr">
        <is>
          <t>ข้อสอบเก่า</t>
        </is>
      </c>
      <c r="Q82" s="165" t="inlineStr">
        <is>
          <t>2558</t>
        </is>
      </c>
      <c r="R82" s="165" t="inlineStr"/>
    </row>
    <row r="83" ht="24" customHeight="1" s="49">
      <c r="A83" s="165" t="n">
        <v>81</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inlineStr"/>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xml:space="preserve">✅ คำตอบที่ถูกต้อง: ข้อ ง. ทดสอบครั้งที่ 2 จำนวน 12 เม็ด ได้ ค่าเฉลี่ย 82% และแต่ละเม็ดได้ผลเกิน 70%
🎯 ทำไมข้อนี้ถึงถูก:
🔍 ข้ออื่นผิดเพราะอะไร:
</t>
        </is>
      </c>
      <c r="K83" s="166" t="inlineStr"/>
      <c r="L83" s="166" t="inlineStr">
        <is>
          <t>Dissolution Testing</t>
        </is>
      </c>
      <c r="M83" s="166" t="inlineStr"/>
      <c r="N83" s="165" t="inlineStr">
        <is>
          <t>Product</t>
        </is>
      </c>
      <c r="O83" s="166" t="inlineStr">
        <is>
          <t>[SOURCE: Pharma Plus เล่มม่วง 2 - ข้อสอบย้อนหลังปี 2558 วันที่ 2 ข้อ 7]</t>
        </is>
      </c>
      <c r="P83" s="165" t="inlineStr">
        <is>
          <t>ข้อสอบเก่า</t>
        </is>
      </c>
      <c r="Q83" s="165" t="inlineStr">
        <is>
          <t>2558</t>
        </is>
      </c>
      <c r="R83" s="165" t="inlineStr"/>
    </row>
    <row r="84" ht="24" customHeight="1" s="49">
      <c r="A84" s="165" t="n">
        <v>82</v>
      </c>
      <c r="B84" s="166" t="inlineStr">
        <is>
          <t>ถ้าต้องการ colloidal ที่เป็นประจุบวก ควรเลือกสารใด</t>
        </is>
      </c>
      <c r="C84" s="166" t="inlineStr"/>
      <c r="D84" s="166" t="inlineStr">
        <is>
          <t>Gelatin B</t>
        </is>
      </c>
      <c r="E84" s="166" t="inlineStr">
        <is>
          <t>Acacia</t>
        </is>
      </c>
      <c r="F84" s="166" t="inlineStr">
        <is>
          <t>Tragacanth</t>
        </is>
      </c>
      <c r="G84" s="166" t="inlineStr">
        <is>
          <t>Veegum</t>
        </is>
      </c>
      <c r="H84" s="166" t="inlineStr">
        <is>
          <t>Chitosan</t>
        </is>
      </c>
      <c r="I84" s="165" t="inlineStr">
        <is>
          <t>5</t>
        </is>
      </c>
      <c r="J84" s="166" t="inlineStr">
        <is>
          <t xml:space="preserve">✅ คำตอบที่ถูกต้อง: ข้อ จ. Chitosan
🎯 ทำไมข้อนี้ถึงถูก:
🔍 ข้ออื่นผิดเพราะอะไร:
</t>
        </is>
      </c>
      <c r="K84" s="166" t="inlineStr"/>
      <c r="L84" s="166" t="inlineStr">
        <is>
          <t>Physical Pharmacy</t>
        </is>
      </c>
      <c r="M84" s="166" t="inlineStr"/>
      <c r="N84" s="165" t="inlineStr">
        <is>
          <t>Product</t>
        </is>
      </c>
      <c r="O84" s="166" t="inlineStr">
        <is>
          <t>[SOURCE: Pharma Plus เล่มม่วง 2 - ข้อสอบย้อนหลังปี 2558 วันที่ 2 ข้อ 14]</t>
        </is>
      </c>
      <c r="P84" s="165" t="inlineStr">
        <is>
          <t>ข้อสอบเก่า</t>
        </is>
      </c>
      <c r="Q84" s="165" t="inlineStr">
        <is>
          <t>2558</t>
        </is>
      </c>
      <c r="R84" s="165" t="inlineStr"/>
    </row>
    <row r="85" ht="24" customHeight="1" s="49">
      <c r="A85" s="165" t="n">
        <v>83</v>
      </c>
      <c r="B85" s="166" t="inlineStr">
        <is>
          <t>จาก monograph ที่แสดงข้างต้น สามารถ identification ตัวยา ได้จากวิธีใด</t>
        </is>
      </c>
      <c r="C85" s="166" t="inlineStr"/>
      <c r="D85" s="166" t="inlineStr">
        <is>
          <t>HPLC</t>
        </is>
      </c>
      <c r="E85" s="166" t="inlineStr">
        <is>
          <t>HPLC, TLC</t>
        </is>
      </c>
      <c r="F85" s="166" t="inlineStr">
        <is>
          <t>TLC, GC</t>
        </is>
      </c>
      <c r="G85" s="166" t="inlineStr">
        <is>
          <t>GC, MS</t>
        </is>
      </c>
      <c r="H85" s="166" t="inlineStr">
        <is>
          <t>HPLC, IR</t>
        </is>
      </c>
      <c r="I85" s="165" t="inlineStr">
        <is>
          <t>5</t>
        </is>
      </c>
      <c r="J85" s="166" t="inlineStr">
        <is>
          <t xml:space="preserve">✅ คำตอบที่ถูกต้อง: ข้อ จ. HPLC, IR
🎯 ทำไมข้อนี้ถึงถูก:
🔍 ข้ออื่นผิดเพราะอะไร:
</t>
        </is>
      </c>
      <c r="K85" s="166" t="inlineStr"/>
      <c r="L85" s="166" t="inlineStr">
        <is>
          <t>Compendial Quality Testing</t>
        </is>
      </c>
      <c r="M85" s="166" t="inlineStr"/>
      <c r="N85" s="165" t="inlineStr">
        <is>
          <t>Product</t>
        </is>
      </c>
      <c r="O85" s="166" t="inlineStr">
        <is>
          <t>[SOURCE: Pharma Plus เล่มม่วง 2 - ข้อสอบย้อนหลังปี 2558 วันที่ 2 ข้อ 24]</t>
        </is>
      </c>
      <c r="P85" s="165" t="inlineStr">
        <is>
          <t>ข้อสอบเก่า</t>
        </is>
      </c>
      <c r="Q85" s="165" t="inlineStr">
        <is>
          <t>2558</t>
        </is>
      </c>
      <c r="R85" s="165" t="inlineStr"/>
    </row>
    <row r="86" ht="24" customHeight="1" s="49">
      <c r="A86" s="165" t="n">
        <v>84</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inlineStr"/>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xml:space="preserve">✅ คำตอบที่ถูกต้อง: ข้อ ก. ผล dissolution ผ่านเกณฑ์
🎯 ทำไมข้อนี้ถึงถูก:
🔍 ข้ออื่นผิดเพราะอะไร:
</t>
        </is>
      </c>
      <c r="K86" s="166" t="inlineStr"/>
      <c r="L86" s="166" t="inlineStr">
        <is>
          <t>Quality Control &amp; Certificate of Analysis</t>
        </is>
      </c>
      <c r="M86" s="166" t="inlineStr"/>
      <c r="N86" s="165" t="inlineStr">
        <is>
          <t>Product</t>
        </is>
      </c>
      <c r="O86" s="166" t="inlineStr">
        <is>
          <t>[SOURCE: Pharma Plus เล่มม่วง 2 - ข้อสอบย้อนหลังปี 2558 วันที่ 2 ข้อ 38]</t>
        </is>
      </c>
      <c r="P86" s="165" t="inlineStr">
        <is>
          <t>ข้อสอบเก่า</t>
        </is>
      </c>
      <c r="Q86" s="165" t="inlineStr">
        <is>
          <t>2558</t>
        </is>
      </c>
      <c r="R86" s="165" t="inlineStr"/>
    </row>
    <row r="87" ht="24" customHeight="1" s="49">
      <c r="A87" s="165" t="n">
        <v>85</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inlineStr"/>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inlineStr"/>
      <c r="L87" s="166" t="inlineStr">
        <is>
          <t>Pharmaceutical Analysis &amp; Calculations</t>
        </is>
      </c>
      <c r="M87" s="166" t="inlineStr"/>
      <c r="N87" s="165" t="inlineStr">
        <is>
          <t>Product</t>
        </is>
      </c>
      <c r="O87" s="166" t="inlineStr">
        <is>
          <t>[SOURCE: Pharma Plus เล่มม่วง 2 - ข้อสอบย้อนหลัง PLE-CC1 ปี 2564 วันที่ 1 ข้อ 18]</t>
        </is>
      </c>
      <c r="P87" s="165" t="inlineStr">
        <is>
          <t>ข้อสอบเก่า</t>
        </is>
      </c>
      <c r="Q87" s="165" t="inlineStr">
        <is>
          <t>2564</t>
        </is>
      </c>
      <c r="R87" s="165" t="inlineStr"/>
    </row>
    <row r="88" ht="24" customHeight="1" s="49">
      <c r="A88" s="165" t="n">
        <v>86</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inlineStr"/>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inlineStr"/>
      <c r="L88" s="166" t="inlineStr">
        <is>
          <t>Optical Activity and Chiral Analysis</t>
        </is>
      </c>
      <c r="M88" s="166" t="inlineStr"/>
      <c r="N88" s="165" t="inlineStr">
        <is>
          <t>Product</t>
        </is>
      </c>
      <c r="O88" s="166" t="inlineStr">
        <is>
          <t>[SOURCE: Pharma Plus เล่มม่วง 2 - ข้อสอบย้อนหลัง PLE-CC1 ปี 2564 วันที่ 1 ข้อ 34]</t>
        </is>
      </c>
      <c r="P88" s="165" t="inlineStr">
        <is>
          <t>ข้อสอบเก่า</t>
        </is>
      </c>
      <c r="Q88" s="165" t="inlineStr">
        <is>
          <t>2564</t>
        </is>
      </c>
      <c r="R88" s="165" t="inlineStr"/>
    </row>
    <row r="89" ht="24" customHeight="1" s="49">
      <c r="A89" s="165" t="n">
        <v>87</v>
      </c>
      <c r="B89" s="166" t="inlineStr">
        <is>
          <t>ข้อใดกล่าวไม่ถูกต้องเกี่ยวกับการเรียกเก็บยาคืนตามเกณฑ์ของ GMP</t>
        </is>
      </c>
      <c r="C89" s="166" t="inlineStr"/>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inlineStr"/>
      <c r="L89" s="166" t="inlineStr">
        <is>
          <t>GMP and Product Recall</t>
        </is>
      </c>
      <c r="M89" s="166" t="inlineStr"/>
      <c r="N89" s="165" t="inlineStr">
        <is>
          <t>Product</t>
        </is>
      </c>
      <c r="O89" s="166" t="inlineStr">
        <is>
          <t>[SOURCE: Pharma Plus เล่มม่วง 2 - ข้อสอบย้อนหลัง PLE-CC1 ปี 2564 วันที่ 1 ข้อ 71]</t>
        </is>
      </c>
      <c r="P89" s="165" t="inlineStr">
        <is>
          <t>ข้อสอบเก่า</t>
        </is>
      </c>
      <c r="Q89" s="165" t="inlineStr">
        <is>
          <t>2564</t>
        </is>
      </c>
      <c r="R89" s="165" t="inlineStr"/>
    </row>
    <row r="90" ht="24" customHeight="1" s="49">
      <c r="A90" s="165" t="n">
        <v>88</v>
      </c>
      <c r="B90" s="166" t="inlineStr">
        <is>
          <t>จากใบ COA benzoyl peroxide gel นอกจากหัวข้อ identification, pH, assay, microbial limit ควรทดสอบหัวข้ออะไรเพิ่มเติม</t>
        </is>
      </c>
      <c r="C90" s="166" t="inlineStr"/>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inlineStr"/>
      <c r="L90" s="166" t="inlineStr">
        <is>
          <t>Quality Control of Semisolid Dosage Forms</t>
        </is>
      </c>
      <c r="M90" s="166" t="inlineStr"/>
      <c r="N90" s="165" t="inlineStr">
        <is>
          <t>Product</t>
        </is>
      </c>
      <c r="O90" s="166" t="inlineStr">
        <is>
          <t>[SOURCE: Pharma Plus เล่มม่วง 2 - ข้อสอบย้อนหลัง PLE-CC1 ปี 2564 วันที่ 1 ข้อ 75]</t>
        </is>
      </c>
      <c r="P90" s="165" t="inlineStr">
        <is>
          <t>ข้อสอบเก่า</t>
        </is>
      </c>
      <c r="Q90" s="165" t="inlineStr">
        <is>
          <t>2564</t>
        </is>
      </c>
      <c r="R90" s="165" t="inlineStr"/>
    </row>
    <row r="91" ht="24" customHeight="1" s="49">
      <c r="A91" s="165" t="n">
        <v>89</v>
      </c>
      <c r="B91" s="166" t="inlineStr">
        <is>
          <t>Total count ทดสอบด้วยเทคนิคอะไร หากต้องการเพาะเชื้อเพื่อนับจำนวนเชื้อวิธีใดเหมาะสมที่สุด</t>
        </is>
      </c>
      <c r="C91" s="166" t="inlineStr"/>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inlineStr"/>
      <c r="L91" s="166" t="inlineStr">
        <is>
          <t>Microbiological Testing</t>
        </is>
      </c>
      <c r="M91" s="166" t="inlineStr"/>
      <c r="N91" s="165" t="inlineStr">
        <is>
          <t>Product</t>
        </is>
      </c>
      <c r="O91" s="166" t="inlineStr">
        <is>
          <t>[SOURCE: Pharma Plus เล่มม่วง 2 - ข้อสอบย้อนหลัง PLE-CC1 ปี 2564 วันที่ 1 ข้อ 84]</t>
        </is>
      </c>
      <c r="P91" s="165" t="inlineStr">
        <is>
          <t>ข้อสอบเก่า</t>
        </is>
      </c>
      <c r="Q91" s="165" t="inlineStr">
        <is>
          <t>2564</t>
        </is>
      </c>
      <c r="R91" s="165" t="inlineStr"/>
    </row>
    <row r="92" ht="24" customHeight="1" s="49">
      <c r="A92" s="165" t="n">
        <v>90</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inlineStr"/>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inlineStr"/>
      <c r="L92" s="166" t="inlineStr">
        <is>
          <t>Stability Testing and Shelf-life</t>
        </is>
      </c>
      <c r="M92" s="166" t="inlineStr"/>
      <c r="N92" s="165" t="inlineStr">
        <is>
          <t>Product</t>
        </is>
      </c>
      <c r="O92" s="166" t="inlineStr">
        <is>
          <t>[SOURCE: Pharma Plus เล่มม่วง 2 - ข้อสอบย้อนหลัง PLE-CC1 ปี 2564 วันที่ 1 ข้อ 86]</t>
        </is>
      </c>
      <c r="P92" s="165" t="inlineStr">
        <is>
          <t>ข้อสอบเก่า</t>
        </is>
      </c>
      <c r="Q92" s="165" t="inlineStr">
        <is>
          <t>2564</t>
        </is>
      </c>
      <c r="R92" s="165" t="inlineStr"/>
    </row>
    <row r="93" ht="24" customHeight="1" s="49">
      <c r="A93" s="165" t="n">
        <v>91</v>
      </c>
      <c r="B93" s="166" t="inlineStr">
        <is>
          <t>ยา HCTZ 25 mg จากน้ำหนักเม็ดยา ทั้งเม็ด 100 mg ควรตรวจ uniformity of dosage unit ใน USP41 ด้วยวิธีใด</t>
        </is>
      </c>
      <c r="C93" s="166" t="inlineStr"/>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inlineStr"/>
      <c r="L93" s="166" t="inlineStr">
        <is>
          <t>Uniformity of Dosage Units</t>
        </is>
      </c>
      <c r="M93" s="166" t="inlineStr"/>
      <c r="N93" s="165" t="inlineStr">
        <is>
          <t>Product</t>
        </is>
      </c>
      <c r="O93" s="166" t="inlineStr">
        <is>
          <t>[SOURCE: Pharma Plus เล่มม่วง 2 - ข้อสอบย้อนหลัง PLE-CC1 ปี 2564 วันที่ 1 ข้อ 93]</t>
        </is>
      </c>
      <c r="P93" s="165" t="inlineStr">
        <is>
          <t>ข้อสอบเก่า</t>
        </is>
      </c>
      <c r="Q93" s="165" t="inlineStr">
        <is>
          <t>2564</t>
        </is>
      </c>
      <c r="R93" s="165" t="inlineStr"/>
    </row>
    <row r="94" ht="24" customHeight="1" s="49">
      <c r="A94" s="165" t="n">
        <v>92</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inlineStr"/>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inlineStr"/>
      <c r="L94" s="166" t="inlineStr">
        <is>
          <t>Certificate of Analysis Evaluation</t>
        </is>
      </c>
      <c r="M94" s="166" t="inlineStr"/>
      <c r="N94" s="165" t="inlineStr">
        <is>
          <t>Product</t>
        </is>
      </c>
      <c r="O94" s="166" t="inlineStr">
        <is>
          <t>[SOURCE: Pharma Plus เล่มม่วง 2 - ข้อสอบย้อนหลัง PLE-CC1 ปี 2564 วันที่ 1 ข้อ 96]</t>
        </is>
      </c>
      <c r="P94" s="165" t="inlineStr">
        <is>
          <t>ข้อสอบเก่า</t>
        </is>
      </c>
      <c r="Q94" s="165" t="inlineStr">
        <is>
          <t>2564</t>
        </is>
      </c>
      <c r="R94" s="165" t="inlineStr"/>
    </row>
    <row r="95" ht="24" customHeight="1" s="49">
      <c r="A95" s="165" t="n">
        <v>93</v>
      </c>
      <c r="B95" s="166" t="inlineStr">
        <is>
          <t>Residue on ignition คือการตรวจอะไร</t>
        </is>
      </c>
      <c r="C95" s="166" t="inlineStr"/>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inlineStr"/>
      <c r="L95" s="166" t="inlineStr">
        <is>
          <t>Pharmacopeial Testing</t>
        </is>
      </c>
      <c r="M95" s="166" t="inlineStr"/>
      <c r="N95" s="165" t="inlineStr">
        <is>
          <t>Product</t>
        </is>
      </c>
      <c r="O95" s="166" t="inlineStr">
        <is>
          <t>[SOURCE: Pharma Plus เล่มม่วง 2 - ข้อสอบย้อนหลัง PLE-CC1 ปี 2564 วันที่ 1 ข้อ 99]</t>
        </is>
      </c>
      <c r="P95" s="165" t="inlineStr">
        <is>
          <t>ข้อสอบเก่า</t>
        </is>
      </c>
      <c r="Q95" s="165" t="inlineStr">
        <is>
          <t>2564</t>
        </is>
      </c>
      <c r="R95" s="165" t="inlineStr"/>
    </row>
    <row r="96" ht="24" customHeight="1" s="49">
      <c r="A96" s="165" t="n">
        <v>94</v>
      </c>
      <c r="B96" s="166" t="inlineStr">
        <is>
          <t>การทดสอบเพื่อควบคุมคุณภาพยาฉีด ข้อใดผิด</t>
        </is>
      </c>
      <c r="C96" s="166" t="inlineStr"/>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inlineStr"/>
      <c r="L96" s="166" t="inlineStr">
        <is>
          <t>Sterile Preparations Quality Control</t>
        </is>
      </c>
      <c r="M96" s="166" t="inlineStr"/>
      <c r="N96" s="165" t="inlineStr">
        <is>
          <t>Product</t>
        </is>
      </c>
      <c r="O96" s="166" t="inlineStr">
        <is>
          <t>[SOURCE: Pharma Plus เล่มม่วง 2 - ข้อสอบย้อนหลัง PLE-CC1 ปี 2564 วันที่ 1 ข้อ 106]</t>
        </is>
      </c>
      <c r="P96" s="165" t="inlineStr">
        <is>
          <t>ข้อสอบเก่า</t>
        </is>
      </c>
      <c r="Q96" s="165" t="inlineStr">
        <is>
          <t>2564</t>
        </is>
      </c>
      <c r="R96" s="165" t="inlineStr"/>
    </row>
    <row r="97" ht="24" customHeight="1" s="49">
      <c r="A97" s="165" t="n">
        <v>95</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inlineStr"/>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inlineStr"/>
      <c r="L97" s="166" t="inlineStr">
        <is>
          <t>Drug Stability Testing</t>
        </is>
      </c>
      <c r="M97" s="166" t="inlineStr"/>
      <c r="N97" s="165" t="inlineStr">
        <is>
          <t>Product</t>
        </is>
      </c>
      <c r="O97" s="166" t="inlineStr">
        <is>
          <t>[SOURCE: Pharma Plus เล่มม่วง 2 - ข้อสอบย้อนหลัง PLE-CC1 ปี 2564 วันที่ 2 ข้อ 7]</t>
        </is>
      </c>
      <c r="P97" s="165" t="inlineStr">
        <is>
          <t>ข้อสอบเก่า</t>
        </is>
      </c>
      <c r="Q97" s="165" t="inlineStr">
        <is>
          <t>2564</t>
        </is>
      </c>
      <c r="R97" s="165" t="inlineStr"/>
    </row>
    <row r="98" ht="24" customHeight="1" s="49">
      <c r="A98" s="165" t="n">
        <v>96</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inlineStr"/>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inlineStr"/>
      <c r="L98" s="166" t="inlineStr">
        <is>
          <t>Parenteral Quality Control</t>
        </is>
      </c>
      <c r="M98" s="166" t="inlineStr"/>
      <c r="N98" s="165" t="inlineStr">
        <is>
          <t>Product</t>
        </is>
      </c>
      <c r="O98" s="166" t="inlineStr">
        <is>
          <t>[SOURCE: Pharma Plus เล่มม่วง 2 - ข้อสอบย้อนหลัง PLE-CC1 ปี 2564 วันที่ 2 ข้อ 39]</t>
        </is>
      </c>
      <c r="P98" s="165" t="inlineStr">
        <is>
          <t>ข้อสอบเก่า</t>
        </is>
      </c>
      <c r="Q98" s="165" t="inlineStr">
        <is>
          <t>2564</t>
        </is>
      </c>
      <c r="R98" s="165" t="inlineStr"/>
    </row>
    <row r="99" ht="24" customHeight="1" s="49">
      <c r="A99" s="165" t="n">
        <v>97</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inlineStr"/>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USP Dissolution testing for delayed-release dosage forms</t>
        </is>
      </c>
      <c r="M99" s="166" t="inlineStr"/>
      <c r="N99" s="165" t="inlineStr">
        <is>
          <t>ปานกลาง</t>
        </is>
      </c>
      <c r="O99" s="166" t="inlineStr">
        <is>
          <t>ข้อสอบเก่า</t>
        </is>
      </c>
      <c r="P99" s="165" t="inlineStr">
        <is>
          <t>ข้อสอบเก่า</t>
        </is>
      </c>
      <c r="Q99" s="165" t="inlineStr">
        <is>
          <t>2565</t>
        </is>
      </c>
      <c r="R99" s="165" t="inlineStr"/>
    </row>
    <row r="100" ht="24" customHeight="1" s="49">
      <c r="A100" s="165" t="n">
        <v>98</v>
      </c>
      <c r="B100" s="166" t="inlineStr">
        <is>
          <t>การศึกษาความคงตัวในสภาวะเร่งตาม ASEAN guideline คือข้อใด</t>
        </is>
      </c>
      <c r="C100" s="166" t="inlineStr"/>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ASEAN Accelerated Stability Conditions (40 C / 75% RH for 6 Months)</t>
        </is>
      </c>
      <c r="M100" s="166" t="inlineStr"/>
      <c r="N100" s="165" t="inlineStr">
        <is>
          <t>ยาก</t>
        </is>
      </c>
      <c r="O100" s="166" t="inlineStr">
        <is>
          <t>ข้อสอบเก่า</t>
        </is>
      </c>
      <c r="P100" s="165" t="inlineStr">
        <is>
          <t>ข้อสอบเก่า</t>
        </is>
      </c>
      <c r="Q100" s="165" t="inlineStr">
        <is>
          <t>2565</t>
        </is>
      </c>
      <c r="R100" s="165" t="inlineStr"/>
    </row>
    <row r="101" ht="24" customHeight="1" s="49">
      <c r="A101" s="165" t="n">
        <v>99</v>
      </c>
      <c r="B101" s="166" t="inlineStr">
        <is>
          <t>ในการผลิตยาต้านวัณโรค การควบคุมคุณภาพตาม USP กำหนดว่าห้ามพบเชื้อใด</t>
        </is>
      </c>
      <c r="C101" s="166" t="inlineStr"/>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USP Specified Microorganisms in Oral Solid Dosage Forms (E. coli)</t>
        </is>
      </c>
      <c r="M101" s="166" t="inlineStr"/>
      <c r="N101" s="165" t="inlineStr">
        <is>
          <t>ปานกลาง</t>
        </is>
      </c>
      <c r="O101" s="166" t="inlineStr">
        <is>
          <t>ข้อสอบเก่า</t>
        </is>
      </c>
      <c r="P101" s="165" t="inlineStr">
        <is>
          <t>ข้อสอบเก่า</t>
        </is>
      </c>
      <c r="Q101" s="165" t="inlineStr">
        <is>
          <t>2565</t>
        </is>
      </c>
      <c r="R101" s="165" t="inlineStr"/>
    </row>
    <row r="102" ht="24" customHeight="1" s="49">
      <c r="A102" s="165" t="n">
        <v>100</v>
      </c>
      <c r="B102" s="166" t="inlineStr">
        <is>
          <t>หัวข้อทดสอบการควบคุมคุณภาพการนำส่งยาชนิดแผ่นแปะผิวหนังตาม USP คือข้อใด</t>
        </is>
      </c>
      <c r="C102" s="166" t="inlineStr"/>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USP In Vitro Release Testing / Dissolution for Transdermal Delivery</t>
        </is>
      </c>
      <c r="M102" s="166" t="inlineStr"/>
      <c r="N102" s="165" t="inlineStr">
        <is>
          <t>ยาก</t>
        </is>
      </c>
      <c r="O102" s="166" t="inlineStr">
        <is>
          <t>ข้อสอบเก่า</t>
        </is>
      </c>
      <c r="P102" s="165" t="inlineStr">
        <is>
          <t>ข้อสอบเก่า</t>
        </is>
      </c>
      <c r="Q102" s="165" t="inlineStr">
        <is>
          <t>2565</t>
        </is>
      </c>
      <c r="R102" s="165" t="inlineStr"/>
    </row>
    <row r="103" ht="24" customHeight="1" s="49">
      <c r="A103" s="165" t="n">
        <v>101</v>
      </c>
      <c r="B103" s="166" t="inlineStr">
        <is>
          <t>ในขั้นตอน method validation ควรทดสอบใดเป็นอันดับแรก</t>
        </is>
      </c>
      <c r="C103" s="166" t="inlineStr"/>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Validation Sequence (Specificity Tested First)</t>
        </is>
      </c>
      <c r="M103" s="166" t="inlineStr"/>
      <c r="N103" s="165" t="inlineStr">
        <is>
          <t>ปานกลาง</t>
        </is>
      </c>
      <c r="O103" s="166" t="inlineStr">
        <is>
          <t>ข้อสอบเก่า</t>
        </is>
      </c>
      <c r="P103" s="165" t="inlineStr">
        <is>
          <t>ข้อสอบเก่า</t>
        </is>
      </c>
      <c r="Q103" s="165" t="inlineStr">
        <is>
          <t>2565</t>
        </is>
      </c>
      <c r="R103" s="165" t="inlineStr"/>
    </row>
    <row r="104" ht="24" customHeight="1" s="49"/>
    <row r="105" ht="24" customHeight="1" s="49"/>
    <row r="106" ht="24" customHeight="1" s="49"/>
    <row r="107" ht="24" customHeight="1" s="49"/>
    <row r="108" ht="24" customHeight="1" s="49"/>
    <row r="109" ht="24" customHeight="1" s="49"/>
    <row r="110" ht="24" customHeight="1" s="49"/>
    <row r="111" ht="409.6"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row r="120" ht="409.6" customHeight="1" s="49"/>
    <row r="121" ht="24" customHeight="1" s="49"/>
    <row r="122" ht="24" customHeight="1" s="49"/>
    <row r="123" ht="24" customHeight="1" s="49"/>
    <row r="124" ht="24" customHeight="1" s="49"/>
    <row r="125" ht="24" customHeight="1" s="49"/>
    <row r="126" ht="24" customHeight="1" s="49"/>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R3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แพทย์์สั่งจ่ายยา KCl 40 mEq/tablespoon (15 mL) จำนวน 60 mL เภสัชกรต้องเตรียมผงยา KCl ปริมาณกี่กรัม (กำหนด MW ของ KCl = 74.5 g/mol, valence = 1)</t>
        </is>
      </c>
      <c r="C3" s="166" t="inlineStr"/>
      <c r="D3" s="166" t="inlineStr">
        <is>
          <t>1 กรัม</t>
        </is>
      </c>
      <c r="E3" s="166" t="inlineStr">
        <is>
          <t>3 กรัม</t>
        </is>
      </c>
      <c r="F3" s="166" t="inlineStr">
        <is>
          <t>6 กรัม</t>
        </is>
      </c>
      <c r="G3" s="166" t="inlineStr">
        <is>
          <t>12 กรัม</t>
        </is>
      </c>
      <c r="H3" s="166" t="inlineStr">
        <is>
          <t>24 กรัม</t>
        </is>
      </c>
      <c r="I3" s="167" t="inlineStr">
        <is>
          <t>4</t>
        </is>
      </c>
      <c r="J3" s="166"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66" t="inlineStr"/>
      <c r="L3" s="166" t="inlineStr">
        <is>
          <t>Electrolyte &amp; Milliequivalent Calculation</t>
        </is>
      </c>
      <c r="M3" s="166" t="inlineStr"/>
      <c r="N3" s="165" t="inlineStr">
        <is>
          <t>Product</t>
        </is>
      </c>
      <c r="O3" s="166" t="inlineStr">
        <is>
          <t>ข้อ 91 (ข้อสอบจริง 2566 Day 2)</t>
        </is>
      </c>
      <c r="P3" s="165" t="inlineStr">
        <is>
          <t>ข้อสอบจำลอง</t>
        </is>
      </c>
      <c r="Q3" s="165" t="inlineStr">
        <is>
          <t>Mock Rx20 UBU</t>
        </is>
      </c>
      <c r="R3" s="165" t="inlineStr"/>
    </row>
    <row r="4" ht="24" customHeight="1" s="49">
      <c r="A4" s="165" t="n">
        <v>2</v>
      </c>
      <c r="B4"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66" t="inlineStr"/>
      <c r="D4" s="166" t="inlineStr">
        <is>
          <t>3.2 mEq/hr</t>
        </is>
      </c>
      <c r="E4" s="166" t="inlineStr">
        <is>
          <t>4.8 mEq/hr</t>
        </is>
      </c>
      <c r="F4" s="166" t="inlineStr">
        <is>
          <t>6.4 mEq/hr</t>
        </is>
      </c>
      <c r="G4" s="166" t="inlineStr">
        <is>
          <t>8.0 mEq/hr</t>
        </is>
      </c>
      <c r="H4" s="166" t="inlineStr">
        <is>
          <t>10.0 mEq/hr</t>
        </is>
      </c>
      <c r="I4" s="167" t="inlineStr">
        <is>
          <t>3</t>
        </is>
      </c>
      <c r="J4" s="166"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66" t="inlineStr"/>
      <c r="L4" s="166" t="inlineStr">
        <is>
          <t>IV Infusion Rate Calculation</t>
        </is>
      </c>
      <c r="M4" s="166" t="inlineStr"/>
      <c r="N4" s="165" t="inlineStr">
        <is>
          <t>Product</t>
        </is>
      </c>
      <c r="O4" s="166" t="inlineStr">
        <is>
          <t>ข้อ 92 (ข้อสอบจริง 2566 Day 2)</t>
        </is>
      </c>
      <c r="P4" s="165" t="inlineStr">
        <is>
          <t>ข้อสอบเก่า</t>
        </is>
      </c>
      <c r="Q4" s="165" t="inlineStr">
        <is>
          <t>2566</t>
        </is>
      </c>
      <c r="R4" s="165" t="inlineStr"/>
    </row>
    <row r="5" ht="24" customHeight="1" s="49">
      <c r="A5" s="165" t="n">
        <v>3</v>
      </c>
      <c r="B5"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66" t="inlineStr"/>
      <c r="D5" s="166" t="inlineStr">
        <is>
          <t>2.0 กรัม</t>
        </is>
      </c>
      <c r="E5" s="166" t="inlineStr">
        <is>
          <t>5.5 กรัม</t>
        </is>
      </c>
      <c r="F5" s="166" t="inlineStr">
        <is>
          <t>6.5 กรัม</t>
        </is>
      </c>
      <c r="G5" s="166" t="inlineStr">
        <is>
          <t>15.0 กรัม</t>
        </is>
      </c>
      <c r="H5" s="166" t="inlineStr">
        <is>
          <t>19.5 กรัม</t>
        </is>
      </c>
      <c r="I5" s="167" t="inlineStr">
        <is>
          <t>5</t>
        </is>
      </c>
      <c r="J5" s="166"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66" t="inlineStr"/>
      <c r="L5" s="166" t="inlineStr">
        <is>
          <t>Displacement &amp; Density Factor</t>
        </is>
      </c>
      <c r="M5" s="166" t="inlineStr"/>
      <c r="N5" s="165" t="inlineStr">
        <is>
          <t>Product</t>
        </is>
      </c>
      <c r="O5" s="166" t="inlineStr">
        <is>
          <t>ข้อ 47 (ข้อสอบจริง 2566 Day 2)</t>
        </is>
      </c>
      <c r="P5" s="165" t="inlineStr">
        <is>
          <t>ข้อสอบเก่า</t>
        </is>
      </c>
      <c r="Q5" s="165" t="inlineStr">
        <is>
          <t>2566</t>
        </is>
      </c>
      <c r="R5" s="165" t="inlineStr"/>
    </row>
    <row r="6" ht="24" customHeight="1" s="49">
      <c r="A6" s="165" t="n">
        <v>4</v>
      </c>
      <c r="B6"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66" t="inlineStr"/>
      <c r="D6" s="166" t="inlineStr">
        <is>
          <t>น้ำหนักผงยารวม / 100</t>
        </is>
      </c>
      <c r="E6" s="166" t="inlineStr">
        <is>
          <t>น้ำหนักผงยารวม / 20</t>
        </is>
      </c>
      <c r="F6" s="166" t="inlineStr">
        <is>
          <t>น้ำหนักผงยารวม / 5</t>
        </is>
      </c>
      <c r="G6" s="166" t="inlineStr">
        <is>
          <t>น้ำหนักผงยารวม / 0.01</t>
        </is>
      </c>
      <c r="H6" s="166" t="inlineStr">
        <is>
          <t>น้ำหนักผงยารวม / 10</t>
        </is>
      </c>
      <c r="I6" s="167" t="inlineStr">
        <is>
          <t>1</t>
        </is>
      </c>
      <c r="J6" s="166"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66" t="inlineStr"/>
      <c r="L6" s="166" t="inlineStr">
        <is>
          <t>Pharmaceutical Quality Assay Calculation</t>
        </is>
      </c>
      <c r="M6" s="166" t="inlineStr"/>
      <c r="N6" s="165" t="inlineStr">
        <is>
          <t>Product</t>
        </is>
      </c>
      <c r="O6" s="166" t="inlineStr">
        <is>
          <t>ข้อ 95 (ข้อสอบจริง 2566 Day 2)</t>
        </is>
      </c>
      <c r="P6" s="165" t="inlineStr">
        <is>
          <t>ข้อสอบเก่า</t>
        </is>
      </c>
      <c r="Q6" s="165" t="inlineStr">
        <is>
          <t>2566</t>
        </is>
      </c>
      <c r="R6" s="165" t="inlineStr"/>
    </row>
    <row r="7" ht="24" customHeight="1" s="49">
      <c r="A7" s="165" t="n">
        <v>5</v>
      </c>
      <c r="B7"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66" t="inlineStr"/>
      <c r="D7" s="166" t="inlineStr">
        <is>
          <t>65 เม็ด</t>
        </is>
      </c>
      <c r="E7" s="166" t="inlineStr">
        <is>
          <t>100 เม็ด</t>
        </is>
      </c>
      <c r="F7" s="166" t="inlineStr">
        <is>
          <t>130 เม็ด</t>
        </is>
      </c>
      <c r="G7" s="166" t="inlineStr">
        <is>
          <t>260 เม็ด</t>
        </is>
      </c>
      <c r="H7" s="166" t="inlineStr">
        <is>
          <t>300 เม็ด</t>
        </is>
      </c>
      <c r="I7" s="167" t="inlineStr">
        <is>
          <t>3</t>
        </is>
      </c>
      <c r="J7" s="166"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66" t="inlineStr"/>
      <c r="L7" s="166" t="inlineStr">
        <is>
          <t>Sampling &amp; Dosage Form Weight Calculation</t>
        </is>
      </c>
      <c r="M7" s="166" t="inlineStr"/>
      <c r="N7" s="165" t="inlineStr">
        <is>
          <t>Product</t>
        </is>
      </c>
      <c r="O7" s="166" t="inlineStr">
        <is>
          <t>ข้อ 52 (ข้อสอบจริง 2566 Day 2)</t>
        </is>
      </c>
      <c r="P7" s="165" t="inlineStr">
        <is>
          <t>ข้อสอบเก่า</t>
        </is>
      </c>
      <c r="Q7" s="165" t="inlineStr">
        <is>
          <t>2566</t>
        </is>
      </c>
      <c r="R7" s="165" t="inlineStr"/>
    </row>
    <row r="8" ht="24" customHeight="1" s="49">
      <c r="A8" s="165" t="n">
        <v>6</v>
      </c>
      <c r="B8"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66" t="inlineStr"/>
      <c r="D8" s="166" t="inlineStr">
        <is>
          <t>2.3 เดือน</t>
        </is>
      </c>
      <c r="E8" s="166" t="inlineStr">
        <is>
          <t>3.5 เดือน</t>
        </is>
      </c>
      <c r="F8" s="166" t="inlineStr">
        <is>
          <t>5.3 เดือน</t>
        </is>
      </c>
      <c r="G8" s="166" t="inlineStr">
        <is>
          <t>10.5 เดือน</t>
        </is>
      </c>
      <c r="H8" s="166" t="inlineStr">
        <is>
          <t>23.0 เดือน</t>
        </is>
      </c>
      <c r="I8" s="167" t="inlineStr">
        <is>
          <t>3</t>
        </is>
      </c>
      <c r="J8" s="166"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66" t="inlineStr"/>
      <c r="L8" s="166" t="inlineStr">
        <is>
          <t>Chemical Kinetics &amp; Shelf-Life (t90)</t>
        </is>
      </c>
      <c r="M8" s="166" t="inlineStr"/>
      <c r="N8" s="165" t="inlineStr">
        <is>
          <t>Product</t>
        </is>
      </c>
      <c r="O8" s="166" t="inlineStr">
        <is>
          <t>ข้อ 53/65 (ข้อสอบจริง 2566 Day 2)</t>
        </is>
      </c>
      <c r="P8" s="165" t="inlineStr">
        <is>
          <t>ข้อสอบเก่า</t>
        </is>
      </c>
      <c r="Q8" s="165" t="inlineStr">
        <is>
          <t>2566</t>
        </is>
      </c>
      <c r="R8" s="165" t="inlineStr"/>
    </row>
    <row r="9" ht="24" customHeight="1" s="49">
      <c r="A9" s="165" t="n">
        <v>7</v>
      </c>
      <c r="B9"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66" t="inlineStr"/>
      <c r="D9" s="166" t="inlineStr">
        <is>
          <t>0.5 ปี</t>
        </is>
      </c>
      <c r="E9" s="166" t="inlineStr">
        <is>
          <t>2.1 ปี</t>
        </is>
      </c>
      <c r="F9" s="166" t="inlineStr">
        <is>
          <t>3.5 ปี</t>
        </is>
      </c>
      <c r="G9" s="166" t="inlineStr">
        <is>
          <t>5.0 ปี</t>
        </is>
      </c>
      <c r="H9" s="166" t="inlineStr">
        <is>
          <t>13.9 ปี</t>
        </is>
      </c>
      <c r="I9" s="167" t="inlineStr">
        <is>
          <t>2</t>
        </is>
      </c>
      <c r="J9" s="166"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66" t="inlineStr"/>
      <c r="L9" s="166" t="inlineStr">
        <is>
          <t>Chemical Kinetics &amp; Shelf-Life (t90)</t>
        </is>
      </c>
      <c r="M9" s="166" t="inlineStr"/>
      <c r="N9" s="165" t="inlineStr">
        <is>
          <t>Product</t>
        </is>
      </c>
      <c r="O9" s="166" t="inlineStr">
        <is>
          <t>ข้อ 15 (ข้อสอบจริง 2562)</t>
        </is>
      </c>
      <c r="P9" s="165" t="inlineStr">
        <is>
          <t>ข้อสอบเก่า</t>
        </is>
      </c>
      <c r="Q9" s="165" t="inlineStr">
        <is>
          <t>2562</t>
        </is>
      </c>
      <c r="R9" s="165" t="inlineStr"/>
    </row>
    <row r="10" ht="24" customHeight="1" s="49">
      <c r="A10" s="165" t="n">
        <v>8</v>
      </c>
      <c r="B10"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66" t="inlineStr"/>
      <c r="D10" s="166" t="inlineStr">
        <is>
          <t>25 mg</t>
        </is>
      </c>
      <c r="E10" s="166" t="inlineStr">
        <is>
          <t>50 mg</t>
        </is>
      </c>
      <c r="F10" s="166" t="inlineStr">
        <is>
          <t>75 mg</t>
        </is>
      </c>
      <c r="G10" s="166" t="inlineStr">
        <is>
          <t>100 mg</t>
        </is>
      </c>
      <c r="H10" s="166" t="inlineStr">
        <is>
          <t>125 mg</t>
        </is>
      </c>
      <c r="I10" s="167" t="inlineStr">
        <is>
          <t>2</t>
        </is>
      </c>
      <c r="J10" s="166"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66" t="inlineStr"/>
      <c r="L10" s="166" t="inlineStr">
        <is>
          <t>Capsule Displacement &amp; Volume Calculation</t>
        </is>
      </c>
      <c r="M10" s="166" t="inlineStr"/>
      <c r="N10" s="165" t="inlineStr">
        <is>
          <t>Product</t>
        </is>
      </c>
      <c r="O10" s="166" t="inlineStr">
        <is>
          <t>ข้อ 19 (ข้อสอบจริง 2562)</t>
        </is>
      </c>
      <c r="P10" s="165" t="inlineStr">
        <is>
          <t>ข้อสอบเก่า</t>
        </is>
      </c>
      <c r="Q10" s="165" t="inlineStr">
        <is>
          <t>2562</t>
        </is>
      </c>
      <c r="R10" s="165" t="inlineStr"/>
    </row>
    <row r="11" ht="24" customHeight="1" s="49">
      <c r="A11" s="165" t="n">
        <v>9</v>
      </c>
      <c r="B11"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66" t="inlineStr"/>
      <c r="D11" s="166" t="inlineStr">
        <is>
          <t>เม็ดขนาด 450 mg จำนวน 2 เม็ด</t>
        </is>
      </c>
      <c r="E11" s="166" t="inlineStr">
        <is>
          <t>เม็ดขนาด 450 mg จำนวน 3 เม็ด</t>
        </is>
      </c>
      <c r="F11" s="166" t="inlineStr">
        <is>
          <t>เม็ดขนาด 300 mg จำนวน 4 เม็ด</t>
        </is>
      </c>
      <c r="G11" s="166" t="inlineStr">
        <is>
          <t>เม็ดขนาด 300 mg จำนวน 6 เม็ด</t>
        </is>
      </c>
      <c r="H11" s="166" t="inlineStr">
        <is>
          <t>เม็ดขนาด 300 mg จำนวน 8 เม็ด</t>
        </is>
      </c>
      <c r="I11" s="167" t="inlineStr">
        <is>
          <t>4</t>
        </is>
      </c>
      <c r="J11" s="166"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66" t="inlineStr"/>
      <c r="L11" s="166" t="inlineStr">
        <is>
          <t>Working Formula &amp; Compounding Scaling</t>
        </is>
      </c>
      <c r="M11" s="166" t="inlineStr"/>
      <c r="N11" s="165" t="inlineStr">
        <is>
          <t>Product</t>
        </is>
      </c>
      <c r="O11" s="166" t="inlineStr">
        <is>
          <t>ข้อ 18 (ข้อสอบจริง 2562)</t>
        </is>
      </c>
      <c r="P11" s="165" t="inlineStr">
        <is>
          <t>ข้อสอบเก่า</t>
        </is>
      </c>
      <c r="Q11" s="165" t="inlineStr">
        <is>
          <t>2562</t>
        </is>
      </c>
      <c r="R11" s="165" t="inlineStr"/>
    </row>
    <row r="12" ht="24" customHeight="1" s="49">
      <c r="A12" s="165" t="n">
        <v>10</v>
      </c>
      <c r="B12"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66" t="inlineStr"/>
      <c r="D12" s="166" t="inlineStr">
        <is>
          <t>15 mL</t>
        </is>
      </c>
      <c r="E12" s="166" t="inlineStr">
        <is>
          <t>30 mL</t>
        </is>
      </c>
      <c r="F12" s="166" t="inlineStr">
        <is>
          <t>45 mL</t>
        </is>
      </c>
      <c r="G12" s="166" t="inlineStr">
        <is>
          <t>60 mL</t>
        </is>
      </c>
      <c r="H12" s="166" t="inlineStr">
        <is>
          <t>75 mL</t>
        </is>
      </c>
      <c r="I12" s="167" t="inlineStr">
        <is>
          <t>4</t>
        </is>
      </c>
      <c r="J12" s="166"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66" t="inlineStr"/>
      <c r="L12" s="166" t="inlineStr">
        <is>
          <t>Electrolyte &amp; Milliequivalent Calculation</t>
        </is>
      </c>
      <c r="M12" s="166" t="inlineStr"/>
      <c r="N12" s="165" t="inlineStr">
        <is>
          <t>Product</t>
        </is>
      </c>
      <c r="O12" s="166" t="inlineStr">
        <is>
          <t>ข้อ 15 (ข้อสอบจริง 2559)</t>
        </is>
      </c>
      <c r="P12" s="165" t="inlineStr">
        <is>
          <t>ข้อสอบเก่า</t>
        </is>
      </c>
      <c r="Q12" s="165" t="inlineStr">
        <is>
          <t>2559</t>
        </is>
      </c>
      <c r="R12" s="165" t="inlineStr"/>
    </row>
    <row r="13" ht="24" customHeight="1" s="49">
      <c r="A13" s="165" t="n">
        <v>11</v>
      </c>
      <c r="B13"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66" t="inlineStr"/>
      <c r="D13" s="166" t="inlineStr">
        <is>
          <t>0.82 กรัม</t>
        </is>
      </c>
      <c r="E13" s="166" t="inlineStr">
        <is>
          <t>1.00 กรัม</t>
        </is>
      </c>
      <c r="F13" s="166" t="inlineStr">
        <is>
          <t>1.21 กรัม</t>
        </is>
      </c>
      <c r="G13" s="166" t="inlineStr">
        <is>
          <t>3.92 กรัม</t>
        </is>
      </c>
      <c r="H13" s="166" t="inlineStr">
        <is>
          <t>4.76 กรัม</t>
        </is>
      </c>
      <c r="I13" s="167" t="inlineStr">
        <is>
          <t>3</t>
        </is>
      </c>
      <c r="J13" s="166"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166" t="inlineStr"/>
      <c r="L13" s="166" t="inlineStr">
        <is>
          <t>Molecular Weight &amp; Salt Factor Calculation</t>
        </is>
      </c>
      <c r="M13" s="166" t="inlineStr"/>
      <c r="N13" s="165" t="inlineStr">
        <is>
          <t>Product</t>
        </is>
      </c>
      <c r="O13" s="166" t="inlineStr">
        <is>
          <t>ข้อ 14 (ข้อสอบจริง 2559)</t>
        </is>
      </c>
      <c r="P13" s="165" t="inlineStr">
        <is>
          <t>ข้อสอบเก่า</t>
        </is>
      </c>
      <c r="Q13" s="165" t="inlineStr">
        <is>
          <t>2559</t>
        </is>
      </c>
      <c r="R13" s="165" t="inlineStr"/>
    </row>
    <row r="14" ht="24" customHeight="1" s="49">
      <c r="A14" s="165" t="n">
        <v>12</v>
      </c>
      <c r="B14"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66" t="inlineStr"/>
      <c r="D14" s="166" t="inlineStr">
        <is>
          <t>0.45 กรัม</t>
        </is>
      </c>
      <c r="E14" s="166" t="inlineStr">
        <is>
          <t>0.55 กรัม</t>
        </is>
      </c>
      <c r="F14" s="166" t="inlineStr">
        <is>
          <t>1.45 กรัม</t>
        </is>
      </c>
      <c r="G14" s="166" t="inlineStr">
        <is>
          <t>1.55 กรัม</t>
        </is>
      </c>
      <c r="H14" s="166" t="inlineStr">
        <is>
          <t>2.00 กรัม</t>
        </is>
      </c>
      <c r="I14" s="167" t="inlineStr">
        <is>
          <t>4</t>
        </is>
      </c>
      <c r="J14" s="166"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66" t="inlineStr"/>
      <c r="L14" s="166" t="inlineStr">
        <is>
          <t>Displacement &amp; Density Factor</t>
        </is>
      </c>
      <c r="M14" s="166" t="inlineStr"/>
      <c r="N14" s="165" t="inlineStr">
        <is>
          <t>Product</t>
        </is>
      </c>
      <c r="O14" s="166" t="inlineStr">
        <is>
          <t>ข้อ 13 (ข้อสอบจริง 2559)</t>
        </is>
      </c>
      <c r="P14" s="165" t="inlineStr">
        <is>
          <t>ข้อสอบเก่า</t>
        </is>
      </c>
      <c r="Q14" s="165" t="inlineStr">
        <is>
          <t>2559</t>
        </is>
      </c>
      <c r="R14" s="165" t="inlineStr"/>
    </row>
    <row r="15" ht="24" customHeight="1" s="49">
      <c r="A15" s="165" t="n">
        <v>13</v>
      </c>
      <c r="B15"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5" s="166" t="inlineStr"/>
      <c r="D15" s="166" t="inlineStr">
        <is>
          <t>1.87 g</t>
        </is>
      </c>
      <c r="E15" s="166" t="inlineStr">
        <is>
          <t>1.80 g</t>
        </is>
      </c>
      <c r="F15" s="166" t="inlineStr">
        <is>
          <t>1.70 g</t>
        </is>
      </c>
      <c r="G15" s="166" t="inlineStr">
        <is>
          <t>1.90 g</t>
        </is>
      </c>
      <c r="H15" s="166" t="inlineStr">
        <is>
          <t>1.67 g</t>
        </is>
      </c>
      <c r="I15" s="165" t="n">
        <v>1</v>
      </c>
      <c r="J15" s="166"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5" s="166" t="inlineStr"/>
      <c r="L15" s="166" t="inlineStr">
        <is>
          <t>Pharmaceutical Calculations</t>
        </is>
      </c>
      <c r="M15" s="166" t="inlineStr"/>
      <c r="N15" s="165" t="inlineStr">
        <is>
          <t>Product</t>
        </is>
      </c>
      <c r="O15" s="166" t="inlineStr">
        <is>
          <t>ข้อสอบจริง Product ปี 2566 ข้อ 17</t>
        </is>
      </c>
      <c r="P15" s="165" t="inlineStr">
        <is>
          <t>ข้อสอบเก่า</t>
        </is>
      </c>
      <c r="Q15" s="165" t="inlineStr">
        <is>
          <t>2566</t>
        </is>
      </c>
      <c r="R15" s="165" t="inlineStr"/>
    </row>
    <row r="16" ht="24" customHeight="1" s="49">
      <c r="A16" s="165" t="n">
        <v>14</v>
      </c>
      <c r="B16"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6" s="166" t="inlineStr"/>
      <c r="D16" s="166" t="inlineStr">
        <is>
          <t>11.92 g</t>
        </is>
      </c>
      <c r="E16" s="166" t="inlineStr">
        <is>
          <t>2.98 g</t>
        </is>
      </c>
      <c r="F16" s="166" t="inlineStr">
        <is>
          <t>5.96 g</t>
        </is>
      </c>
      <c r="G16" s="166" t="inlineStr">
        <is>
          <t>14.90 g</t>
        </is>
      </c>
      <c r="H16" s="166" t="inlineStr">
        <is>
          <t>7.45 g</t>
        </is>
      </c>
      <c r="I16" s="165" t="n">
        <v>1</v>
      </c>
      <c r="J16" s="166"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6" s="166" t="inlineStr"/>
      <c r="L16" s="166" t="inlineStr">
        <is>
          <t>Pharmaceutical Calculations</t>
        </is>
      </c>
      <c r="M16" s="166" t="inlineStr"/>
      <c r="N16" s="165" t="inlineStr">
        <is>
          <t>Product</t>
        </is>
      </c>
      <c r="O16" s="166" t="inlineStr">
        <is>
          <t>ข้อสอบจริง Product ปี 2566 ข้อ 37</t>
        </is>
      </c>
      <c r="P16" s="165" t="inlineStr">
        <is>
          <t>ข้อสอบเก่า</t>
        </is>
      </c>
      <c r="Q16" s="165" t="inlineStr">
        <is>
          <t>2566</t>
        </is>
      </c>
      <c r="R16" s="165" t="inlineStr"/>
    </row>
    <row r="17" ht="24" customHeight="1" s="49">
      <c r="A17" s="165" t="n">
        <v>15</v>
      </c>
      <c r="B17"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7" s="166" t="inlineStr"/>
      <c r="D17" s="166" t="inlineStr">
        <is>
          <t>500 mg ต่อเม็ด (คิดเป็น 100% ของขนาดที่ระบุบนฉลาก)</t>
        </is>
      </c>
      <c r="E17" s="166" t="inlineStr">
        <is>
          <t>450 mg ต่อเม็ด (90%)</t>
        </is>
      </c>
      <c r="F17" s="166" t="inlineStr">
        <is>
          <t>550 mg ต่อเม็ด (110%)</t>
        </is>
      </c>
      <c r="G17" s="166" t="inlineStr">
        <is>
          <t>400 mg ต่อเม็ด (80%)</t>
        </is>
      </c>
      <c r="H17" s="166" t="inlineStr">
        <is>
          <t>480 mg ต่อเม็ด (96%)</t>
        </is>
      </c>
      <c r="I17" s="165" t="n">
        <v>1</v>
      </c>
      <c r="J17" s="166"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7" s="166" t="inlineStr"/>
      <c r="L17" s="166" t="inlineStr">
        <is>
          <t>Pharmaceutical Calculations</t>
        </is>
      </c>
      <c r="M17" s="166" t="inlineStr"/>
      <c r="N17" s="165" t="inlineStr">
        <is>
          <t>Product</t>
        </is>
      </c>
      <c r="O17" s="166" t="inlineStr">
        <is>
          <t>ข้อสอบจริง Product ปี 2566 ข้อ 39</t>
        </is>
      </c>
      <c r="P17" s="165" t="inlineStr">
        <is>
          <t>ข้อสอบเก่า</t>
        </is>
      </c>
      <c r="Q17" s="165" t="inlineStr">
        <is>
          <t>2566</t>
        </is>
      </c>
      <c r="R17" s="165" t="inlineStr"/>
    </row>
    <row r="18" ht="24" customHeight="1" s="49">
      <c r="A18" s="165" t="n">
        <v>16</v>
      </c>
      <c r="B18"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8" s="166" t="inlineStr"/>
      <c r="D18" s="166" t="inlineStr">
        <is>
          <t>Microcrystalline cellulose — สารหล่อลื่นป้องกันการติดผนังเบ้าพิมพ์ (Lubricant)</t>
        </is>
      </c>
      <c r="E18" s="166" t="inlineStr">
        <is>
          <t>Lactose monohydrate — สารเพิ่มปริมาณ (Diluent/Filler)</t>
        </is>
      </c>
      <c r="F18" s="166" t="inlineStr">
        <is>
          <t>Crospovidone — สารช่วยแตกตัวประสิทธิภาพสูง (Superdisintegrant)</t>
        </is>
      </c>
      <c r="G18" s="166" t="inlineStr">
        <is>
          <t>Hypromellose (HPMC) — สารก่อฟิล์มเคลือบยาเม็ด (Film-forming polymer)</t>
        </is>
      </c>
      <c r="H18" s="166" t="inlineStr">
        <is>
          <t>Magnesium stearate — สารช่วยหล่อลื่น (Lubricant)</t>
        </is>
      </c>
      <c r="I18" s="165" t="n">
        <v>1</v>
      </c>
      <c r="J18" s="166"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18" s="166" t="inlineStr"/>
      <c r="L18" s="166" t="inlineStr">
        <is>
          <t>Pharmaceutical Calculations</t>
        </is>
      </c>
      <c r="M18" s="166" t="inlineStr"/>
      <c r="N18" s="165" t="inlineStr">
        <is>
          <t>Product</t>
        </is>
      </c>
      <c r="O18" s="166" t="inlineStr">
        <is>
          <t>ข้อสอบจริง Product ปี 2563 ข้อ 24</t>
        </is>
      </c>
      <c r="P18" s="165" t="inlineStr">
        <is>
          <t>ข้อสอบเก่า</t>
        </is>
      </c>
      <c r="Q18" s="165" t="inlineStr">
        <is>
          <t>2563</t>
        </is>
      </c>
      <c r="R18" s="165" t="inlineStr"/>
    </row>
    <row r="19" ht="24" customHeight="1" s="49">
      <c r="A19" s="165" t="n">
        <v>17</v>
      </c>
      <c r="B19"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9" s="166" t="inlineStr"/>
      <c r="D19" s="166" t="inlineStr">
        <is>
          <t>1.0 mg</t>
        </is>
      </c>
      <c r="E19" s="166" t="inlineStr">
        <is>
          <t>0.1 mg</t>
        </is>
      </c>
      <c r="F19" s="166" t="inlineStr">
        <is>
          <t>10.0 mg</t>
        </is>
      </c>
      <c r="G19" s="166" t="inlineStr">
        <is>
          <t>0.01 mg</t>
        </is>
      </c>
      <c r="H19" s="166" t="inlineStr">
        <is>
          <t>100.0 mg</t>
        </is>
      </c>
      <c r="I19" s="165" t="n">
        <v>1</v>
      </c>
      <c r="J19" s="166"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19" s="166" t="inlineStr"/>
      <c r="L19" s="166" t="inlineStr">
        <is>
          <t>Pharmaceutical Calculations</t>
        </is>
      </c>
      <c r="M19" s="166" t="inlineStr"/>
      <c r="N19" s="165" t="inlineStr">
        <is>
          <t>Product</t>
        </is>
      </c>
      <c r="O19" s="166" t="inlineStr">
        <is>
          <t>ข้อสอบจริง Product ปี 2563 ข้อ 41</t>
        </is>
      </c>
      <c r="P19" s="165" t="inlineStr">
        <is>
          <t>ข้อสอบเก่า</t>
        </is>
      </c>
      <c r="Q19" s="165" t="inlineStr">
        <is>
          <t>2563</t>
        </is>
      </c>
      <c r="R19" s="165" t="inlineStr"/>
    </row>
    <row r="20" ht="24" customHeight="1" s="49">
      <c r="A20" s="165" t="n">
        <v>18</v>
      </c>
      <c r="B20"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0" s="166" t="inlineStr"/>
      <c r="D20" s="166" t="inlineStr">
        <is>
          <t>140 mL</t>
        </is>
      </c>
      <c r="E20" s="166" t="inlineStr">
        <is>
          <t>70 mL</t>
        </is>
      </c>
      <c r="F20" s="166" t="inlineStr">
        <is>
          <t>100 mL</t>
        </is>
      </c>
      <c r="G20" s="166" t="inlineStr">
        <is>
          <t>280 mL</t>
        </is>
      </c>
      <c r="H20" s="166" t="inlineStr">
        <is>
          <t>50 mL</t>
        </is>
      </c>
      <c r="I20" s="165" t="n">
        <v>1</v>
      </c>
      <c r="J20" s="166" t="inlineStr">
        <is>
          <t>✅ คำตอบที่ถูกต้อง: ข้อ ก. 140 mL
💡 Background:
การคำนวณปริมาตรยาที่ต้องจ่ายสำหรับการรักษา:
1 ช้อนชา (teaspoon, tsp) = 5 mL
🎯 ทำไมข้อนี้ถึงถูก:
ขั้นตอนการคำนวณทีละสเต็ป:
1. ยา 5 mL มีเนื้อยา Naproxen 125 mg
2. ขนาดยา 250 mg ต่อครั้ง คิดเป็นปริมาตร = (250 mg / 125 mg) × 5 mL = 10 mL ต่อครั้ง (2 ช้อนชา)
3. รับประทานวันละ 2 ครั้ง = 10 mL × 2 = 20 mL ต่อวัน
4. รับประทานเป็นเวลา 7 วัน = 20 mL/day × 7 days = 140 mL
🔍 ข้ออื่นผิดเพราะอะไร:
- ข้อ ข. (70 mL): คำนวณยาเพียงวันละ 1 ครั้ง (10 mL × 7 = 70 mL)
- ข้อ ค. (100 mL): คำนวณเพียง 5 วัน
- ข้อ ง. (280 mL): คำนวณเบิ้ลขนาดยาเป็น 2 เท่า
- ข้อ จ. (50 mL): คำนวณปริมาตรผิดพลาด
📖 Guideline อ้างอิง:
Ansel's Pharmaceutical Calculations (15th Edition) Chapter 8: Dosage Calculations
📌 จุดจำก่อนสอบ:
Naproxen 125 mg/5 mL → กินครั้งละ 250 mg (10 mL) วันละ 2 ครั้ง (20 mL/วัน) × 7 วัน = 140 mL</t>
        </is>
      </c>
      <c r="K20" s="166" t="inlineStr"/>
      <c r="L20" s="166" t="inlineStr">
        <is>
          <t>Pharmaceutical Calculations</t>
        </is>
      </c>
      <c r="M20" s="166" t="inlineStr"/>
      <c r="N20" s="165" t="inlineStr">
        <is>
          <t>Product</t>
        </is>
      </c>
      <c r="O20" s="166" t="inlineStr">
        <is>
          <t>ข้อสอบจริง Product ปี 2563 ข้อ 43</t>
        </is>
      </c>
      <c r="P20" s="165" t="inlineStr">
        <is>
          <t>ข้อสอบเก่า</t>
        </is>
      </c>
      <c r="Q20" s="165" t="inlineStr">
        <is>
          <t>2563</t>
        </is>
      </c>
      <c r="R20" s="165" t="inlineStr"/>
    </row>
    <row r="21" ht="24" customHeight="1" s="49">
      <c r="A21" s="165" t="n">
        <v>19</v>
      </c>
      <c r="B21"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1" s="166" t="inlineStr"/>
      <c r="D21"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1" s="166" t="inlineStr">
        <is>
          <t>การทำให้ตัวยาละลายจนใสสนิทปราศจากอนุภาคแขวนตะกอน</t>
        </is>
      </c>
      <c r="F21" s="166" t="inlineStr">
        <is>
          <t>การเติมสารลดแรงตึงผิวในปริมาณสูงมากเพื่อป้องกันการตกตะกอน</t>
        </is>
      </c>
      <c r="G21" s="166" t="inlineStr">
        <is>
          <t>การใช้น้ำมันแร่ (Mineral oil) เป็นกระสายยาสำหรับฉีดเข้าข้อ</t>
        </is>
      </c>
      <c r="H21" s="166" t="inlineStr">
        <is>
          <t>การปรับค่า pH ให้เป็นกรดจัดเพื่อเร่งการแตกตัว</t>
        </is>
      </c>
      <c r="I21" s="165" t="n">
        <v>1</v>
      </c>
      <c r="J21"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1" s="166" t="inlineStr"/>
      <c r="L21" s="166" t="inlineStr">
        <is>
          <t>Pharmaceutical Calculations</t>
        </is>
      </c>
      <c r="M21" s="166" t="inlineStr"/>
      <c r="N21" s="165" t="inlineStr">
        <is>
          <t>Product</t>
        </is>
      </c>
      <c r="O21" s="166" t="inlineStr">
        <is>
          <t>ข้อสอบจริง Product ปี 2563 ข้อ 58</t>
        </is>
      </c>
      <c r="P21" s="165" t="inlineStr">
        <is>
          <t>ข้อสอบเก่า</t>
        </is>
      </c>
      <c r="Q21" s="165" t="inlineStr">
        <is>
          <t>2563</t>
        </is>
      </c>
      <c r="R21" s="165" t="inlineStr"/>
    </row>
    <row r="22" ht="24" customHeight="1" s="49">
      <c r="A22" s="165" t="n">
        <v>20</v>
      </c>
      <c r="B22"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2" s="166" t="inlineStr"/>
      <c r="D22"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2" s="166" t="inlineStr">
        <is>
          <t>สามารถนำมาฉีดเข้าสู่หลอดเลือดดำของผู้ป่วยได้โดยตรงในปริมาณมากโดยไม่ต้องผสมตัวยา</t>
        </is>
      </c>
      <c r="F22" s="166" t="inlineStr">
        <is>
          <t>เป็นน้ำที่อนุญาตให้เติมสารกันเสียกลุ่ม Parabens หรือ Benzyl alcohol ได้</t>
        </is>
      </c>
      <c r="G22" s="166" t="inlineStr">
        <is>
          <t>เป็นน้ำที่ไม่ต้องผ่านการทดสอบสารก่อไข้และเอนโดท็อกซินของแบคทีเรีย</t>
        </is>
      </c>
      <c r="H22" s="166" t="inlineStr">
        <is>
          <t>สามารถบรรจุในขวดขนาดใหญ่ 5 - 10 ลิตรสำหรับใช้ผสมยาในโรงพยาบาลได้</t>
        </is>
      </c>
      <c r="I22" s="165" t="n">
        <v>1</v>
      </c>
      <c r="J22"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2" s="166" t="inlineStr"/>
      <c r="L22" s="166" t="inlineStr">
        <is>
          <t>Pharmaceutical Calculations</t>
        </is>
      </c>
      <c r="M22" s="166" t="inlineStr"/>
      <c r="N22" s="165" t="inlineStr">
        <is>
          <t>Product</t>
        </is>
      </c>
      <c r="O22" s="166" t="inlineStr">
        <is>
          <t>ข้อสอบจริง Product ปี 2563 ข้อ 61</t>
        </is>
      </c>
      <c r="P22" s="165" t="inlineStr">
        <is>
          <t>ข้อสอบเก่า</t>
        </is>
      </c>
      <c r="Q22" s="165" t="inlineStr">
        <is>
          <t>2563</t>
        </is>
      </c>
      <c r="R22" s="165" t="inlineStr"/>
    </row>
    <row r="23" ht="24" customHeight="1" s="49">
      <c r="A23" s="165" t="n">
        <v>21</v>
      </c>
      <c r="B23"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3" s="166" t="inlineStr"/>
      <c r="D23" s="166" t="inlineStr">
        <is>
          <t>0.86 g</t>
        </is>
      </c>
      <c r="E23" s="166" t="inlineStr">
        <is>
          <t>0.90 g</t>
        </is>
      </c>
      <c r="F23" s="166" t="inlineStr">
        <is>
          <t>0.80 g</t>
        </is>
      </c>
      <c r="G23" s="166" t="inlineStr">
        <is>
          <t>0.04 g</t>
        </is>
      </c>
      <c r="H23" s="166" t="inlineStr">
        <is>
          <t>0.75 g</t>
        </is>
      </c>
      <c r="I23" s="165" t="n">
        <v>1</v>
      </c>
      <c r="J23" s="166"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23" s="166" t="inlineStr"/>
      <c r="L23" s="166" t="inlineStr">
        <is>
          <t>Pharmaceutical Calculations</t>
        </is>
      </c>
      <c r="M23" s="166" t="inlineStr"/>
      <c r="N23" s="165" t="inlineStr">
        <is>
          <t>Product</t>
        </is>
      </c>
      <c r="O23" s="166" t="inlineStr">
        <is>
          <t>ข้อสอบจริง Product ปี 2563 ข้อ 62</t>
        </is>
      </c>
      <c r="P23" s="165" t="inlineStr">
        <is>
          <t>ข้อสอบเก่า</t>
        </is>
      </c>
      <c r="Q23" s="165" t="inlineStr">
        <is>
          <t>2563</t>
        </is>
      </c>
      <c r="R23" s="165" t="inlineStr"/>
    </row>
    <row r="24" ht="24" customHeight="1" s="49">
      <c r="A24" s="165" t="n">
        <v>22</v>
      </c>
      <c r="B24"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4" s="166" t="inlineStr"/>
      <c r="D24" s="166" t="inlineStr">
        <is>
          <t>1.80 กรัม</t>
        </is>
      </c>
      <c r="E24" s="166" t="inlineStr">
        <is>
          <t>1.60 กรัม</t>
        </is>
      </c>
      <c r="F24" s="166" t="inlineStr">
        <is>
          <t>1.40 กรัม</t>
        </is>
      </c>
      <c r="G24" s="166" t="inlineStr">
        <is>
          <t>1.20 กรัม</t>
        </is>
      </c>
      <c r="H24" s="166" t="inlineStr">
        <is>
          <t>2.00 กรัม</t>
        </is>
      </c>
      <c r="I24" s="165" t="n">
        <v>1</v>
      </c>
      <c r="J24" s="166"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24" s="166" t="inlineStr"/>
      <c r="L24" s="166" t="inlineStr">
        <is>
          <t>Pharmaceutical Calculations</t>
        </is>
      </c>
      <c r="M24" s="166" t="inlineStr"/>
      <c r="N24" s="165" t="inlineStr">
        <is>
          <t>Product</t>
        </is>
      </c>
      <c r="O24" s="166" t="inlineStr">
        <is>
          <t>ข้อสอบจริง Product ปี 2559 ข้อ 16</t>
        </is>
      </c>
      <c r="P24" s="165" t="inlineStr">
        <is>
          <t>ข้อสอบเก่า</t>
        </is>
      </c>
      <c r="Q24" s="165" t="inlineStr">
        <is>
          <t>2559</t>
        </is>
      </c>
      <c r="R24" s="165" t="inlineStr"/>
    </row>
    <row r="25" ht="24" customHeight="1" s="49">
      <c r="A25" s="165" t="n">
        <v>23</v>
      </c>
      <c r="B25"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5" s="166" t="inlineStr"/>
      <c r="D25" s="166" t="inlineStr">
        <is>
          <t>60 มิลลิลิตร</t>
        </is>
      </c>
      <c r="E25" s="166" t="inlineStr">
        <is>
          <t>30 มิลลิลิตร</t>
        </is>
      </c>
      <c r="F25" s="166" t="inlineStr">
        <is>
          <t>45 มิลลิลิตร</t>
        </is>
      </c>
      <c r="G25" s="166" t="inlineStr">
        <is>
          <t>80 มิลลิลิตร</t>
        </is>
      </c>
      <c r="H25" s="166" t="inlineStr">
        <is>
          <t>120 มิลลิลิตร</t>
        </is>
      </c>
      <c r="I25" s="165" t="n">
        <v>1</v>
      </c>
      <c r="J25" s="166"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25" s="166" t="inlineStr"/>
      <c r="L25" s="166" t="inlineStr">
        <is>
          <t>Pharmaceutical Calculations</t>
        </is>
      </c>
      <c r="M25" s="166" t="inlineStr"/>
      <c r="N25" s="165" t="inlineStr">
        <is>
          <t>Product</t>
        </is>
      </c>
      <c r="O25" s="166" t="inlineStr">
        <is>
          <t>ข้อสอบจริง Product ปี 2559 ข้อ 17</t>
        </is>
      </c>
      <c r="P25" s="165" t="inlineStr">
        <is>
          <t>ข้อสอบเก่า</t>
        </is>
      </c>
      <c r="Q25" s="165" t="inlineStr">
        <is>
          <t>2559</t>
        </is>
      </c>
      <c r="R25" s="165" t="inlineStr"/>
    </row>
    <row r="26" ht="24" customHeight="1" s="49">
      <c r="A26" s="165" t="n">
        <v>24</v>
      </c>
      <c r="B26"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6" s="166" t="inlineStr"/>
      <c r="D26" s="166" t="inlineStr">
        <is>
          <t>1.83 กรัม</t>
        </is>
      </c>
      <c r="E26" s="166" t="inlineStr">
        <is>
          <t>1.75 กรัม</t>
        </is>
      </c>
      <c r="F26" s="166" t="inlineStr">
        <is>
          <t>1.67 กรัม</t>
        </is>
      </c>
      <c r="G26" s="166" t="inlineStr">
        <is>
          <t>1.50 กรัม</t>
        </is>
      </c>
      <c r="H26" s="166" t="inlineStr">
        <is>
          <t>1.90 กรัม</t>
        </is>
      </c>
      <c r="I26" s="165" t="n">
        <v>1</v>
      </c>
      <c r="J26" s="166"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26" s="166" t="inlineStr"/>
      <c r="L26" s="166" t="inlineStr">
        <is>
          <t>Pharmaceutical Calculations</t>
        </is>
      </c>
      <c r="M26" s="166" t="inlineStr"/>
      <c r="N26" s="165" t="inlineStr">
        <is>
          <t>Product</t>
        </is>
      </c>
      <c r="O26" s="166" t="inlineStr">
        <is>
          <t>ข้อสอบจริง Product ปี 2559 ข้อ 13</t>
        </is>
      </c>
      <c r="P26" s="165" t="inlineStr">
        <is>
          <t>ข้อสอบเก่า</t>
        </is>
      </c>
      <c r="Q26" s="165" t="inlineStr">
        <is>
          <t>2559</t>
        </is>
      </c>
      <c r="R26" s="165" t="inlineStr"/>
    </row>
    <row r="27" ht="24" customHeight="1" s="49">
      <c r="A27" s="165" t="n">
        <v>25</v>
      </c>
      <c r="B27"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7" s="166" t="inlineStr"/>
      <c r="D27" s="166" t="inlineStr">
        <is>
          <t>955 mg</t>
        </is>
      </c>
      <c r="E27" s="166" t="inlineStr">
        <is>
          <t>1029 mg</t>
        </is>
      </c>
      <c r="F27" s="166" t="inlineStr">
        <is>
          <t>1194 mg</t>
        </is>
      </c>
      <c r="G27" s="166" t="inlineStr">
        <is>
          <t>1507 mg</t>
        </is>
      </c>
      <c r="H27" s="166" t="inlineStr">
        <is>
          <t>1885 mg</t>
        </is>
      </c>
      <c r="I27" s="165" t="inlineStr">
        <is>
          <t>5</t>
        </is>
      </c>
      <c r="J27" s="166" t="inlineStr">
        <is>
          <t xml:space="preserve">✅ คำตอบที่ถูกต้อง: ข้อ จ. 1885 mg
🎯 ทำไมข้อนี้ถึงถูก:
🔍 ข้ออื่นผิดเพราะอะไร:
</t>
        </is>
      </c>
      <c r="K27" s="166" t="inlineStr"/>
      <c r="L27" s="166" t="inlineStr">
        <is>
          <t>Pharmaceutical Calculations</t>
        </is>
      </c>
      <c r="M27" s="166" t="inlineStr"/>
      <c r="N27" s="165" t="inlineStr">
        <is>
          <t>Product</t>
        </is>
      </c>
      <c r="O27" s="166" t="inlineStr">
        <is>
          <t>[SOURCE: Pharma Plus เล่มม่วง 2 - ข้อสอบย้อนหลังปี 2558 วันที่ 1 ข้อ 65]</t>
        </is>
      </c>
      <c r="P27" s="165" t="inlineStr">
        <is>
          <t>ข้อสอบเก่า</t>
        </is>
      </c>
      <c r="Q27" s="165" t="inlineStr">
        <is>
          <t>2558</t>
        </is>
      </c>
      <c r="R27" s="165" t="inlineStr"/>
    </row>
    <row r="28" ht="24" customHeight="1" s="49">
      <c r="A28" s="165" t="n">
        <v>26</v>
      </c>
      <c r="B28"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8" s="166" t="inlineStr"/>
      <c r="D28" s="166" t="inlineStr">
        <is>
          <t>2</t>
        </is>
      </c>
      <c r="E28" s="166" t="inlineStr">
        <is>
          <t>3</t>
        </is>
      </c>
      <c r="F28" s="166" t="inlineStr">
        <is>
          <t>4</t>
        </is>
      </c>
      <c r="G28" s="166" t="inlineStr">
        <is>
          <t>5</t>
        </is>
      </c>
      <c r="H28" s="166" t="inlineStr">
        <is>
          <t>6</t>
        </is>
      </c>
      <c r="I28" s="165" t="inlineStr">
        <is>
          <t>3</t>
        </is>
      </c>
      <c r="J28" s="166" t="inlineStr">
        <is>
          <t xml:space="preserve">✅ คำตอบที่ถูกต้อง: ข้อ ค. 4
🎯 ทำไมข้อนี้ถึงถูก:
🔍 ข้ออื่นผิดเพราะอะไร:
</t>
        </is>
      </c>
      <c r="K28" s="166" t="inlineStr"/>
      <c r="L28" s="166" t="inlineStr">
        <is>
          <t>Pharmaceutical Calculations</t>
        </is>
      </c>
      <c r="M28" s="166" t="inlineStr"/>
      <c r="N28" s="165" t="inlineStr">
        <is>
          <t>Product</t>
        </is>
      </c>
      <c r="O28" s="166" t="inlineStr">
        <is>
          <t>[SOURCE: Pharma Plus เล่มม่วง 2 - ข้อสอบย้อนหลังปี 2558 วันที่ 2 ข้อ 12]</t>
        </is>
      </c>
      <c r="P28" s="165" t="inlineStr">
        <is>
          <t>ข้อสอบเก่า</t>
        </is>
      </c>
      <c r="Q28" s="165" t="inlineStr">
        <is>
          <t>2558</t>
        </is>
      </c>
      <c r="R28" s="165" t="inlineStr"/>
    </row>
    <row r="29" ht="24" customHeight="1" s="49">
      <c r="A29" s="165" t="n">
        <v>27</v>
      </c>
      <c r="B29"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9" s="166" t="inlineStr"/>
      <c r="D29" s="166" t="inlineStr">
        <is>
          <t>2.30 g</t>
        </is>
      </c>
      <c r="E29" s="166" t="inlineStr">
        <is>
          <t>2.38 g</t>
        </is>
      </c>
      <c r="F29" s="166" t="inlineStr">
        <is>
          <t>1.20 g</t>
        </is>
      </c>
      <c r="G29" s="166" t="inlineStr">
        <is>
          <t>2.60 g</t>
        </is>
      </c>
      <c r="H29" s="166" t="inlineStr">
        <is>
          <t>2.70 g</t>
        </is>
      </c>
      <c r="I29" s="165" t="inlineStr">
        <is>
          <t>2</t>
        </is>
      </c>
      <c r="J29" s="166" t="inlineStr">
        <is>
          <t xml:space="preserve">✅ คำตอบที่ถูกต้อง: ข้อ ข. 2.38 g
🎯 ทำไมข้อนี้ถึงถูก:
🔍 ข้ออื่นผิดเพราะอะไร:
</t>
        </is>
      </c>
      <c r="K29" s="166" t="inlineStr"/>
      <c r="L29" s="166" t="inlineStr">
        <is>
          <t>Pharmaceutical Calculations</t>
        </is>
      </c>
      <c r="M29" s="166" t="inlineStr"/>
      <c r="N29" s="165" t="inlineStr">
        <is>
          <t>Product</t>
        </is>
      </c>
      <c r="O29" s="166" t="inlineStr">
        <is>
          <t>[SOURCE: Pharma Plus เล่มม่วง 2 - ข้อสอบย้อนหลังปี 2558 วันที่ 2 ข้อ 36]</t>
        </is>
      </c>
      <c r="P29" s="165" t="inlineStr">
        <is>
          <t>ข้อสอบเก่า</t>
        </is>
      </c>
      <c r="Q29" s="165" t="inlineStr">
        <is>
          <t>2558</t>
        </is>
      </c>
      <c r="R29" s="165" t="inlineStr"/>
    </row>
    <row r="30" ht="24" customHeight="1" s="49">
      <c r="A30" s="165" t="n">
        <v>28</v>
      </c>
      <c r="B30"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 s="166" t="inlineStr"/>
      <c r="D30" s="166" t="inlineStr">
        <is>
          <t>7 เม็ด</t>
        </is>
      </c>
      <c r="E30" s="166" t="inlineStr">
        <is>
          <t>8 เม็ด</t>
        </is>
      </c>
      <c r="F30" s="166" t="inlineStr">
        <is>
          <t>9 เม็ด</t>
        </is>
      </c>
      <c r="G30" s="166" t="inlineStr">
        <is>
          <t>10 เม็ด</t>
        </is>
      </c>
      <c r="H30" s="166" t="inlineStr">
        <is>
          <t>11 เม็ด</t>
        </is>
      </c>
      <c r="I30" s="165" t="inlineStr">
        <is>
          <t>3</t>
        </is>
      </c>
      <c r="J30" s="16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30" s="166" t="inlineStr"/>
      <c r="L30" s="166" t="inlineStr">
        <is>
          <t>Compounding Calculations</t>
        </is>
      </c>
      <c r="M30" s="166" t="inlineStr"/>
      <c r="N30" s="165" t="inlineStr">
        <is>
          <t>Product</t>
        </is>
      </c>
      <c r="O30" s="166" t="inlineStr">
        <is>
          <t>[SOURCE: Pharma Plus เล่มม่วง 2 - ข้อสอบย้อนหลัง PLE-CC1 ปี 2564 วันที่ 1 ข้อ 79]</t>
        </is>
      </c>
      <c r="P30" s="165" t="inlineStr">
        <is>
          <t>ข้อสอบเก่า</t>
        </is>
      </c>
      <c r="Q30" s="165" t="inlineStr">
        <is>
          <t>2564</t>
        </is>
      </c>
      <c r="R30" s="165" t="inlineStr"/>
    </row>
    <row r="31" ht="24" customHeight="1" s="49">
      <c r="A31" s="165" t="n">
        <v>29</v>
      </c>
      <c r="B31"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 s="166" t="inlineStr"/>
      <c r="D31" s="166" t="inlineStr">
        <is>
          <t>1 tab</t>
        </is>
      </c>
      <c r="E31" s="166" t="inlineStr">
        <is>
          <t>2 tab</t>
        </is>
      </c>
      <c r="F31" s="166" t="inlineStr">
        <is>
          <t>3 tab</t>
        </is>
      </c>
      <c r="G31" s="166" t="inlineStr">
        <is>
          <t>4 tab</t>
        </is>
      </c>
      <c r="H31" s="166" t="inlineStr">
        <is>
          <t>5 tab</t>
        </is>
      </c>
      <c r="I31" s="165" t="inlineStr">
        <is>
          <t>4</t>
        </is>
      </c>
      <c r="J31" s="16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1" s="166" t="inlineStr"/>
      <c r="L31" s="166" t="inlineStr">
        <is>
          <t>Compounding Calculations</t>
        </is>
      </c>
      <c r="M31" s="166" t="inlineStr"/>
      <c r="N31" s="165" t="inlineStr">
        <is>
          <t>Product</t>
        </is>
      </c>
      <c r="O31" s="166" t="inlineStr">
        <is>
          <t>[SOURCE: Pharma Plus เล่มม่วง 2 - ข้อสอบย้อนหลัง PLE-CC1 ปี 2564 วันที่ 1 ข้อ 100]</t>
        </is>
      </c>
      <c r="P31" s="165" t="inlineStr">
        <is>
          <t>ข้อสอบเก่า</t>
        </is>
      </c>
      <c r="Q31" s="165" t="inlineStr">
        <is>
          <t>2564</t>
        </is>
      </c>
      <c r="R31" s="165" t="inlineStr"/>
    </row>
    <row r="32" ht="24" customHeight="1" s="49">
      <c r="A32" s="165" t="n">
        <v>30</v>
      </c>
      <c r="B32"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2" s="166" t="inlineStr"/>
      <c r="D32" s="166" t="inlineStr">
        <is>
          <t>2</t>
        </is>
      </c>
      <c r="E32" s="166" t="inlineStr">
        <is>
          <t>3</t>
        </is>
      </c>
      <c r="F32" s="166" t="inlineStr">
        <is>
          <t>4</t>
        </is>
      </c>
      <c r="G32" s="166" t="inlineStr">
        <is>
          <t>5</t>
        </is>
      </c>
      <c r="H32" s="166" t="inlineStr">
        <is>
          <t>6</t>
        </is>
      </c>
      <c r="I32" s="165" t="inlineStr">
        <is>
          <t>3</t>
        </is>
      </c>
      <c r="J32"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2" s="166" t="inlineStr"/>
      <c r="L32" s="166" t="inlineStr">
        <is>
          <t>Pharmaceutical Calculation</t>
        </is>
      </c>
      <c r="M32" s="166" t="inlineStr"/>
      <c r="N32" s="165" t="inlineStr">
        <is>
          <t>Product</t>
        </is>
      </c>
      <c r="O32" s="166" t="inlineStr">
        <is>
          <t>[SOURCE: Pharma Plus เล่มม่วง 2 - ข้อสอบย้อนหลัง PLE-CC1 ปี 2564 วันที่ 2 ข้อ 3]</t>
        </is>
      </c>
      <c r="P32" s="165" t="inlineStr">
        <is>
          <t>ข้อสอบเก่า</t>
        </is>
      </c>
      <c r="Q32" s="165" t="inlineStr">
        <is>
          <t>2564</t>
        </is>
      </c>
      <c r="R32" s="165" t="inlineStr"/>
    </row>
    <row r="33" ht="24" customHeight="1" s="49"/>
    <row r="34" ht="24" customHeight="1" s="49"/>
    <row r="35" ht="24" customHeight="1" s="49"/>
    <row r="36" ht="24" customHeight="1" s="49"/>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R26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inlineStr"/>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n">
        <v>5</v>
      </c>
      <c r="J3" s="166"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Tablet Manufacturing</t>
        </is>
      </c>
      <c r="M3" s="166" t="inlineStr"/>
      <c r="N3" s="165" t="inlineStr">
        <is>
          <t>Product</t>
        </is>
      </c>
      <c r="O3" s="166" t="inlineStr">
        <is>
          <t>ข้อ 23 Pharma Plus เล่มม่วง (เฉลยข้อ จ)</t>
        </is>
      </c>
      <c r="P3" s="165" t="inlineStr">
        <is>
          <t>แบบฝึกหัด</t>
        </is>
      </c>
      <c r="Q3" s="165" t="inlineStr">
        <is>
          <t>เล่มม่วง</t>
        </is>
      </c>
      <c r="R3" s="165" t="inlineStr"/>
    </row>
    <row r="4" ht="24" customHeight="1" s="49">
      <c r="A4" s="165" t="n">
        <v>2</v>
      </c>
      <c r="B4" s="166" t="inlineStr">
        <is>
          <t>คุณสมบัติที่สำคัญที่สุดของยาตา</t>
        </is>
      </c>
      <c r="C4" s="166" t="inlineStr"/>
      <c r="D4" s="166" t="inlineStr">
        <is>
          <t>Isotonic</t>
        </is>
      </c>
      <c r="E4" s="166" t="inlineStr">
        <is>
          <t>Sterile</t>
        </is>
      </c>
      <c r="F4" s="166" t="inlineStr">
        <is>
          <t>pH</t>
        </is>
      </c>
      <c r="G4" s="166" t="inlineStr">
        <is>
          <t>Preservative</t>
        </is>
      </c>
      <c r="H4" s="166" t="inlineStr">
        <is>
          <t>ต้องเป็นสารละลาย</t>
        </is>
      </c>
      <c r="I4" s="165" t="n">
        <v>2</v>
      </c>
      <c r="J4" s="166"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Tablet Manufacturing</t>
        </is>
      </c>
      <c r="M4" s="166" t="inlineStr"/>
      <c r="N4" s="165" t="inlineStr">
        <is>
          <t>Product</t>
        </is>
      </c>
      <c r="O4" s="166" t="inlineStr">
        <is>
          <t>ข้อ 24 Pharma Plus เล่มม่วง (เฉลยข้อ ข)</t>
        </is>
      </c>
      <c r="P4" s="165" t="inlineStr">
        <is>
          <t>แบบฝึกหัด</t>
        </is>
      </c>
      <c r="Q4" s="165" t="inlineStr">
        <is>
          <t>เล่มม่วง</t>
        </is>
      </c>
      <c r="R4" s="165" t="inlineStr"/>
    </row>
    <row r="5" ht="24" customHeight="1" s="49">
      <c r="A5" s="165" t="n">
        <v>3</v>
      </c>
      <c r="B5" s="166" t="inlineStr">
        <is>
          <t>Norfloxacin มีค่าการละลายต่ำจึงนำมาใช้ร่วมกับ B-cyclodextrin ข้อใดคือกลไกของ B-cyclodextrin</t>
        </is>
      </c>
      <c r="C5" s="166" t="inlineStr"/>
      <c r="D5" s="166" t="inlineStr">
        <is>
          <t>pH</t>
        </is>
      </c>
      <c r="E5" s="166" t="inlineStr">
        <is>
          <t>ลดค่า dielectric constant</t>
        </is>
      </c>
      <c r="F5" s="166" t="inlineStr">
        <is>
          <t>Micelle</t>
        </is>
      </c>
      <c r="G5" s="166" t="inlineStr">
        <is>
          <t>Co-solvent</t>
        </is>
      </c>
      <c r="H5" s="166" t="inlineStr">
        <is>
          <t>Complexation</t>
        </is>
      </c>
      <c r="I5" s="165" t="n">
        <v>5</v>
      </c>
      <c r="J5" s="166"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Tablet Manufacturing</t>
        </is>
      </c>
      <c r="M5" s="166" t="inlineStr"/>
      <c r="N5" s="165" t="inlineStr">
        <is>
          <t>Product</t>
        </is>
      </c>
      <c r="O5" s="166" t="inlineStr">
        <is>
          <t>ข้อ 25 Pharma Plus เล่มม่วง (เฉลยข้อ จ)</t>
        </is>
      </c>
      <c r="P5" s="165" t="inlineStr">
        <is>
          <t>แบบฝึกหัด</t>
        </is>
      </c>
      <c r="Q5" s="165" t="inlineStr">
        <is>
          <t>เล่มม่วง</t>
        </is>
      </c>
      <c r="R5" s="165" t="inlineStr"/>
    </row>
    <row r="6" ht="24" customHeight="1" s="49">
      <c r="A6" s="165" t="n">
        <v>4</v>
      </c>
      <c r="B6" s="166" t="inlineStr">
        <is>
          <t>หากต้องการพัฒนาสูตรตำรับยาคุมกำเนิดปัญหาใดที่มีความสำคัญที่สุดและต้องแก้ไข</t>
        </is>
      </c>
      <c r="C6" s="166" t="inlineStr"/>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n">
        <v>3</v>
      </c>
      <c r="J6" s="166"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Tablet Manufacturing</t>
        </is>
      </c>
      <c r="M6" s="166" t="inlineStr"/>
      <c r="N6" s="165" t="inlineStr">
        <is>
          <t>Product</t>
        </is>
      </c>
      <c r="O6" s="166" t="inlineStr">
        <is>
          <t>ข้อ 26 Pharma Plus เล่มม่วง (เฉลยข้อ ค)</t>
        </is>
      </c>
      <c r="P6" s="165" t="inlineStr">
        <is>
          <t>แบบฝึกหัด</t>
        </is>
      </c>
      <c r="Q6" s="165" t="inlineStr">
        <is>
          <t>เล่มม่วง</t>
        </is>
      </c>
      <c r="R6" s="165" t="inlineStr"/>
    </row>
    <row r="7" ht="24" customHeight="1" s="49">
      <c r="A7" s="165" t="n">
        <v>5</v>
      </c>
      <c r="B7" s="166" t="inlineStr">
        <is>
          <t>สาเหตุความไม่คงตัวดังข้อ 71 คือ</t>
        </is>
      </c>
      <c r="C7" s="166" t="inlineStr"/>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n">
        <v>4</v>
      </c>
      <c r="J7" s="166"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Tablet Manufacturing</t>
        </is>
      </c>
      <c r="M7" s="166" t="inlineStr"/>
      <c r="N7" s="165" t="inlineStr">
        <is>
          <t>Product</t>
        </is>
      </c>
      <c r="O7" s="166" t="inlineStr">
        <is>
          <t>ข้อ 72 Pharma Plus เล่มม่วง (เฉลยข้อ ง)</t>
        </is>
      </c>
      <c r="P7" s="165" t="inlineStr">
        <is>
          <t>แบบฝึกหัด</t>
        </is>
      </c>
      <c r="Q7" s="165" t="inlineStr">
        <is>
          <t>เล่มม่วง</t>
        </is>
      </c>
      <c r="R7" s="165" t="inlineStr"/>
    </row>
    <row r="8" ht="24" customHeight="1" s="49">
      <c r="A8" s="165" t="n">
        <v>6</v>
      </c>
      <c r="B8" s="166" t="inlineStr">
        <is>
          <t>สัดส่วนที่เหมาะสมของสารก่ออิมัลชันที่ใช้สำหรับตำรับข้อ 71 เพื่อให้เกิดเป็น o/w</t>
        </is>
      </c>
      <c r="C8" s="166" t="inlineStr"/>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n">
        <v>1</v>
      </c>
      <c r="J8" s="166"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Tablet Manufacturing</t>
        </is>
      </c>
      <c r="M8" s="166" t="inlineStr"/>
      <c r="N8" s="165" t="inlineStr">
        <is>
          <t>Product</t>
        </is>
      </c>
      <c r="O8" s="166" t="inlineStr">
        <is>
          <t>ข้อ 74 Pharma Plus เล่มม่วง (เฉลยข้อ )</t>
        </is>
      </c>
      <c r="P8" s="165" t="inlineStr">
        <is>
          <t>แบบฝึกหัด</t>
        </is>
      </c>
      <c r="Q8" s="165" t="inlineStr">
        <is>
          <t>เล่มม่วง</t>
        </is>
      </c>
      <c r="R8" s="165" t="inlineStr"/>
    </row>
    <row r="9" ht="24" customHeight="1" s="49">
      <c r="A9" s="165" t="n">
        <v>7</v>
      </c>
      <c r="B9" s="166" t="inlineStr">
        <is>
          <t>เพราะเหตุใดอิมัลชันที่เตรียมได้ตามสูตรข้างต้นเป็นอิมัลชันชนิด o/w</t>
        </is>
      </c>
      <c r="C9" s="166" t="inlineStr"/>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n">
        <v>1</v>
      </c>
      <c r="J9" s="166"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Tablet Manufacturing</t>
        </is>
      </c>
      <c r="M9" s="166" t="inlineStr"/>
      <c r="N9" s="165" t="inlineStr">
        <is>
          <t>Product</t>
        </is>
      </c>
      <c r="O9" s="166" t="inlineStr">
        <is>
          <t>ข้อ 75 Pharma Plus เล่มม่วง (เฉลยข้อ ก)</t>
        </is>
      </c>
      <c r="P9" s="165" t="inlineStr">
        <is>
          <t>แบบฝึกหัด</t>
        </is>
      </c>
      <c r="Q9" s="165" t="inlineStr">
        <is>
          <t>เล่มม่วง</t>
        </is>
      </c>
      <c r="R9" s="165" t="inlineStr"/>
    </row>
    <row r="10" ht="24" customHeight="1" s="49">
      <c r="A10" s="165" t="n">
        <v>8</v>
      </c>
      <c r="B10" s="166" t="inlineStr">
        <is>
          <t>ในการผลิตยาเม็ด gemfibrozil พบว่าเมื่อตอกแล้วยาเม็ดติดจาก แก้ไขโดยการเติมสารใด</t>
        </is>
      </c>
      <c r="C10" s="166" t="inlineStr"/>
      <c r="D10" s="166" t="inlineStr">
        <is>
          <t>Lactose</t>
        </is>
      </c>
      <c r="E10" s="166" t="inlineStr">
        <is>
          <t>Calcium carbonate</t>
        </is>
      </c>
      <c r="F10" s="166" t="inlineStr">
        <is>
          <t>HPMC</t>
        </is>
      </c>
      <c r="G10" s="166" t="inlineStr">
        <is>
          <t>Magnesium stearate</t>
        </is>
      </c>
      <c r="H10" s="166" t="inlineStr">
        <is>
          <t>Alcohol</t>
        </is>
      </c>
      <c r="I10" s="165" t="n">
        <v>4</v>
      </c>
      <c r="J10" s="166"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Tablet Defects</t>
        </is>
      </c>
      <c r="M10" s="166" t="inlineStr"/>
      <c r="N10" s="165" t="inlineStr">
        <is>
          <t>Product</t>
        </is>
      </c>
      <c r="O10" s="166" t="inlineStr">
        <is>
          <t>ข้อ 76 Pharma Plus เล่มม่วง (เฉลยข้อ ง)</t>
        </is>
      </c>
      <c r="P10" s="165" t="inlineStr">
        <is>
          <t>แบบฝึกหัด</t>
        </is>
      </c>
      <c r="Q10" s="165" t="inlineStr">
        <is>
          <t>เล่มม่วง</t>
        </is>
      </c>
      <c r="R10" s="165" t="inlineStr"/>
    </row>
    <row r="11" ht="24" customHeight="1" s="49">
      <c r="A11" s="165" t="n">
        <v>9</v>
      </c>
      <c r="B11" s="166" t="inlineStr">
        <is>
          <t>หากต้องการเพิ่มความสามารถในการแตกตัวของยาเม็ด colchicine ควรใช้สารใด</t>
        </is>
      </c>
      <c r="C11" s="166" t="inlineStr"/>
      <c r="D11" s="166" t="inlineStr">
        <is>
          <t>Lactose</t>
        </is>
      </c>
      <c r="E11" s="166" t="inlineStr">
        <is>
          <t>Starch paste</t>
        </is>
      </c>
      <c r="F11" s="166" t="inlineStr">
        <is>
          <t>Microcrystalline cellulose</t>
        </is>
      </c>
      <c r="G11" s="166" t="inlineStr">
        <is>
          <t>Magnesium stearate</t>
        </is>
      </c>
      <c r="H11" s="166" t="inlineStr">
        <is>
          <t>Dicalcium phosphate</t>
        </is>
      </c>
      <c r="I11" s="165" t="n">
        <v>3</v>
      </c>
      <c r="J11" s="166"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Tablet Manufacturing</t>
        </is>
      </c>
      <c r="M11" s="166" t="inlineStr"/>
      <c r="N11" s="165" t="inlineStr">
        <is>
          <t>Product</t>
        </is>
      </c>
      <c r="O11" s="166" t="inlineStr">
        <is>
          <t>ข้อ 77 Pharma Plus เล่มม่วง (เฉลยข้อ ค)</t>
        </is>
      </c>
      <c r="P11" s="165" t="inlineStr">
        <is>
          <t>แบบฝึกหัด</t>
        </is>
      </c>
      <c r="Q11" s="165" t="inlineStr">
        <is>
          <t>เล่มม่วง</t>
        </is>
      </c>
      <c r="R11" s="165" t="inlineStr"/>
    </row>
    <row r="12" ht="24" customHeight="1" s="49">
      <c r="A12" s="165" t="n">
        <v>10</v>
      </c>
      <c r="B12" s="166" t="inlineStr">
        <is>
          <t>ในการควบคุมคุณภาพของยาเม็ด colchicine tablet 0.6 mg ตามข้อกำหนดใน USP สิ่งที่ไม่ต้องทำคือ</t>
        </is>
      </c>
      <c r="C12" s="166" t="inlineStr"/>
      <c r="D12" s="166" t="inlineStr">
        <is>
          <t>Friability test</t>
        </is>
      </c>
      <c r="E12" s="166" t="inlineStr">
        <is>
          <t>Content uniformity</t>
        </is>
      </c>
      <c r="F12" s="166" t="inlineStr">
        <is>
          <t>Weight variation</t>
        </is>
      </c>
      <c r="G12" s="166" t="inlineStr">
        <is>
          <t>Dissolution test</t>
        </is>
      </c>
      <c r="H12" s="166" t="inlineStr">
        <is>
          <t>Disintegration test</t>
        </is>
      </c>
      <c r="I12" s="165" t="n">
        <v>1</v>
      </c>
      <c r="J12"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Tablet Manufacturing</t>
        </is>
      </c>
      <c r="M12" s="166" t="inlineStr"/>
      <c r="N12" s="165" t="inlineStr">
        <is>
          <t>Product</t>
        </is>
      </c>
      <c r="O12" s="166" t="inlineStr">
        <is>
          <t>ข้อ 78 Pharma Plus เล่มม่วง (เฉลยข้อ ก)</t>
        </is>
      </c>
      <c r="P12" s="165" t="inlineStr">
        <is>
          <t>แบบฝึกหัด</t>
        </is>
      </c>
      <c r="Q12" s="165" t="inlineStr">
        <is>
          <t>เล่มม่วง</t>
        </is>
      </c>
      <c r="R12" s="165" t="inlineStr"/>
    </row>
    <row r="13" ht="24" customHeight="1" s="49">
      <c r="A13" s="165" t="n">
        <v>11</v>
      </c>
      <c r="B13" s="166" t="inlineStr">
        <is>
          <t>ถ้าต้องการเตรียมยา Intra-arthricular corticosteroids (ampule) ต้องผ่านการควบคุมคุณภาพต่อไปนี้ ยกเว้นข้อใด</t>
        </is>
      </c>
      <c r="C13" s="166" t="inlineStr"/>
      <c r="D13" s="166" t="inlineStr">
        <is>
          <t>Sterility test</t>
        </is>
      </c>
      <c r="E13" s="166" t="inlineStr">
        <is>
          <t>Clarity test</t>
        </is>
      </c>
      <c r="F13" s="166" t="inlineStr">
        <is>
          <t>Pyrogen test</t>
        </is>
      </c>
      <c r="G13" s="166" t="inlineStr">
        <is>
          <t>Compatibility test</t>
        </is>
      </c>
      <c r="H13" s="166" t="inlineStr">
        <is>
          <t>Leaker test</t>
        </is>
      </c>
      <c r="I13" s="165" t="n">
        <v>4</v>
      </c>
      <c r="J13" s="166"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Tablet Manufacturing</t>
        </is>
      </c>
      <c r="M13" s="166" t="inlineStr"/>
      <c r="N13" s="165" t="inlineStr">
        <is>
          <t>Product</t>
        </is>
      </c>
      <c r="O13" s="166" t="inlineStr">
        <is>
          <t>ข้อ 79 Pharma Plus เล่มม่วง (เฉลยข้อ ง)</t>
        </is>
      </c>
      <c r="P13" s="165" t="inlineStr">
        <is>
          <t>แบบฝึกหัด</t>
        </is>
      </c>
      <c r="Q13" s="165" t="inlineStr">
        <is>
          <t>เล่มม่วง</t>
        </is>
      </c>
      <c r="R13" s="165" t="inlineStr"/>
    </row>
    <row r="14" ht="24" customHeight="1" s="49">
      <c r="A14" s="165" t="n">
        <v>12</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inlineStr"/>
      <c r="D14" s="166" t="inlineStr">
        <is>
          <t>0.8 g</t>
        </is>
      </c>
      <c r="E14" s="166" t="inlineStr">
        <is>
          <t>1.2 g</t>
        </is>
      </c>
      <c r="F14" s="166" t="inlineStr">
        <is>
          <t>1.5 g</t>
        </is>
      </c>
      <c r="G14" s="166" t="inlineStr">
        <is>
          <t>2.2 g</t>
        </is>
      </c>
      <c r="H14" s="166" t="inlineStr">
        <is>
          <t>3.0 g</t>
        </is>
      </c>
      <c r="I14" s="165" t="n">
        <v>4</v>
      </c>
      <c r="J14" s="166"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Tablet Manufacturing</t>
        </is>
      </c>
      <c r="M14" s="166" t="inlineStr"/>
      <c r="N14" s="165" t="inlineStr">
        <is>
          <t>Product</t>
        </is>
      </c>
      <c r="O14" s="166" t="inlineStr">
        <is>
          <t>ข้อ 80 Pharma Plus เล่มม่วง (เฉลยข้อ ง)</t>
        </is>
      </c>
      <c r="P14" s="165" t="inlineStr">
        <is>
          <t>แบบฝึกหัด</t>
        </is>
      </c>
      <c r="Q14" s="165" t="inlineStr">
        <is>
          <t>เล่มม่วง</t>
        </is>
      </c>
      <c r="R14" s="165" t="inlineStr"/>
    </row>
    <row r="15" ht="24" customHeight="1" s="49">
      <c r="A15" s="165" t="n">
        <v>13</v>
      </c>
      <c r="B15" s="166" t="inlineStr">
        <is>
          <t>ผู้ป่วยควรเก็บ insulin ที่ภาวะใด</t>
        </is>
      </c>
      <c r="C15" s="166" t="inlineStr"/>
      <c r="D15" s="166" t="inlineStr">
        <is>
          <t>Cold</t>
        </is>
      </c>
      <c r="E15" s="166" t="inlineStr">
        <is>
          <t>Refrigerator</t>
        </is>
      </c>
      <c r="F15" s="166" t="inlineStr">
        <is>
          <t>Cool</t>
        </is>
      </c>
      <c r="G15" s="166" t="inlineStr">
        <is>
          <t>Room temperature</t>
        </is>
      </c>
      <c r="H15" s="166" t="inlineStr">
        <is>
          <t>Warm</t>
        </is>
      </c>
      <c r="I15" s="165" t="n">
        <v>2</v>
      </c>
      <c r="J15" s="166"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Tablet Manufacturing</t>
        </is>
      </c>
      <c r="M15" s="166" t="inlineStr"/>
      <c r="N15" s="165" t="inlineStr">
        <is>
          <t>Product</t>
        </is>
      </c>
      <c r="O15" s="166" t="inlineStr">
        <is>
          <t>ข้อ 81 Pharma Plus เล่มม่วง (เฉลยข้อ ข)</t>
        </is>
      </c>
      <c r="P15" s="165" t="inlineStr">
        <is>
          <t>แบบฝึกหัด</t>
        </is>
      </c>
      <c r="Q15" s="165" t="inlineStr">
        <is>
          <t>เล่มม่วง</t>
        </is>
      </c>
      <c r="R15" s="165" t="inlineStr"/>
    </row>
    <row r="16" ht="24" customHeight="1" s="49">
      <c r="A16" s="165" t="n">
        <v>14</v>
      </c>
      <c r="B16" s="166" t="inlineStr">
        <is>
          <t>ท่านคิดว่า metformin tablet ไม่จำเป็นต้องทำ finished product quality control ข้อใด</t>
        </is>
      </c>
      <c r="C16" s="166" t="inlineStr"/>
      <c r="D16" s="166" t="inlineStr">
        <is>
          <t>Friability test</t>
        </is>
      </c>
      <c r="E16" s="166" t="inlineStr">
        <is>
          <t>Disintegration test</t>
        </is>
      </c>
      <c r="F16" s="166" t="inlineStr">
        <is>
          <t>Dissolution test</t>
        </is>
      </c>
      <c r="G16" s="166" t="inlineStr">
        <is>
          <t>Freeze-thaw cycle</t>
        </is>
      </c>
      <c r="H16" s="166" t="inlineStr">
        <is>
          <t>Weight variation</t>
        </is>
      </c>
      <c r="I16" s="165" t="n">
        <v>1</v>
      </c>
      <c r="J16"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Tablet Manufacturing</t>
        </is>
      </c>
      <c r="M16" s="166" t="inlineStr"/>
      <c r="N16" s="165" t="inlineStr">
        <is>
          <t>Product</t>
        </is>
      </c>
      <c r="O16" s="166" t="inlineStr">
        <is>
          <t>ข้อ 82 Pharma Plus เล่มม่วง (เฉลยข้อ ก)</t>
        </is>
      </c>
      <c r="P16" s="165" t="inlineStr">
        <is>
          <t>แบบฝึกหัด</t>
        </is>
      </c>
      <c r="Q16" s="165" t="inlineStr">
        <is>
          <t>เล่มม่วง</t>
        </is>
      </c>
      <c r="R16" s="165" t="inlineStr"/>
    </row>
    <row r="17" ht="24" customHeight="1" s="49">
      <c r="A17" s="165" t="n">
        <v>15</v>
      </c>
      <c r="B17" s="166" t="inlineStr">
        <is>
          <t>ข้อใดไม่ใช่ข้อดีของการทำ film coated tablet ที่เหนือกว่า sugar coated tablet</t>
        </is>
      </c>
      <c r="C17" s="166" t="inlineStr"/>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n">
        <v>1</v>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Tablet Coating</t>
        </is>
      </c>
      <c r="M17" s="166" t="inlineStr"/>
      <c r="N17" s="165" t="inlineStr">
        <is>
          <t>Product</t>
        </is>
      </c>
      <c r="O17" s="166" t="inlineStr">
        <is>
          <t>ข้อ 83 Pharma Plus เล่มม่วง (เฉลยข้อ ก)</t>
        </is>
      </c>
      <c r="P17" s="165" t="inlineStr">
        <is>
          <t>แบบฝึกหัด</t>
        </is>
      </c>
      <c r="Q17" s="165" t="inlineStr">
        <is>
          <t>เล่มม่วง</t>
        </is>
      </c>
      <c r="R17" s="165" t="inlineStr"/>
    </row>
    <row r="18" ht="24" customHeight="1" s="49">
      <c r="A18" s="165" t="n">
        <v>16</v>
      </c>
      <c r="B18" s="166" t="inlineStr">
        <is>
          <t>Antacid เป็นยาเตรียมประเภทใด</t>
        </is>
      </c>
      <c r="C18" s="166" t="inlineStr"/>
      <c r="D18" s="166" t="inlineStr">
        <is>
          <t>Gel</t>
        </is>
      </c>
      <c r="E18" s="166" t="inlineStr">
        <is>
          <t>Emulsion</t>
        </is>
      </c>
      <c r="F18" s="166" t="inlineStr">
        <is>
          <t>Suspension</t>
        </is>
      </c>
      <c r="G18" s="166" t="inlineStr">
        <is>
          <t>Solution</t>
        </is>
      </c>
      <c r="H18" s="166" t="inlineStr">
        <is>
          <t>Elixir</t>
        </is>
      </c>
      <c r="I18" s="165" t="n">
        <v>3</v>
      </c>
      <c r="J18" s="166"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Tablet Manufacturing</t>
        </is>
      </c>
      <c r="M18" s="166" t="inlineStr"/>
      <c r="N18" s="165" t="inlineStr">
        <is>
          <t>Product</t>
        </is>
      </c>
      <c r="O18" s="166" t="inlineStr">
        <is>
          <t>ข้อ 96 Pharma Plus เล่มม่วง (เฉลยข้อ ค)</t>
        </is>
      </c>
      <c r="P18" s="165" t="inlineStr">
        <is>
          <t>แบบฝึกหัด</t>
        </is>
      </c>
      <c r="Q18" s="165" t="inlineStr">
        <is>
          <t>เล่มม่วง</t>
        </is>
      </c>
      <c r="R18" s="165" t="inlineStr"/>
    </row>
    <row r="19" ht="24" customHeight="1" s="49">
      <c r="A19" s="165" t="n">
        <v>17</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inlineStr"/>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n">
        <v>3</v>
      </c>
      <c r="J19" s="166"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Tablet Manufacturing</t>
        </is>
      </c>
      <c r="M19" s="166" t="inlineStr"/>
      <c r="N19" s="165" t="inlineStr">
        <is>
          <t>Product</t>
        </is>
      </c>
      <c r="O19" s="166" t="inlineStr">
        <is>
          <t>ข้อ 97 Pharma Plus เล่มม่วง (เฉลยข้อ ค)</t>
        </is>
      </c>
      <c r="P19" s="165" t="inlineStr">
        <is>
          <t>แบบฝึกหัด</t>
        </is>
      </c>
      <c r="Q19" s="165" t="inlineStr">
        <is>
          <t>เล่มม่วง</t>
        </is>
      </c>
      <c r="R19" s="165" t="inlineStr"/>
    </row>
    <row r="20" ht="24" customHeight="1" s="49">
      <c r="A20" s="165" t="n">
        <v>18</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inlineStr"/>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n">
        <v>2</v>
      </c>
      <c r="J20" s="166"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Powders &amp; Granules</t>
        </is>
      </c>
      <c r="M20" s="166" t="inlineStr"/>
      <c r="N20" s="165" t="inlineStr">
        <is>
          <t>Product</t>
        </is>
      </c>
      <c r="O20" s="166" t="inlineStr">
        <is>
          <t>ข้อ 99 Pharma Plus เล่มม่วง (เฉลยข้อ ข)</t>
        </is>
      </c>
      <c r="P20" s="165" t="inlineStr">
        <is>
          <t>แบบฝึกหัด</t>
        </is>
      </c>
      <c r="Q20" s="165" t="inlineStr">
        <is>
          <t>เล่มม่วง</t>
        </is>
      </c>
      <c r="R20" s="165" t="inlineStr"/>
    </row>
    <row r="21" ht="24" customHeight="1" s="49">
      <c r="A21" s="165" t="n">
        <v>19</v>
      </c>
      <c r="B21" s="166" t="inlineStr">
        <is>
          <t>เภสัชกรผู้หนึ่งทำการสุ่ม atenolol tablets ระหว่างการผลิตพบว่ายาเม็ดเกิดการแยกฝา เรียกปรากฏการณ์นี้ว่า</t>
        </is>
      </c>
      <c r="C21" s="166" t="inlineStr"/>
      <c r="D21" s="166" t="inlineStr">
        <is>
          <t>Breaking</t>
        </is>
      </c>
      <c r="E21" s="166" t="inlineStr">
        <is>
          <t>Cracking</t>
        </is>
      </c>
      <c r="F21" s="166" t="inlineStr">
        <is>
          <t>Capping</t>
        </is>
      </c>
      <c r="G21" s="166" t="inlineStr">
        <is>
          <t>Segregation</t>
        </is>
      </c>
      <c r="H21" s="166" t="inlineStr">
        <is>
          <t>Sticking</t>
        </is>
      </c>
      <c r="I21" s="165" t="n">
        <v>3</v>
      </c>
      <c r="J21" s="166"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Tablet Defects</t>
        </is>
      </c>
      <c r="M21" s="166" t="inlineStr"/>
      <c r="N21" s="165" t="inlineStr">
        <is>
          <t>Product</t>
        </is>
      </c>
      <c r="O21" s="166" t="inlineStr">
        <is>
          <t>ข้อ 100 Pharma Plus เล่มม่วง (เฉลยข้อ ค)</t>
        </is>
      </c>
      <c r="P21" s="165" t="inlineStr">
        <is>
          <t>แบบฝึกหัด</t>
        </is>
      </c>
      <c r="Q21" s="165" t="inlineStr">
        <is>
          <t>เล่มม่วง</t>
        </is>
      </c>
      <c r="R21" s="165" t="inlineStr"/>
    </row>
    <row r="22" ht="24" customHeight="1" s="49">
      <c r="A22" s="165" t="n">
        <v>20</v>
      </c>
      <c r="B22" s="166" t="inlineStr">
        <is>
          <t>จะแก้ไขปรากฏการณ์ข้อ 100 ได้อย่างไร</t>
        </is>
      </c>
      <c r="C22" s="166" t="inlineStr"/>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n">
        <v>5</v>
      </c>
      <c r="J22" s="166"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Tablet Manufacturing</t>
        </is>
      </c>
      <c r="M22" s="166" t="inlineStr"/>
      <c r="N22" s="165" t="inlineStr">
        <is>
          <t>Product</t>
        </is>
      </c>
      <c r="O22" s="166" t="inlineStr">
        <is>
          <t>ข้อ 101 Pharma Plus เล่มม่วง (เฉลยข้อ จ)</t>
        </is>
      </c>
      <c r="P22" s="165" t="inlineStr">
        <is>
          <t>แบบฝึกหัด</t>
        </is>
      </c>
      <c r="Q22" s="165" t="inlineStr">
        <is>
          <t>เล่มม่วง</t>
        </is>
      </c>
      <c r="R22" s="165" t="inlineStr"/>
    </row>
    <row r="23" ht="24" customHeight="1" s="49">
      <c r="A23" s="165" t="n">
        <v>21</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inlineStr"/>
      <c r="D23" s="166" t="inlineStr">
        <is>
          <t>44.44</t>
        </is>
      </c>
      <c r="E23" s="166" t="inlineStr">
        <is>
          <t>75.88</t>
        </is>
      </c>
      <c r="F23" s="166" t="inlineStr">
        <is>
          <t>80.58</t>
        </is>
      </c>
      <c r="G23" s="166" t="inlineStr">
        <is>
          <t>85</t>
        </is>
      </c>
      <c r="H23" s="166" t="inlineStr">
        <is>
          <t>88.89</t>
        </is>
      </c>
      <c r="I23" s="165" t="n">
        <v>5</v>
      </c>
      <c r="J23" s="166"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Tablet Manufacturing</t>
        </is>
      </c>
      <c r="M23" s="166" t="inlineStr"/>
      <c r="N23" s="165" t="inlineStr">
        <is>
          <t>Product</t>
        </is>
      </c>
      <c r="O23" s="166" t="inlineStr">
        <is>
          <t>ข้อ 105 Pharma Plus เล่มม่วง (เฉลยข้อ จ)</t>
        </is>
      </c>
      <c r="P23" s="165" t="inlineStr">
        <is>
          <t>แบบฝึกหัด</t>
        </is>
      </c>
      <c r="Q23" s="165" t="inlineStr">
        <is>
          <t>เล่มม่วง</t>
        </is>
      </c>
      <c r="R23" s="165" t="inlineStr"/>
    </row>
    <row r="24" ht="24" customHeight="1" s="49">
      <c r="A24" s="165" t="n">
        <v>22</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inlineStr"/>
      <c r="D24" s="166" t="inlineStr">
        <is>
          <t>155 g</t>
        </is>
      </c>
      <c r="E24" s="166" t="inlineStr">
        <is>
          <t>175 g</t>
        </is>
      </c>
      <c r="F24" s="166" t="inlineStr">
        <is>
          <t>180 g</t>
        </is>
      </c>
      <c r="G24" s="166" t="inlineStr">
        <is>
          <t>197 g</t>
        </is>
      </c>
      <c r="H24" s="166" t="inlineStr">
        <is>
          <t>200 g</t>
        </is>
      </c>
      <c r="I24" s="165" t="n">
        <v>3</v>
      </c>
      <c r="J24" s="166"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Tablet Manufacturing</t>
        </is>
      </c>
      <c r="M24" s="166" t="inlineStr"/>
      <c r="N24" s="165" t="inlineStr">
        <is>
          <t>Product</t>
        </is>
      </c>
      <c r="O24" s="166" t="inlineStr">
        <is>
          <t>ข้อ 107 Pharma Plus เล่มม่วง (เฉลยข้อ ค)</t>
        </is>
      </c>
      <c r="P24" s="165" t="inlineStr">
        <is>
          <t>แบบฝึกหัด</t>
        </is>
      </c>
      <c r="Q24" s="165" t="inlineStr">
        <is>
          <t>เล่มม่วง</t>
        </is>
      </c>
      <c r="R24" s="165" t="inlineStr"/>
    </row>
    <row r="25" ht="24" customHeight="1" s="49">
      <c r="A25" s="165" t="n">
        <v>23</v>
      </c>
      <c r="B25" s="166" t="inlineStr">
        <is>
          <t>ในการเตรียม D-5-S จำนวน 100 ขวด (ขวดละ 1000 mL) จะต้องใช้ NaCl หนักเท่าใด</t>
        </is>
      </c>
      <c r="C25" s="166" t="inlineStr"/>
      <c r="D25" s="166" t="inlineStr">
        <is>
          <t>45 กรัม</t>
        </is>
      </c>
      <c r="E25" s="166" t="inlineStr">
        <is>
          <t>450 กรัม</t>
        </is>
      </c>
      <c r="F25" s="166" t="inlineStr">
        <is>
          <t>90 กรัม</t>
        </is>
      </c>
      <c r="G25" s="166" t="inlineStr">
        <is>
          <t>900 กรัม</t>
        </is>
      </c>
      <c r="H25" s="166" t="inlineStr">
        <is>
          <t>ไม่มีคำตอบใดถูก</t>
        </is>
      </c>
      <c r="I25" s="165" t="n">
        <v>4</v>
      </c>
      <c r="J25" s="166"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Tablet Manufacturing</t>
        </is>
      </c>
      <c r="M25" s="166" t="inlineStr"/>
      <c r="N25" s="165" t="inlineStr">
        <is>
          <t>Product</t>
        </is>
      </c>
      <c r="O25" s="166" t="inlineStr">
        <is>
          <t>ข้อ 108 Pharma Plus เล่มม่วง (เฉลยข้อ ง)</t>
        </is>
      </c>
      <c r="P25" s="165" t="inlineStr">
        <is>
          <t>แบบฝึกหัด</t>
        </is>
      </c>
      <c r="Q25" s="165" t="inlineStr">
        <is>
          <t>เล่มม่วง</t>
        </is>
      </c>
      <c r="R25" s="165" t="inlineStr"/>
    </row>
    <row r="26" ht="24" customHeight="1" s="49">
      <c r="A26" s="165" t="n">
        <v>24</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inlineStr"/>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n">
        <v>3</v>
      </c>
      <c r="J26" s="166"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Tablet Manufacturing</t>
        </is>
      </c>
      <c r="M26" s="166" t="inlineStr"/>
      <c r="N26" s="165" t="inlineStr">
        <is>
          <t>Product</t>
        </is>
      </c>
      <c r="O26" s="166" t="inlineStr">
        <is>
          <t>ข้อ 109 Pharma Plus เล่มม่วง (เฉลยข้อ ค)</t>
        </is>
      </c>
      <c r="P26" s="165" t="inlineStr">
        <is>
          <t>แบบฝึกหัด</t>
        </is>
      </c>
      <c r="Q26" s="165" t="inlineStr">
        <is>
          <t>เล่มม่วง</t>
        </is>
      </c>
      <c r="R26" s="165" t="inlineStr"/>
    </row>
    <row r="27" ht="24" customHeight="1" s="49">
      <c r="A27" s="165" t="n">
        <v>25</v>
      </c>
      <c r="B27" s="166" t="inlineStr">
        <is>
          <t>ยา ISDN เหมาะกับอาการขณะกำเริบ คือ dosage form ใด</t>
        </is>
      </c>
      <c r="C27" s="166" t="inlineStr"/>
      <c r="D27" s="166" t="inlineStr">
        <is>
          <t>Extent release</t>
        </is>
      </c>
      <c r="E27" s="166" t="inlineStr">
        <is>
          <t>Ointment</t>
        </is>
      </c>
      <c r="F27" s="166" t="inlineStr">
        <is>
          <t>Solution</t>
        </is>
      </c>
      <c r="G27" s="166" t="inlineStr">
        <is>
          <t>Sublingual tablet</t>
        </is>
      </c>
      <c r="H27" s="166" t="inlineStr">
        <is>
          <t>Transdermal</t>
        </is>
      </c>
      <c r="I27" s="165" t="n">
        <v>4</v>
      </c>
      <c r="J27" s="166"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Tablet Manufacturing</t>
        </is>
      </c>
      <c r="M27" s="166" t="inlineStr"/>
      <c r="N27" s="165" t="inlineStr">
        <is>
          <t>Product</t>
        </is>
      </c>
      <c r="O27" s="166" t="inlineStr">
        <is>
          <t>ข้อ 122 Pharma Plus เล่มม่วง (เฉลยข้อ ง)</t>
        </is>
      </c>
      <c r="P27" s="165" t="inlineStr">
        <is>
          <t>แบบฝึกหัด</t>
        </is>
      </c>
      <c r="Q27" s="165" t="inlineStr">
        <is>
          <t>เล่มม่วง</t>
        </is>
      </c>
      <c r="R27" s="165" t="inlineStr"/>
    </row>
    <row r="28" ht="24" customHeight="1" s="49">
      <c r="A28" s="165" t="n">
        <v>26</v>
      </c>
      <c r="B28" s="166" t="inlineStr">
        <is>
          <t>ยาที่ผู้ป่วยได้รับก่อนมารพ. คือ nifedipine SR เป็นการปลดยารูปแบบใด</t>
        </is>
      </c>
      <c r="C28" s="166" t="inlineStr"/>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n">
        <v>4</v>
      </c>
      <c r="J28" s="166"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Tablet Manufacturing</t>
        </is>
      </c>
      <c r="M28" s="166" t="inlineStr"/>
      <c r="N28" s="165" t="inlineStr">
        <is>
          <t>Product</t>
        </is>
      </c>
      <c r="O28" s="166" t="inlineStr">
        <is>
          <t>ข้อ 123 Pharma Plus เล่มม่วง (เฉลยข้อ ง)</t>
        </is>
      </c>
      <c r="P28" s="165" t="inlineStr">
        <is>
          <t>แบบฝึกหัด</t>
        </is>
      </c>
      <c r="Q28" s="165" t="inlineStr">
        <is>
          <t>เล่มม่วง</t>
        </is>
      </c>
      <c r="R28" s="165" t="inlineStr"/>
    </row>
    <row r="29" ht="24" customHeight="1" s="49">
      <c r="A29" s="165" t="n">
        <v>27</v>
      </c>
      <c r="B29" s="166" t="inlineStr">
        <is>
          <t>ข้อมูลข้อมีความจำเป็นน้อยที่สุดในการนำพริกมาบรรจุในแคปซูลเพื่อรับประทาน</t>
        </is>
      </c>
      <c r="C29" s="166" t="inlineStr"/>
      <c r="D29" s="166" t="inlineStr">
        <is>
          <t>Solubility</t>
        </is>
      </c>
      <c r="E29" s="166" t="inlineStr">
        <is>
          <t>Angle of repose</t>
        </is>
      </c>
      <c r="F29" s="166" t="inlineStr">
        <is>
          <t>Capsule's size and volume</t>
        </is>
      </c>
      <c r="G29" s="166" t="inlineStr">
        <is>
          <t>Tap density</t>
        </is>
      </c>
      <c r="H29" s="166" t="inlineStr">
        <is>
          <t>Therapeutic dose</t>
        </is>
      </c>
      <c r="I29" s="165" t="n">
        <v>1</v>
      </c>
      <c r="J29" s="166"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Hard &amp; Soft Gelatin Capsules</t>
        </is>
      </c>
      <c r="M29" s="166" t="inlineStr"/>
      <c r="N29" s="165" t="inlineStr">
        <is>
          <t>Product</t>
        </is>
      </c>
      <c r="O29" s="166" t="inlineStr">
        <is>
          <t>ข้อ 125 Pharma Plus เล่มม่วง (เฉลยข้อ ก)</t>
        </is>
      </c>
      <c r="P29" s="165" t="inlineStr">
        <is>
          <t>แบบฝึกหัด</t>
        </is>
      </c>
      <c r="Q29" s="165" t="inlineStr">
        <is>
          <t>เล่มม่วง</t>
        </is>
      </c>
      <c r="R29" s="165" t="inlineStr"/>
    </row>
    <row r="30" ht="24" customHeight="1" s="49">
      <c r="A30" s="165" t="n">
        <v>28</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inlineStr"/>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n">
        <v>2</v>
      </c>
      <c r="J30" s="166"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Tablet Manufacturing</t>
        </is>
      </c>
      <c r="M30" s="166" t="inlineStr"/>
      <c r="N30" s="165" t="inlineStr">
        <is>
          <t>Product</t>
        </is>
      </c>
      <c r="O30" s="166" t="inlineStr">
        <is>
          <t>ข้อ 126 Pharma Plus เล่มม่วง (เฉลยข้อ ข)</t>
        </is>
      </c>
      <c r="P30" s="165" t="inlineStr">
        <is>
          <t>แบบฝึกหัด</t>
        </is>
      </c>
      <c r="Q30" s="165" t="inlineStr">
        <is>
          <t>เล่มม่วง</t>
        </is>
      </c>
      <c r="R30" s="165" t="inlineStr"/>
    </row>
    <row r="31" ht="24" customHeight="1" s="49">
      <c r="A31" s="165" t="n">
        <v>29</v>
      </c>
      <c r="B31" s="166" t="inlineStr">
        <is>
          <t>เมื่อเตรียมตำรับยาข้างต้นในข้อ 126 ส่วนประกอบใดไม่จำเป็นในการเตรียมยาใช้ในช่องหู</t>
        </is>
      </c>
      <c r="C31" s="166" t="inlineStr"/>
      <c r="D31" s="166" t="inlineStr">
        <is>
          <t>Antioxidant</t>
        </is>
      </c>
      <c r="E31" s="166" t="inlineStr">
        <is>
          <t>Buffering agent</t>
        </is>
      </c>
      <c r="F31" s="166" t="inlineStr">
        <is>
          <t>Structure vehicle</t>
        </is>
      </c>
      <c r="G31" s="166" t="inlineStr">
        <is>
          <t>Preservative</t>
        </is>
      </c>
      <c r="H31" s="166" t="inlineStr">
        <is>
          <t>Viscosity agent</t>
        </is>
      </c>
      <c r="I31" s="165" t="n">
        <v>2</v>
      </c>
      <c r="J31" s="166"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Tablet Manufacturing</t>
        </is>
      </c>
      <c r="M31" s="166" t="inlineStr"/>
      <c r="N31" s="165" t="inlineStr">
        <is>
          <t>Product</t>
        </is>
      </c>
      <c r="O31" s="166" t="inlineStr">
        <is>
          <t>ข้อ 127 Pharma Plus เล่มม่วง (เฉลยข้อ ข)</t>
        </is>
      </c>
      <c r="P31" s="165" t="inlineStr">
        <is>
          <t>แบบฝึกหัด</t>
        </is>
      </c>
      <c r="Q31" s="165" t="inlineStr">
        <is>
          <t>เล่มม่วง</t>
        </is>
      </c>
      <c r="R31" s="165" t="inlineStr"/>
    </row>
    <row r="32" ht="24" customHeight="1" s="49">
      <c r="A32" s="165" t="n">
        <v>30</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inlineStr"/>
      <c r="D32" s="166" t="inlineStr">
        <is>
          <t>0.27 g</t>
        </is>
      </c>
      <c r="E32" s="166" t="inlineStr">
        <is>
          <t>0.18 g</t>
        </is>
      </c>
      <c r="F32" s="166" t="inlineStr">
        <is>
          <t>0.09 g</t>
        </is>
      </c>
      <c r="G32" s="166" t="inlineStr">
        <is>
          <t>0.04 g</t>
        </is>
      </c>
      <c r="H32" s="166" t="inlineStr">
        <is>
          <t>0.12 g</t>
        </is>
      </c>
      <c r="I32" s="165" t="n">
        <v>3</v>
      </c>
      <c r="J32" s="166"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Tablet Manufacturing</t>
        </is>
      </c>
      <c r="M32" s="166" t="inlineStr"/>
      <c r="N32" s="165" t="inlineStr">
        <is>
          <t>Product</t>
        </is>
      </c>
      <c r="O32" s="166" t="inlineStr">
        <is>
          <t>ข้อ 152 Pharma Plus เล่มม่วง (เฉลยข้อ ค)</t>
        </is>
      </c>
      <c r="P32" s="165" t="inlineStr">
        <is>
          <t>แบบฝึกหัด</t>
        </is>
      </c>
      <c r="Q32" s="165" t="inlineStr">
        <is>
          <t>เล่มม่วง</t>
        </is>
      </c>
      <c r="R32" s="165" t="inlineStr"/>
    </row>
    <row r="33" ht="24" customHeight="1" s="49">
      <c r="A33" s="165" t="n">
        <v>31</v>
      </c>
      <c r="B33" s="166" t="inlineStr">
        <is>
          <t>ข้อใดไม่เกี่ยวกับการควบคุมคุณภาพ ยาเม็ด norfloxacin</t>
        </is>
      </c>
      <c r="C33" s="166" t="inlineStr"/>
      <c r="D33" s="166" t="inlineStr">
        <is>
          <t>Content Uniformity</t>
        </is>
      </c>
      <c r="E33" s="166" t="inlineStr">
        <is>
          <t>Dissolution test</t>
        </is>
      </c>
      <c r="F33" s="166" t="inlineStr">
        <is>
          <t>Disintegration</t>
        </is>
      </c>
      <c r="G33" s="166" t="inlineStr">
        <is>
          <t>Weight Variation</t>
        </is>
      </c>
      <c r="H33" s="166" t="inlineStr">
        <is>
          <t>Limulus Amoebocyte Lysate test</t>
        </is>
      </c>
      <c r="I33" s="165" t="n">
        <v>5</v>
      </c>
      <c r="J33" s="166"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Tablet Manufacturing</t>
        </is>
      </c>
      <c r="M33" s="166" t="inlineStr"/>
      <c r="N33" s="165" t="inlineStr">
        <is>
          <t>Product</t>
        </is>
      </c>
      <c r="O33" s="166" t="inlineStr">
        <is>
          <t>ข้อ 153 Pharma Plus เล่มม่วง (เฉลยข้อ จ)</t>
        </is>
      </c>
      <c r="P33" s="165" t="inlineStr">
        <is>
          <t>แบบฝึกหัด</t>
        </is>
      </c>
      <c r="Q33" s="165" t="inlineStr">
        <is>
          <t>เล่มม่วง</t>
        </is>
      </c>
      <c r="R33" s="165" t="inlineStr"/>
    </row>
    <row r="34" ht="24" customHeight="1" s="49">
      <c r="A34" s="165" t="n">
        <v>32</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inlineStr"/>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n">
        <v>5</v>
      </c>
      <c r="J34" s="166"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Tablet Manufacturing</t>
        </is>
      </c>
      <c r="M34" s="166" t="inlineStr"/>
      <c r="N34" s="165" t="inlineStr">
        <is>
          <t>Product</t>
        </is>
      </c>
      <c r="O34" s="166" t="inlineStr">
        <is>
          <t>ข้อ 155 Pharma Plus เล่มม่วง (เฉลยข้อ จ)</t>
        </is>
      </c>
      <c r="P34" s="165" t="inlineStr">
        <is>
          <t>แบบฝึกหัด</t>
        </is>
      </c>
      <c r="Q34" s="165" t="inlineStr">
        <is>
          <t>เล่มม่วง</t>
        </is>
      </c>
      <c r="R34" s="165" t="inlineStr"/>
    </row>
    <row r="35" ht="24" customHeight="1" s="49">
      <c r="A35" s="165" t="n">
        <v>33</v>
      </c>
      <c r="B35" s="166" t="inlineStr">
        <is>
          <t>สาร polymer ตัวใดนิยมใช้ในการทำ film coat tablet</t>
        </is>
      </c>
      <c r="C35" s="166" t="inlineStr"/>
      <c r="D35" s="166" t="inlineStr">
        <is>
          <t>HPMC</t>
        </is>
      </c>
      <c r="E35" s="166" t="inlineStr">
        <is>
          <t>CMC</t>
        </is>
      </c>
      <c r="F35" s="166" t="inlineStr">
        <is>
          <t>Polymeric methacrylates</t>
        </is>
      </c>
      <c r="G35" s="166" t="inlineStr">
        <is>
          <t>Carbopol</t>
        </is>
      </c>
      <c r="H35" s="166" t="inlineStr">
        <is>
          <t>Veegum</t>
        </is>
      </c>
      <c r="I35" s="165" t="n">
        <v>1</v>
      </c>
      <c r="J35" s="166"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Tablet Coating</t>
        </is>
      </c>
      <c r="M35" s="166" t="inlineStr"/>
      <c r="N35" s="165" t="inlineStr">
        <is>
          <t>Product</t>
        </is>
      </c>
      <c r="O35" s="166" t="inlineStr">
        <is>
          <t>ข้อ 163 Pharma Plus เล่มม่วง (เฉลยข้อ ก)</t>
        </is>
      </c>
      <c r="P35" s="165" t="inlineStr">
        <is>
          <t>แบบฝึกหัด</t>
        </is>
      </c>
      <c r="Q35" s="165" t="inlineStr">
        <is>
          <t>เล่มม่วง</t>
        </is>
      </c>
      <c r="R35" s="165" t="inlineStr"/>
    </row>
    <row r="36" ht="24" customHeight="1" s="49">
      <c r="A36" s="165" t="n">
        <v>34</v>
      </c>
      <c r="B36" s="166" t="inlineStr">
        <is>
          <t>ข้อใดกล่าวผิดเกี่ยวกับยารูปแบบเม็ด</t>
        </is>
      </c>
      <c r="C36" s="166" t="inlineStr"/>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n">
        <v>1</v>
      </c>
      <c r="J36" s="166"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Tablet Manufacturing</t>
        </is>
      </c>
      <c r="M36" s="166" t="inlineStr"/>
      <c r="N36" s="165" t="inlineStr">
        <is>
          <t>Product</t>
        </is>
      </c>
      <c r="O36" s="166" t="inlineStr">
        <is>
          <t>ข้อ 164 Pharma Plus เล่มม่วง (เฉลยข้อ ไมมีคำตอบ)</t>
        </is>
      </c>
      <c r="P36" s="165" t="inlineStr">
        <is>
          <t>แบบฝึกหัด</t>
        </is>
      </c>
      <c r="Q36" s="165" t="inlineStr">
        <is>
          <t>เล่มม่วง</t>
        </is>
      </c>
      <c r="R36" s="165" t="inlineStr"/>
    </row>
    <row r="37" ht="24" customHeight="1" s="49">
      <c r="A37" s="165" t="n">
        <v>35</v>
      </c>
      <c r="B37" s="166" t="inlineStr">
        <is>
          <t>ข้อใดถูกต้องที่สุดเกี่ยวกับ tonicity ของยาฉีด</t>
        </is>
      </c>
      <c r="C37" s="166" t="inlineStr"/>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n">
        <v>5</v>
      </c>
      <c r="J37" s="166"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Tablet Manufacturing</t>
        </is>
      </c>
      <c r="M37" s="166" t="inlineStr"/>
      <c r="N37" s="165" t="inlineStr">
        <is>
          <t>Product</t>
        </is>
      </c>
      <c r="O37" s="166" t="inlineStr">
        <is>
          <t>ข้อ 165 Pharma Plus เล่มม่วง (เฉลยข้อ จ)</t>
        </is>
      </c>
      <c r="P37" s="165" t="inlineStr">
        <is>
          <t>แบบฝึกหัด</t>
        </is>
      </c>
      <c r="Q37" s="165" t="inlineStr">
        <is>
          <t>เล่มม่วง</t>
        </is>
      </c>
      <c r="R37" s="165" t="inlineStr"/>
    </row>
    <row r="38" ht="24" customHeight="1" s="49">
      <c r="A38" s="165" t="n">
        <v>36</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inlineStr"/>
      <c r="D38" s="166" t="inlineStr">
        <is>
          <t>Spray dried lactose</t>
        </is>
      </c>
      <c r="E38" s="166" t="inlineStr">
        <is>
          <t>Microcrystalline cellulose</t>
        </is>
      </c>
      <c r="F38" s="166" t="inlineStr">
        <is>
          <t>Tapioca starch</t>
        </is>
      </c>
      <c r="G38" s="166" t="inlineStr">
        <is>
          <t>Dibasic calcium phosphate</t>
        </is>
      </c>
      <c r="H38" s="166" t="inlineStr">
        <is>
          <t>Mannitol</t>
        </is>
      </c>
      <c r="I38" s="165" t="n">
        <v>1</v>
      </c>
      <c r="J38" s="166"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Hard &amp; Soft Gelatin Capsules</t>
        </is>
      </c>
      <c r="M38" s="166" t="inlineStr"/>
      <c r="N38" s="165" t="inlineStr">
        <is>
          <t>Product</t>
        </is>
      </c>
      <c r="O38" s="166" t="inlineStr">
        <is>
          <t>ข้อ 166 Pharma Plus เล่มม่วง (เฉลยข้อ ก)</t>
        </is>
      </c>
      <c r="P38" s="165" t="inlineStr">
        <is>
          <t>แบบฝึกหัด</t>
        </is>
      </c>
      <c r="Q38" s="165" t="inlineStr">
        <is>
          <t>เล่มม่วง</t>
        </is>
      </c>
      <c r="R38" s="165" t="inlineStr"/>
    </row>
    <row r="39" ht="24" customHeight="1" s="49">
      <c r="A39" s="165" t="n">
        <v>37</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inlineStr"/>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n">
        <v>5</v>
      </c>
      <c r="J39" s="166"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Hard &amp; Soft Gelatin Capsules</t>
        </is>
      </c>
      <c r="M39" s="166" t="inlineStr"/>
      <c r="N39" s="165" t="inlineStr">
        <is>
          <t>Product</t>
        </is>
      </c>
      <c r="O39" s="166" t="inlineStr">
        <is>
          <t>ข้อ 167 Pharma Plus เล่มม่วง (เฉลยข้อ จ)</t>
        </is>
      </c>
      <c r="P39" s="165" t="inlineStr">
        <is>
          <t>แบบฝึกหัด</t>
        </is>
      </c>
      <c r="Q39" s="165" t="inlineStr">
        <is>
          <t>เล่มม่วง</t>
        </is>
      </c>
      <c r="R39" s="165" t="inlineStr"/>
    </row>
    <row r="40" ht="24" customHeight="1" s="49">
      <c r="A40" s="165" t="n">
        <v>38</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inlineStr"/>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n">
        <v>1</v>
      </c>
      <c r="J40" s="166"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Tablet Manufacturing</t>
        </is>
      </c>
      <c r="M40" s="166" t="inlineStr"/>
      <c r="N40" s="165" t="inlineStr">
        <is>
          <t>Product</t>
        </is>
      </c>
      <c r="O40" s="166" t="inlineStr">
        <is>
          <t>ข้อ 180 Pharma Plus เล่มม่วง (เฉลยข้อ )</t>
        </is>
      </c>
      <c r="P40" s="165" t="inlineStr">
        <is>
          <t>แบบฝึกหัด</t>
        </is>
      </c>
      <c r="Q40" s="165" t="inlineStr">
        <is>
          <t>เล่มม่วง</t>
        </is>
      </c>
      <c r="R40" s="165" t="inlineStr"/>
    </row>
    <row r="41" ht="24" customHeight="1" s="49">
      <c r="A41" s="165" t="n">
        <v>39</v>
      </c>
      <c r="B41" s="166" t="inlineStr">
        <is>
          <t>ยาของบริษัทใดมีความสามารถในการละลายน้ำที่ดีกว่ากัน</t>
        </is>
      </c>
      <c r="C41" s="166" t="inlineStr"/>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n">
        <v>1</v>
      </c>
      <c r="J41" s="166"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Tablet Manufacturing</t>
        </is>
      </c>
      <c r="M41" s="166" t="inlineStr"/>
      <c r="N41" s="165" t="inlineStr">
        <is>
          <t>Product</t>
        </is>
      </c>
      <c r="O41" s="166" t="inlineStr">
        <is>
          <t>ข้อ 181 Pharma Plus เล่มม่วง (เฉลยข้อ )</t>
        </is>
      </c>
      <c r="P41" s="165" t="inlineStr">
        <is>
          <t>แบบฝึกหัด</t>
        </is>
      </c>
      <c r="Q41" s="165" t="inlineStr">
        <is>
          <t>เล่มม่วง</t>
        </is>
      </c>
      <c r="R41" s="165" t="inlineStr"/>
    </row>
    <row r="42" ht="24" customHeight="1" s="49">
      <c r="A42" s="165" t="n">
        <v>40</v>
      </c>
      <c r="B42" s="166" t="inlineStr">
        <is>
          <t>ยาเม็ดคุมกำเนิด ไม่ต้องทำการทดสอบตัวข้อใด (ตามมาตรฐานของ USP)</t>
        </is>
      </c>
      <c r="C42" s="166" t="inlineStr"/>
      <c r="D42" s="166" t="inlineStr">
        <is>
          <t>Dissolution</t>
        </is>
      </c>
      <c r="E42" s="166" t="inlineStr">
        <is>
          <t>Hardness</t>
        </is>
      </c>
      <c r="F42" s="166" t="inlineStr">
        <is>
          <t>Disintegration</t>
        </is>
      </c>
      <c r="G42" s="166" t="inlineStr">
        <is>
          <t>Content of Uniformity</t>
        </is>
      </c>
      <c r="H42" s="166" t="inlineStr">
        <is>
          <t>Percent labeled amount</t>
        </is>
      </c>
      <c r="I42" s="165" t="n">
        <v>2</v>
      </c>
      <c r="J42" s="166"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Tablet Manufacturing</t>
        </is>
      </c>
      <c r="M42" s="166" t="inlineStr"/>
      <c r="N42" s="165" t="inlineStr">
        <is>
          <t>Product</t>
        </is>
      </c>
      <c r="O42" s="166" t="inlineStr">
        <is>
          <t>ข้อ 182 Pharma Plus เล่มม่วง (เฉลยข้อ ข)</t>
        </is>
      </c>
      <c r="P42" s="165" t="inlineStr">
        <is>
          <t>แบบฝึกหัด</t>
        </is>
      </c>
      <c r="Q42" s="165" t="inlineStr">
        <is>
          <t>เล่มม่วง</t>
        </is>
      </c>
      <c r="R42" s="165" t="inlineStr"/>
    </row>
    <row r="43" ht="24" customHeight="1" s="49">
      <c r="A43" s="165" t="n">
        <v>41</v>
      </c>
      <c r="B43" s="166" t="inlineStr">
        <is>
          <t>ข้อใดผิดเกี่ยวกับการเตรียมยาเม็ดด้วยวิธีตอกอัดโดยตรง</t>
        </is>
      </c>
      <c r="C43" s="166" t="inlineStr"/>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n">
        <v>3</v>
      </c>
      <c r="J43" s="166"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Tablet Manufacturing</t>
        </is>
      </c>
      <c r="M43" s="166" t="inlineStr"/>
      <c r="N43" s="165" t="inlineStr">
        <is>
          <t>Product</t>
        </is>
      </c>
      <c r="O43" s="166" t="inlineStr">
        <is>
          <t>ข้อ 183 Pharma Plus เล่มม่วง (เฉลยข้อ ค)</t>
        </is>
      </c>
      <c r="P43" s="165" t="inlineStr">
        <is>
          <t>แบบฝึกหัด</t>
        </is>
      </c>
      <c r="Q43" s="165" t="inlineStr">
        <is>
          <t>เล่มม่วง</t>
        </is>
      </c>
      <c r="R43" s="165" t="inlineStr"/>
    </row>
    <row r="44" ht="24" customHeight="1" s="49">
      <c r="A44" s="165" t="n">
        <v>42</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inlineStr"/>
      <c r="D44" s="166" t="inlineStr">
        <is>
          <t>Cosolvency</t>
        </is>
      </c>
      <c r="E44" s="166" t="inlineStr">
        <is>
          <t>Complexation</t>
        </is>
      </c>
      <c r="F44" s="166" t="inlineStr">
        <is>
          <t>Micelle</t>
        </is>
      </c>
      <c r="G44" s="166" t="inlineStr">
        <is>
          <t>Liposome</t>
        </is>
      </c>
      <c r="H44" s="166" t="inlineStr">
        <is>
          <t>Crystallization</t>
        </is>
      </c>
      <c r="I44" s="165" t="n">
        <v>1</v>
      </c>
      <c r="J44"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Tablet Manufacturing</t>
        </is>
      </c>
      <c r="M44" s="166" t="inlineStr"/>
      <c r="N44" s="165" t="inlineStr">
        <is>
          <t>Product</t>
        </is>
      </c>
      <c r="O44" s="166" t="inlineStr">
        <is>
          <t>ข้อ 184 Pharma Plus เล่มม่วง (เฉลยข้อ ก)</t>
        </is>
      </c>
      <c r="P44" s="165" t="inlineStr">
        <is>
          <t>แบบฝึกหัด</t>
        </is>
      </c>
      <c r="Q44" s="165" t="inlineStr">
        <is>
          <t>เล่มม่วง</t>
        </is>
      </c>
      <c r="R44" s="165" t="inlineStr"/>
    </row>
    <row r="45" ht="24" customHeight="1" s="49">
      <c r="A45" s="165" t="n">
        <v>43</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inlineStr"/>
      <c r="D45" s="166" t="inlineStr">
        <is>
          <t>Cosolvency</t>
        </is>
      </c>
      <c r="E45" s="166" t="inlineStr">
        <is>
          <t>pH adjustment</t>
        </is>
      </c>
      <c r="F45" s="166" t="inlineStr">
        <is>
          <t>Complexation</t>
        </is>
      </c>
      <c r="G45" s="166" t="inlineStr">
        <is>
          <t>Prodrug formation</t>
        </is>
      </c>
      <c r="H45" s="166" t="inlineStr">
        <is>
          <t>Micelle solubilization</t>
        </is>
      </c>
      <c r="I45" s="165" t="n">
        <v>1</v>
      </c>
      <c r="J45"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Tablet Manufacturing</t>
        </is>
      </c>
      <c r="M45" s="166" t="inlineStr"/>
      <c r="N45" s="165" t="inlineStr">
        <is>
          <t>Product</t>
        </is>
      </c>
      <c r="O45" s="166" t="inlineStr">
        <is>
          <t>ข้อ 185 Pharma Plus เล่มม่วง (เฉลยข้อ ก)</t>
        </is>
      </c>
      <c r="P45" s="165" t="inlineStr">
        <is>
          <t>แบบฝึกหัด</t>
        </is>
      </c>
      <c r="Q45" s="165" t="inlineStr">
        <is>
          <t>เล่มม่วง</t>
        </is>
      </c>
      <c r="R45" s="165" t="inlineStr"/>
    </row>
    <row r="46" ht="24" customHeight="1" s="49">
      <c r="A46" s="165" t="n">
        <v>44</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inlineStr"/>
      <c r="D46" s="166" t="inlineStr">
        <is>
          <t>Caking</t>
        </is>
      </c>
      <c r="E46" s="166" t="inlineStr">
        <is>
          <t>Cracking</t>
        </is>
      </c>
      <c r="F46" s="166" t="inlineStr">
        <is>
          <t>Bleeding</t>
        </is>
      </c>
      <c r="G46" s="166" t="inlineStr">
        <is>
          <t>Creaming</t>
        </is>
      </c>
      <c r="H46" s="166" t="inlineStr">
        <is>
          <t>Phase inversion</t>
        </is>
      </c>
      <c r="I46" s="165" t="n">
        <v>2</v>
      </c>
      <c r="J46" s="166"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Tablet Manufacturing</t>
        </is>
      </c>
      <c r="M46" s="166" t="inlineStr"/>
      <c r="N46" s="165" t="inlineStr">
        <is>
          <t>Product</t>
        </is>
      </c>
      <c r="O46" s="166" t="inlineStr">
        <is>
          <t>ข้อ 186 Pharma Plus เล่มม่วง (เฉลยข้อ ข)</t>
        </is>
      </c>
      <c r="P46" s="165" t="inlineStr">
        <is>
          <t>แบบฝึกหัด</t>
        </is>
      </c>
      <c r="Q46" s="165" t="inlineStr">
        <is>
          <t>เล่มม่วง</t>
        </is>
      </c>
      <c r="R46" s="165" t="inlineStr"/>
    </row>
    <row r="47" ht="24" customHeight="1" s="49">
      <c r="A47" s="165" t="n">
        <v>45</v>
      </c>
      <c r="B47" s="166" t="inlineStr">
        <is>
          <t>มีสูตรตำรับโลชั่นพริก เกิดแยกตัว เขย่าไม่กลับคืนเกิดจากสาเหตุใดได้</t>
        </is>
      </c>
      <c r="C47" s="166" t="inlineStr"/>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n">
        <v>4</v>
      </c>
      <c r="J47" s="166"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Tablet Manufacturing</t>
        </is>
      </c>
      <c r="M47" s="166" t="inlineStr"/>
      <c r="N47" s="165" t="inlineStr">
        <is>
          <t>Product</t>
        </is>
      </c>
      <c r="O47" s="166" t="inlineStr">
        <is>
          <t>ข้อ 187 Pharma Plus เล่มม่วง (เฉลยข้อ ง)</t>
        </is>
      </c>
      <c r="P47" s="165" t="inlineStr">
        <is>
          <t>แบบฝึกหัด</t>
        </is>
      </c>
      <c r="Q47" s="165" t="inlineStr">
        <is>
          <t>เล่มม่วง</t>
        </is>
      </c>
      <c r="R47" s="165" t="inlineStr"/>
    </row>
    <row r="48" ht="24" customHeight="1" s="49">
      <c r="A48" s="165" t="n">
        <v>46</v>
      </c>
      <c r="B48" s="166" t="inlineStr">
        <is>
          <t>ถ้าจะเตรียมยาเพื่อให้ไม่ผ่านกระบวนการ metabolite ที่ตับ เราควรจะเตรียมในรูปแบบใด</t>
        </is>
      </c>
      <c r="C48" s="166" t="inlineStr"/>
      <c r="D48" s="166" t="inlineStr">
        <is>
          <t>Film coated tablets</t>
        </is>
      </c>
      <c r="E48" s="166" t="inlineStr">
        <is>
          <t>Enteric coated tablets</t>
        </is>
      </c>
      <c r="F48" s="166" t="inlineStr">
        <is>
          <t>Osmotic pump tablets</t>
        </is>
      </c>
      <c r="G48" s="166" t="inlineStr">
        <is>
          <t>Matrix tablets</t>
        </is>
      </c>
      <c r="H48" s="166" t="inlineStr">
        <is>
          <t>Rectal suppositories</t>
        </is>
      </c>
      <c r="I48" s="165" t="n">
        <v>4</v>
      </c>
      <c r="J48" s="166"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Tablet Manufacturing</t>
        </is>
      </c>
      <c r="M48" s="166" t="inlineStr"/>
      <c r="N48" s="165" t="inlineStr">
        <is>
          <t>Product</t>
        </is>
      </c>
      <c r="O48" s="166" t="inlineStr">
        <is>
          <t>ข้อ 188 Pharma Plus เล่มม่วง (เฉลยข้อ ง)</t>
        </is>
      </c>
      <c r="P48" s="165" t="inlineStr">
        <is>
          <t>แบบฝึกหัด</t>
        </is>
      </c>
      <c r="Q48" s="165" t="inlineStr">
        <is>
          <t>เล่มม่วง</t>
        </is>
      </c>
      <c r="R48" s="165" t="inlineStr"/>
    </row>
    <row r="49" ht="24" customHeight="1" s="49">
      <c r="A49" s="165" t="n">
        <v>47</v>
      </c>
      <c r="B49" s="166" t="inlineStr">
        <is>
          <t>ระบบควบคุมการปลดปล่อยยาแบบใดสามารถหักแบ่งครึ่งเม็ดได้</t>
        </is>
      </c>
      <c r="C49" s="166" t="inlineStr"/>
      <c r="D49" s="166" t="inlineStr">
        <is>
          <t>Enteric coated</t>
        </is>
      </c>
      <c r="E49" s="166" t="inlineStr">
        <is>
          <t>Reservoir</t>
        </is>
      </c>
      <c r="F49" s="166" t="inlineStr">
        <is>
          <t>Osmotic control</t>
        </is>
      </c>
      <c r="G49" s="166" t="inlineStr">
        <is>
          <t>Matrix control</t>
        </is>
      </c>
      <c r="H49" s="166" t="inlineStr">
        <is>
          <t>Film diffuse control</t>
        </is>
      </c>
      <c r="I49" s="165" t="n">
        <v>5</v>
      </c>
      <c r="J49" s="166"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Tablet Manufacturing</t>
        </is>
      </c>
      <c r="M49" s="166" t="inlineStr"/>
      <c r="N49" s="165" t="inlineStr">
        <is>
          <t>Product</t>
        </is>
      </c>
      <c r="O49" s="166" t="inlineStr">
        <is>
          <t>ข้อ 189 Pharma Plus เล่มม่วง (เฉลยข้อ จ)</t>
        </is>
      </c>
      <c r="P49" s="165" t="inlineStr">
        <is>
          <t>แบบฝึกหัด</t>
        </is>
      </c>
      <c r="Q49" s="165" t="inlineStr">
        <is>
          <t>เล่มม่วง</t>
        </is>
      </c>
      <c r="R49" s="165" t="inlineStr"/>
    </row>
    <row r="50" ht="24" customHeight="1" s="49">
      <c r="A50" s="165" t="n">
        <v>48</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inlineStr"/>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n">
        <v>5</v>
      </c>
      <c r="J50" s="166"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Powders &amp; Granules</t>
        </is>
      </c>
      <c r="M50" s="166" t="inlineStr"/>
      <c r="N50" s="165" t="inlineStr">
        <is>
          <t>Product</t>
        </is>
      </c>
      <c r="O50" s="166" t="inlineStr">
        <is>
          <t>ข้อ 190 Pharma Plus เล่มม่วง (เฉลยข้อ จ)</t>
        </is>
      </c>
      <c r="P50" s="165" t="inlineStr">
        <is>
          <t>แบบฝึกหัด</t>
        </is>
      </c>
      <c r="Q50" s="165" t="inlineStr">
        <is>
          <t>เล่มม่วง</t>
        </is>
      </c>
      <c r="R50" s="165" t="inlineStr"/>
    </row>
    <row r="51" ht="24" customHeight="1" s="49">
      <c r="A51" s="165" t="n">
        <v>49</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inlineStr"/>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n">
        <v>4</v>
      </c>
      <c r="J51" s="166"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Tablet Manufacturing</t>
        </is>
      </c>
      <c r="M51" s="166" t="inlineStr"/>
      <c r="N51" s="165" t="inlineStr">
        <is>
          <t>Product</t>
        </is>
      </c>
      <c r="O51" s="166" t="inlineStr">
        <is>
          <t>ข้อ 191 Pharma Plus เล่มม่วง (เฉลยข้อ ง)</t>
        </is>
      </c>
      <c r="P51" s="165" t="inlineStr">
        <is>
          <t>แบบฝึกหัด</t>
        </is>
      </c>
      <c r="Q51" s="165" t="inlineStr">
        <is>
          <t>เล่มม่วง</t>
        </is>
      </c>
      <c r="R51" s="165" t="inlineStr"/>
    </row>
    <row r="52" ht="24" customHeight="1" s="49">
      <c r="A52" s="165" t="n">
        <v>50</v>
      </c>
      <c r="B52" s="166" t="inlineStr">
        <is>
          <t>โจทย์ให้สูตรตำรับของ tetracycline capsule มา ได้แก่ lactose, magnesium stearate ... (โจทย์ไม่ครบ) ตำรับ tetracycline capsule
ข้อใดถูกต้อง</t>
        </is>
      </c>
      <c r="C52" s="166" t="inlineStr"/>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n">
        <v>1</v>
      </c>
      <c r="J52" s="166"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Hard &amp; Soft Gelatin Capsules</t>
        </is>
      </c>
      <c r="M52" s="166" t="inlineStr"/>
      <c r="N52" s="165" t="inlineStr">
        <is>
          <t>Product</t>
        </is>
      </c>
      <c r="O52" s="166" t="inlineStr">
        <is>
          <t>ข้อ 192 Pharma Plus เล่มม่วง (เฉลยข้อ ก)</t>
        </is>
      </c>
      <c r="P52" s="165" t="inlineStr">
        <is>
          <t>แบบฝึกหัด</t>
        </is>
      </c>
      <c r="Q52" s="165" t="inlineStr">
        <is>
          <t>เล่มม่วง</t>
        </is>
      </c>
      <c r="R52" s="165" t="inlineStr"/>
    </row>
    <row r="53" ht="24" customHeight="1" s="49">
      <c r="A53" s="165" t="n">
        <v>51</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inlineStr"/>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n">
        <v>5</v>
      </c>
      <c r="J53" s="166"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Tablet Manufacturing</t>
        </is>
      </c>
      <c r="M53" s="166" t="inlineStr"/>
      <c r="N53" s="165" t="inlineStr">
        <is>
          <t>Product</t>
        </is>
      </c>
      <c r="O53" s="166" t="inlineStr">
        <is>
          <t>ข้อ 193 Pharma Plus เล่มม่วง (เฉลยข้อ จ)</t>
        </is>
      </c>
      <c r="P53" s="165" t="inlineStr">
        <is>
          <t>แบบฝึกหัด</t>
        </is>
      </c>
      <c r="Q53" s="165" t="inlineStr">
        <is>
          <t>เล่มม่วง</t>
        </is>
      </c>
      <c r="R53" s="165" t="inlineStr"/>
    </row>
    <row r="54" ht="24" customHeight="1" s="49">
      <c r="A54" s="165" t="n">
        <v>52</v>
      </c>
      <c r="B54" s="166" t="inlineStr">
        <is>
          <t>ในการพิสูจน์ Bioequivalence ระหว่างยา 2 ตัว จะต้องคำนึงถึง parameter ใดบ้าง
ข้อใดต่อไปนี้ถูกต้อง</t>
        </is>
      </c>
      <c r="C54" s="166" t="inlineStr"/>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n">
        <v>5</v>
      </c>
      <c r="J54" s="166"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Tablet Manufacturing</t>
        </is>
      </c>
      <c r="M54" s="166" t="inlineStr"/>
      <c r="N54" s="165" t="inlineStr">
        <is>
          <t>Product</t>
        </is>
      </c>
      <c r="O54" s="166" t="inlineStr">
        <is>
          <t>ข้อ 194 Pharma Plus เล่มม่วง (เฉลยข้อ จ)</t>
        </is>
      </c>
      <c r="P54" s="165" t="inlineStr">
        <is>
          <t>แบบฝึกหัด</t>
        </is>
      </c>
      <c r="Q54" s="165" t="inlineStr">
        <is>
          <t>เล่มม่วง</t>
        </is>
      </c>
      <c r="R54" s="165" t="inlineStr"/>
    </row>
    <row r="55" ht="24" customHeight="1" s="49">
      <c r="A55" s="165" t="n">
        <v>53</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inlineStr"/>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66" t="inlineStr"/>
      <c r="L55" s="166" t="inlineStr">
        <is>
          <t>Tablet Manufacturing</t>
        </is>
      </c>
      <c r="M55" s="166" t="inlineStr"/>
      <c r="N55" s="165" t="inlineStr">
        <is>
          <t>Product</t>
        </is>
      </c>
      <c r="O55" s="166" t="inlineStr">
        <is>
          <t>แบบฝึกหัด PLE-CC 1 ข้อ 6</t>
        </is>
      </c>
      <c r="P55" s="165" t="inlineStr">
        <is>
          <t>แบบฝึกหัด</t>
        </is>
      </c>
      <c r="Q55" s="165" t="inlineStr">
        <is>
          <t>เล่มม่วง</t>
        </is>
      </c>
      <c r="R55" s="165" t="inlineStr"/>
    </row>
    <row r="56" ht="24" customHeight="1" s="49">
      <c r="A56" s="165" t="n">
        <v>54</v>
      </c>
      <c r="B56" s="166" t="inlineStr">
        <is>
          <t>ข้อใดคือเหตุผลสำคัญที่สุดในการเลือกผลิตยา Ramipril ในรูปแบบแคปซูลเจลาตินแข็งแทนรูปแบบยาเม็ดทั่วไป</t>
        </is>
      </c>
      <c r="C56" s="166" t="inlineStr"/>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66" t="inlineStr"/>
      <c r="L56" s="166" t="inlineStr">
        <is>
          <t>Capsule Formulation</t>
        </is>
      </c>
      <c r="M56" s="166" t="inlineStr"/>
      <c r="N56" s="165" t="inlineStr">
        <is>
          <t>Product</t>
        </is>
      </c>
      <c r="O56" s="166" t="inlineStr">
        <is>
          <t>แบบฝึกหัด PLE-CC 1 ข้อ 19</t>
        </is>
      </c>
      <c r="P56" s="165" t="inlineStr">
        <is>
          <t>แบบฝึกหัด</t>
        </is>
      </c>
      <c r="Q56" s="165" t="inlineStr">
        <is>
          <t>เล่มม่วง</t>
        </is>
      </c>
      <c r="R56" s="165" t="inlineStr"/>
    </row>
    <row r="57" ht="24" customHeight="1" s="49">
      <c r="A57" s="165" t="n">
        <v>55</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inlineStr"/>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66" t="inlineStr"/>
      <c r="L57" s="166" t="inlineStr">
        <is>
          <t>Dissolution Testing</t>
        </is>
      </c>
      <c r="M57" s="166" t="inlineStr"/>
      <c r="N57" s="165" t="inlineStr">
        <is>
          <t>Product</t>
        </is>
      </c>
      <c r="O57" s="166" t="inlineStr">
        <is>
          <t>แบบฝึกหัด PLE-CC 1 ข้อ 22</t>
        </is>
      </c>
      <c r="P57" s="165" t="inlineStr">
        <is>
          <t>แบบฝึกหัด</t>
        </is>
      </c>
      <c r="Q57" s="165" t="inlineStr">
        <is>
          <t>เล่มม่วง</t>
        </is>
      </c>
      <c r="R57" s="165" t="inlineStr"/>
    </row>
    <row r="58" ht="24" customHeight="1" s="49">
      <c r="A58" s="165" t="n">
        <v>56</v>
      </c>
      <c r="B58" s="166" t="inlineStr">
        <is>
          <t>สารในข้อใดไม่ใช่สารช่วยที่ใช้ในกระบวนการเคลือบน้ำตาลของยาเม็ด (Sugar-coated tablet)</t>
        </is>
      </c>
      <c r="C58" s="166" t="inlineStr"/>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66" t="inlineStr"/>
      <c r="L58" s="166" t="inlineStr">
        <is>
          <t>Sugar Coating</t>
        </is>
      </c>
      <c r="M58" s="166" t="inlineStr"/>
      <c r="N58" s="165" t="inlineStr">
        <is>
          <t>Product</t>
        </is>
      </c>
      <c r="O58" s="166" t="inlineStr">
        <is>
          <t>แบบฝึกหัด PLE-CC 1 ข้อ 89</t>
        </is>
      </c>
      <c r="P58" s="165" t="inlineStr">
        <is>
          <t>แบบฝึกหัด</t>
        </is>
      </c>
      <c r="Q58" s="165" t="inlineStr">
        <is>
          <t>เล่มม่วง</t>
        </is>
      </c>
      <c r="R58" s="165" t="inlineStr"/>
    </row>
    <row r="59" ht="24" customHeight="1" s="49">
      <c r="A59" s="165" t="n">
        <v>57</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inlineStr"/>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66" t="inlineStr"/>
      <c r="L59" s="166" t="inlineStr">
        <is>
          <t>Sugar Coating IPC</t>
        </is>
      </c>
      <c r="M59" s="166" t="inlineStr"/>
      <c r="N59" s="165" t="inlineStr">
        <is>
          <t>Product</t>
        </is>
      </c>
      <c r="O59" s="166" t="inlineStr">
        <is>
          <t>แบบฝึกหัด PLE-CC 1 ข้อ 90</t>
        </is>
      </c>
      <c r="P59" s="165" t="inlineStr">
        <is>
          <t>แบบฝึกหัด</t>
        </is>
      </c>
      <c r="Q59" s="165" t="inlineStr">
        <is>
          <t>เล่มม่วง</t>
        </is>
      </c>
      <c r="R59" s="165" t="inlineStr"/>
    </row>
    <row r="60" ht="24" customHeight="1" s="49">
      <c r="A60" s="165" t="n">
        <v>58</v>
      </c>
      <c r="B60" s="166" t="inlineStr">
        <is>
          <t>ข้อใดกล่าวไม่ถูกต้องเกี่ยวกับยาเม็ดเคลือบน้ำตาล (Sugar-coated tablets)</t>
        </is>
      </c>
      <c r="C60" s="166" t="inlineStr"/>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66" t="inlineStr"/>
      <c r="L60" s="166" t="inlineStr">
        <is>
          <t>Sugar Coating Evaluation</t>
        </is>
      </c>
      <c r="M60" s="166" t="inlineStr"/>
      <c r="N60" s="165" t="inlineStr">
        <is>
          <t>Product</t>
        </is>
      </c>
      <c r="O60" s="166" t="inlineStr">
        <is>
          <t>แบบฝึกหัด PLE-CC 1 ข้อ 91</t>
        </is>
      </c>
      <c r="P60" s="165" t="inlineStr">
        <is>
          <t>แบบฝึกหัด</t>
        </is>
      </c>
      <c r="Q60" s="165" t="inlineStr">
        <is>
          <t>เล่มม่วง</t>
        </is>
      </c>
      <c r="R60" s="165" t="inlineStr"/>
    </row>
    <row r="61" ht="24" customHeight="1" s="49">
      <c r="A61" s="165" t="n">
        <v>59</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inlineStr"/>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66" t="inlineStr"/>
      <c r="L61" s="166" t="inlineStr">
        <is>
          <t>Inhalation Formulation</t>
        </is>
      </c>
      <c r="M61" s="166" t="inlineStr"/>
      <c r="N61" s="165" t="inlineStr">
        <is>
          <t>Product</t>
        </is>
      </c>
      <c r="O61" s="166" t="inlineStr">
        <is>
          <t>แบบฝึกหัด PLE-CC 1 ข้อ 101</t>
        </is>
      </c>
      <c r="P61" s="165" t="inlineStr">
        <is>
          <t>แบบฝึกหัด</t>
        </is>
      </c>
      <c r="Q61" s="165" t="inlineStr">
        <is>
          <t>เล่มม่วง</t>
        </is>
      </c>
      <c r="R61" s="165" t="inlineStr"/>
    </row>
    <row r="62" ht="24" customHeight="1" s="49">
      <c r="A62" s="165" t="n">
        <v>60</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inlineStr"/>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66" t="inlineStr"/>
      <c r="L62" s="166" t="inlineStr">
        <is>
          <t>Film Coating Formulation</t>
        </is>
      </c>
      <c r="M62" s="166" t="inlineStr"/>
      <c r="N62" s="165" t="inlineStr">
        <is>
          <t>Product</t>
        </is>
      </c>
      <c r="O62" s="166" t="inlineStr">
        <is>
          <t>แบบฝึกหัด PLE-CC 1 ข้อ 113</t>
        </is>
      </c>
      <c r="P62" s="165" t="inlineStr">
        <is>
          <t>แบบฝึกหัด</t>
        </is>
      </c>
      <c r="Q62" s="165" t="inlineStr">
        <is>
          <t>เล่มม่วง</t>
        </is>
      </c>
      <c r="R62" s="165" t="inlineStr"/>
    </row>
    <row r="63" ht="24" customHeight="1" s="49">
      <c r="A63" s="165" t="n">
        <v>61</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inlineStr"/>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66" t="inlineStr"/>
      <c r="L63" s="166" t="inlineStr">
        <is>
          <t>Coating Stability &amp; Packaging</t>
        </is>
      </c>
      <c r="M63" s="166" t="inlineStr"/>
      <c r="N63" s="165" t="inlineStr">
        <is>
          <t>Product</t>
        </is>
      </c>
      <c r="O63" s="166" t="inlineStr">
        <is>
          <t>แบบฝึกหัด PLE-CC 1 ข้อ 114</t>
        </is>
      </c>
      <c r="P63" s="165" t="inlineStr">
        <is>
          <t>แบบฝึกหัด</t>
        </is>
      </c>
      <c r="Q63" s="165" t="inlineStr">
        <is>
          <t>เล่มม่วง</t>
        </is>
      </c>
      <c r="R63" s="165" t="inlineStr"/>
    </row>
    <row r="64" ht="24" customHeight="1" s="49">
      <c r="A64" s="165" t="n">
        <v>62</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inlineStr"/>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66" t="inlineStr"/>
      <c r="L64" s="166" t="inlineStr">
        <is>
          <t>Preformulation &amp; Polymorphism</t>
        </is>
      </c>
      <c r="M64" s="166" t="inlineStr"/>
      <c r="N64" s="165" t="inlineStr">
        <is>
          <t>Product</t>
        </is>
      </c>
      <c r="O64" s="166" t="inlineStr">
        <is>
          <t>แบบฝึกหัด PLE-CC 1 ข้อ 115</t>
        </is>
      </c>
      <c r="P64" s="165" t="inlineStr">
        <is>
          <t>แบบฝึกหัด</t>
        </is>
      </c>
      <c r="Q64" s="165" t="inlineStr">
        <is>
          <t>เล่มม่วง</t>
        </is>
      </c>
      <c r="R64" s="165" t="inlineStr"/>
    </row>
    <row r="65" ht="24" customHeight="1" s="49">
      <c r="A65" s="165" t="n">
        <v>63</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inlineStr"/>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66" t="inlineStr"/>
      <c r="L65" s="166" t="inlineStr">
        <is>
          <t>Dermatology &amp; Topicals</t>
        </is>
      </c>
      <c r="M65" s="166" t="inlineStr"/>
      <c r="N65" s="165" t="inlineStr">
        <is>
          <t>Clinic</t>
        </is>
      </c>
      <c r="O65" s="166" t="inlineStr">
        <is>
          <t>แบบฝึกหัด PLE-CC 1 ข้อ 120</t>
        </is>
      </c>
      <c r="P65" s="165" t="inlineStr">
        <is>
          <t>แบบฝึกหัด</t>
        </is>
      </c>
      <c r="Q65" s="165" t="inlineStr">
        <is>
          <t>เล่มม่วง</t>
        </is>
      </c>
      <c r="R65" s="165" t="inlineStr"/>
    </row>
    <row r="66" ht="24" customHeight="1" s="49">
      <c r="A66" s="165" t="n">
        <v>64</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inlineStr"/>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66" t="inlineStr"/>
      <c r="L66" s="166" t="inlineStr">
        <is>
          <t>Tablet Excipients &amp; Glidants</t>
        </is>
      </c>
      <c r="M66" s="166" t="inlineStr"/>
      <c r="N66" s="165" t="inlineStr">
        <is>
          <t>Product</t>
        </is>
      </c>
      <c r="O66" s="166" t="inlineStr">
        <is>
          <t>ข้อสอบจริง 2567 ข้อ 15</t>
        </is>
      </c>
      <c r="P66" s="165" t="inlineStr">
        <is>
          <t>ข้อสอบเก่า</t>
        </is>
      </c>
      <c r="Q66" s="165" t="inlineStr">
        <is>
          <t>2567</t>
        </is>
      </c>
      <c r="R66" s="165" t="inlineStr"/>
    </row>
    <row r="67" ht="24" customHeight="1" s="49">
      <c r="A67" s="165" t="n">
        <v>65</v>
      </c>
      <c r="B67" s="166" t="inlineStr">
        <is>
          <t>ในกระบวนการผลิตยาเม็ด (Tablet Formulation) สารกลุ่ม Alkaline stearate (เช่น Magnesium stearate, Sodium stearate) มีหน้าที่หลักตามข้อใด</t>
        </is>
      </c>
      <c r="C67" s="166" t="inlineStr"/>
      <c r="D67" s="166" t="inlineStr">
        <is>
          <t>ทำหน้าที่เป็นสารหล่อลื่น (Lubricant) เพื่อลดแรงเสียดทานระหว่างเม็ดยากับผนังดาย (Die wall)</t>
        </is>
      </c>
      <c r="E67" s="166" t="inlineStr">
        <is>
          <t>ทำหน้าที่เป็นสารช่วยแตกตัวยิ่งยวด (Superdisintegrant) เพื่อให้เม็ดยาแตกตัวอย่างรวดเร็ว</t>
        </is>
      </c>
      <c r="F67" s="166" t="inlineStr">
        <is>
          <t>ทำหน้าที่เป็นสารเพิ่มปริมาณ (Diluent/Filler) เพื่อปรับน้ำหนักของเม็ดยา</t>
        </is>
      </c>
      <c r="G67" s="166" t="inlineStr">
        <is>
          <t>ทำหน้าที่เป็นสารยึดเกาะ (Binder) เพิ่มความแข็งแรงเชิงกลของเม็ดยา</t>
        </is>
      </c>
      <c r="H67" s="166" t="inlineStr">
        <is>
          <t>ทำหน้าที่เป็นสารเคลือบลำไส้ (Enteric coating polymer) ป้องกันการสลายตัวในกรด</t>
        </is>
      </c>
      <c r="I67" s="165" t="n">
        <v>1</v>
      </c>
      <c r="J67" s="166" t="inlineStr">
        <is>
          <t>✅ คำตอบที่ถูกต้อง: ข้อ ก. ทำหน้าที่เป็นสารหล่อลื่น (Lubricant) เพื่อลดแรงเสียดทานระหว่างเม็ดยากับผนังดาย (Die wall)
💡 Background:
สารกลุ่ม Alkaline stearates เช่น Magnesium stearate และ Sodium stearate เป็นสารเพิ่มปริมาณ (Excipients) ที่นิยมใช้อย่างแพร่หลายในการผลิตยาเม็ดและแคปซูล
🎯 ทำไมข้อนี้ถึงถูก:
Magnesium stearate และเกลือ Stearate อื่นๆ มีหน้าที่หลักคือเป็น สารหล่อลื่น (Boundary Lubricant) ช่วยลดแรงเสียดทานระหว่างผงยา/เม็ดยากับผนัง Die และ Punch ในระหว่างขั้นตอนการตอกอัดและดันเม็ดยาออกจากเบ้าตอก (Ejection stage)
🔍 ข้ออื่นผิดเพราะอะไร:
• ข้อ ข. เป็นสารช่วยแตกกระจายตัว (Disintegrant): เช่น Croscarmellose sodium, Sodium starch glycolate
• ข้อ ค. เป็นสารเพิ่มปริมาณ (Diluent/Filler): เช่น Lactose, Microcrystalline cellulose (MCC), Mannitol
• ข้อ ง. เป็นสารยึดเกาะ (Binder): เช่น PVP (Povidone), Starch paste, HPMC
• ข้อ จ. เป็นสารเคลือบกันความชื้น (Enteric coating polymer): เช่น Cellulose acetate phthalate (CAP), Eudragit L
📖 Guideline อ้างอิง:
Handbook of Pharmaceutical Excipients &amp; Aulton's Pharmaceutics: The Design and Manufacture of Medicines
📌 จุดจำก่อนสอบ:
Magnesium stearate: Lubricant (0.25 - 1.0% w/w) หากผสมนานเกินไป (Over-blending) จะทำให้เม็ดยาไม่เกาะกัน เม็ดนิ่ม และอัตราการละลายลดลงเพราะมีคุณสมบัติ Hydrophobic</t>
        </is>
      </c>
      <c r="K67" s="166" t="inlineStr"/>
      <c r="L67" s="166" t="inlineStr">
        <is>
          <t>Tablet Manufacturing</t>
        </is>
      </c>
      <c r="M67" s="166" t="inlineStr"/>
      <c r="N67" s="165" t="inlineStr">
        <is>
          <t>Tablet &amp; Solid Dosage</t>
        </is>
      </c>
      <c r="O67" s="166" t="inlineStr">
        <is>
          <t>PLE_CC1_2567_Key ข้อ 1</t>
        </is>
      </c>
      <c r="P67" s="165" t="inlineStr">
        <is>
          <t>ข้อสอบเก่า</t>
        </is>
      </c>
      <c r="Q67" s="165" t="inlineStr">
        <is>
          <t>2567</t>
        </is>
      </c>
      <c r="R67" s="165" t="inlineStr"/>
    </row>
    <row r="68" ht="24" customHeight="1" s="49">
      <c r="A68" s="167" t="n">
        <v>66</v>
      </c>
      <c r="B68"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166" t="inlineStr"/>
      <c r="D68" s="166" t="inlineStr">
        <is>
          <t>Weight Variation (WV)</t>
        </is>
      </c>
      <c r="E68" s="166" t="inlineStr">
        <is>
          <t>Content Uniformity (CU)</t>
        </is>
      </c>
      <c r="F68" s="166" t="inlineStr">
        <is>
          <t>Dissolution test</t>
        </is>
      </c>
      <c r="G68" s="166" t="inlineStr">
        <is>
          <t>Assay test</t>
        </is>
      </c>
      <c r="H68" s="166" t="inlineStr">
        <is>
          <t>Disintegration test</t>
        </is>
      </c>
      <c r="I68" s="167" t="inlineStr">
        <is>
          <t>1</t>
        </is>
      </c>
      <c r="J68" s="166"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166" t="inlineStr"/>
      <c r="L68" s="166" t="inlineStr">
        <is>
          <t>Uniformity of Dosage Units</t>
        </is>
      </c>
      <c r="M68" s="166" t="inlineStr"/>
      <c r="N68" s="165" t="inlineStr">
        <is>
          <t>Product</t>
        </is>
      </c>
      <c r="O68" s="166" t="inlineStr">
        <is>
          <t>ข้อสอบจริง 2567 ข้อ 17</t>
        </is>
      </c>
      <c r="P68" s="165" t="inlineStr">
        <is>
          <t>ข้อสอบเก่า</t>
        </is>
      </c>
      <c r="Q68" s="165" t="inlineStr">
        <is>
          <t>2567</t>
        </is>
      </c>
      <c r="R68" s="165" t="inlineStr"/>
    </row>
    <row r="69" ht="24" customHeight="1" s="49">
      <c r="A69" s="167" t="n">
        <v>67</v>
      </c>
      <c r="B69"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166" t="inlineStr"/>
      <c r="D69" s="166" t="inlineStr">
        <is>
          <t>Polyethylene Glycol (PEG)</t>
        </is>
      </c>
      <c r="E69" s="166" t="inlineStr">
        <is>
          <t>Calcium phosphate dibasic</t>
        </is>
      </c>
      <c r="F69" s="166" t="inlineStr">
        <is>
          <t>Titanium Dioxide (TiO2)</t>
        </is>
      </c>
      <c r="G69" s="166" t="inlineStr">
        <is>
          <t>Kaolin / Clay</t>
        </is>
      </c>
      <c r="H69" s="166" t="inlineStr">
        <is>
          <t>Colloidal silica (Colloidal silicon dioxide)</t>
        </is>
      </c>
      <c r="I69" s="167" t="inlineStr">
        <is>
          <t>5</t>
        </is>
      </c>
      <c r="J69" s="166"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166" t="inlineStr"/>
      <c r="L69" s="166" t="inlineStr">
        <is>
          <t>Tableting Problems &amp; Glidants</t>
        </is>
      </c>
      <c r="M69" s="166" t="inlineStr"/>
      <c r="N69" s="165" t="inlineStr">
        <is>
          <t>Product</t>
        </is>
      </c>
      <c r="O69" s="166" t="inlineStr">
        <is>
          <t>ข้อสอบจริง 2567 ข้อ 96</t>
        </is>
      </c>
      <c r="P69" s="165" t="inlineStr">
        <is>
          <t>ข้อสอบเก่า</t>
        </is>
      </c>
      <c r="Q69" s="165" t="inlineStr">
        <is>
          <t>2567</t>
        </is>
      </c>
      <c r="R69" s="165" t="inlineStr"/>
    </row>
    <row r="70" ht="24" customHeight="1" s="49">
      <c r="A70" s="167" t="n">
        <v>68</v>
      </c>
      <c r="B70" s="166" t="inlineStr">
        <is>
          <t>ตามมาตรฐานเภสัชตำรับสากล (USP &lt;905&gt; Uniformity of Dosage Units) การทดสอบความสม่ำเสมอของยาในข้อใด ไม่สามารถนำมาใช้ประเมิน ยาเม็ดรูปแบบ Uncoated tablet ที่มีตัวยาสำคัญ 10 mg และมีน้ำหนักเม็ดยาเฉลี่ย 200 mg ได้</t>
        </is>
      </c>
      <c r="C70" s="166" t="inlineStr"/>
      <c r="D70" s="166" t="inlineStr">
        <is>
          <t>การทดสอบความสม่ำเสมอของน้ำหนัก (Weight Variation test)</t>
        </is>
      </c>
      <c r="E70" s="166" t="inlineStr">
        <is>
          <t>การทดสอบความสม่ำเสมอของปริมาณตัวยาสำคัญ (Content Uniformity test)</t>
        </is>
      </c>
      <c r="F70" s="166" t="inlineStr">
        <is>
          <t>การทดสอบการละลายของตัวยา (Dissolution test)</t>
        </is>
      </c>
      <c r="G70" s="166" t="inlineStr">
        <is>
          <t>การทดสอบระยะเวลาการแตกกระจายตัว (Disintegration test)</t>
        </is>
      </c>
      <c r="H70" s="166" t="inlineStr">
        <is>
          <t>การทดสอบความกร่อนของเม็ดยา (Friability test)</t>
        </is>
      </c>
      <c r="I70" s="167" t="n">
        <v>1</v>
      </c>
      <c r="J70" s="166" t="inlineStr">
        <is>
          <t>✅ คำตอบที่ถูกต้อง: ข้อ ก. การทดสอบความสม่ำเสมอของน้ำหนัก (Weight Variation test)
💡 Background:
เภสัชตำรับ USP &lt;905&gt; Uniformity of Dosage Units กำหนดเกณฑ์การทดสอบความสม่ำเสมอของหน่วยยา โดยแบ่งเป็น Weight Variation (WV) และ Content Uniformity (CU)
🎯 ทำไมข้อนี้ถึงถูก:
ตามเกณฑ์ USP &lt;905&gt; ยาเม็ดรูปแบบ Uncoated tablet ที่มีตัวยาสำคัญ 10 mg ในน้ำหนักเม็ดยาเฉลี่ย 200 mg สัดส่วนของตัวยาคิดเป็น 10/200 = 5% w/w ซึ่ง มีค่าน้อยกว่า 25 mg และน้อยกว่า 25% w/w ดังนั้น ข้อกำหนดของตำรายาจึง บังคับให้ต้องทดสอบความสม่ำเสมอของปริมาณตัวยาสำคัญ (Content Uniformity: CU) เท่านั้น และ ไม่สามารถใช้การทดสอบ Weight Variation แทนได้
🔍 ข้ออื่นผิดเพราะอะไร:
• ข้อ ข. การทดสอบ Content Uniformity: จำเป็นต้องทำตามข้อบังคับของ USP &lt;905&gt; สำหรับยา Low dose (&lt; 25 mg หรือ &lt; 25%)
• ข้อ ค. การทดสอบการละลายของตัวยา (Dissolution test): เป็นการทดสอบคุณภาพมาตรฐานของยาเม็ดทั่วไป
• ข้อ ง. การทดสอบการแตกกระจายตัว (Disintegration test): เป็นการทดสอบมาตรฐานตาม USP
• ข้อ จ. การทดสอบความกร่อนของเม็ดยา (Friability test): เป็นการทดสอบความแข็งแรงของเม็ดยา Uncoated
📖 Guideline อ้างอิง:
United States Pharmacopeia (USP-NF) General Chapter &lt;905&gt; Uniformity of Dosage Units
📌 จุดจำก่อนสอบ:
USP &lt;905&gt; เกณฑ์ Content Uniformity (CU): ตัวยา &lt; 25 mg หรือ &lt; 25% w/w -&gt; ต้องทำ CU ห้ามใช้ Weight Variation!</t>
        </is>
      </c>
      <c r="K70" s="166" t="inlineStr"/>
      <c r="L70" s="166" t="inlineStr">
        <is>
          <t>Tablet Coating</t>
        </is>
      </c>
      <c r="M70" s="166" t="inlineStr"/>
      <c r="N70" s="165" t="inlineStr">
        <is>
          <t>Tablet &amp; Solid Dosage</t>
        </is>
      </c>
      <c r="O70" s="166" t="inlineStr">
        <is>
          <t>PLE_CC1_2567_Set1_Key ข้อ 64</t>
        </is>
      </c>
      <c r="P70" s="165" t="inlineStr">
        <is>
          <t>ข้อสอบเก่า</t>
        </is>
      </c>
      <c r="Q70" s="165" t="inlineStr">
        <is>
          <t>2567</t>
        </is>
      </c>
      <c r="R70" s="165" t="inlineStr"/>
    </row>
    <row r="71" ht="24" customHeight="1" s="49">
      <c r="A71" s="167" t="n">
        <v>69</v>
      </c>
      <c r="B71" s="166" t="inlineStr">
        <is>
          <t>ในกระบวนการตอกยาเม็ด พบปัญหาน้ำหนักเม็ดยาไม่สม่ำเสมอเนื่องจากผงยาไหลลงสู่เบ้าตอก (Die cavity) ไม่สม่ำเสมอจากการไหลที่ไม่ดี ควรแก้ไขโดยการเติมสารช่วยในกลุ่มใด</t>
        </is>
      </c>
      <c r="C71" s="166" t="inlineStr"/>
      <c r="D71" s="166" t="inlineStr">
        <is>
          <t>สารช่วยการไหล (Glidant) เช่น Colloidal silicon dioxide หรือ Talcum</t>
        </is>
      </c>
      <c r="E71" s="166" t="inlineStr">
        <is>
          <t>สารเคลือบลำไส้ (Enteric polymer) เช่น Cellulose acetate phthalate (CAP)</t>
        </is>
      </c>
      <c r="F71" s="166" t="inlineStr">
        <is>
          <t>สารช่วยแตกตัวยิ่งยวด (Superdisintegrant) เช่น Sodium starch glycolate</t>
        </is>
      </c>
      <c r="G71" s="166" t="inlineStr">
        <is>
          <t>สารลดแรงตึงผิว (Surfactant) เช่น Sodium lauryl sulfate</t>
        </is>
      </c>
      <c r="H71" s="166" t="inlineStr">
        <is>
          <t>สารเพิ่มความยืดหยุ่นของฟิล์ม (Plasticizer) เช่น Triethyl citrate</t>
        </is>
      </c>
      <c r="I71" s="167" t="n">
        <v>1</v>
      </c>
      <c r="J71" s="166" t="inlineStr">
        <is>
          <t>✅ คำตอบที่ถูกต้อง: ข้อ ก. สารช่วยการไหล (Glidant) เช่น Colloidal silicon dioxide (Aerosil) หรือ Talcum
💡 Background:
ปัญหาความไม่สม่ำเสมอของน้ำหนักยาเม็ด (Weight variation problem) ในระหว่างการตอกอัด มักเกิดจากคุณสมบัติการไหลของผงยาหรือแกรนูล (Powder/Granule flowability) ไหลลงสู่เบ้าตอก (Die cavity) ไม่สม่ำเสมอ
🎯 ทำไมข้อนี้ถึงถูก:
การเติมสารช่วยการไหล (Glidant) เช่น Colloidal silicon dioxide (Cab-O-Sil / Aerosil) ในปริมาณ 0.1-0.5% หรือ Talcum จะช่วยลดแรงเสียดทานระหว่างอนุภาคผงยา (Interparticle friction) ทำให้ผงยาไหลผ่านฮอปเปอร์ (Hopper) ลงสู่เบ้าตอกได้อย่างสม่ำเสมอ แก้ปัญหาน้ำหนักเม็ดยาแปรปรวน
🔍 ข้ออื่นผิดเพราะอะไร:
• ข้อ ข. Enteric polymer (CAP): ใช้เคลือบเม็ดยาเพื่อป้องกันกรดในกระเพาะ ไม่ได้ช่วยเรื่องการไหลของผงยา
• ข้อ ค. Superdisintegrant (SSG): ใช้เร่งการแตกตัวของเม็ดยา
• ข้อ ง. Wetting agent (SLS): ใช้เพิ่มการเปียกผิวของตัวยาที่ไม่ชอบน้ำ
• ข้อ จ. Plasticizer (Triethyl citrate): ใช้เพิ่มความยืดหยุ่นของฟิล์มเคลือบ
📖 Guideline อ้างอิง:
Aulton's Pharmaceutics: The Design and Manufacture of Medicines &amp; Handbook of Pharmaceutical Excipients
📌 จุดจำก่อนสอบ:
แก้ปัญหาผงยาไหลไม่ดี/น้ำหนักไม่เท่ากัน -&gt; เติม Glidant (Colloidal silicon dioxide 0.1-0.5%, Talc 1-5%)</t>
        </is>
      </c>
      <c r="K71" s="166" t="inlineStr"/>
      <c r="L71" s="166" t="inlineStr">
        <is>
          <t>Tablet Manufacturing</t>
        </is>
      </c>
      <c r="M71" s="166" t="inlineStr"/>
      <c r="N71" s="165" t="inlineStr">
        <is>
          <t>Tablet &amp; Solid Dosage</t>
        </is>
      </c>
      <c r="O71" s="166" t="inlineStr">
        <is>
          <t>PLE_CC1_2567_Set1_Key ข้อ 96</t>
        </is>
      </c>
      <c r="P71" s="165" t="inlineStr">
        <is>
          <t>ข้อสอบเก่า</t>
        </is>
      </c>
      <c r="Q71" s="165" t="inlineStr">
        <is>
          <t>2567</t>
        </is>
      </c>
      <c r="R71" s="165" t="inlineStr"/>
    </row>
    <row r="72" ht="24" customHeight="1" s="49">
      <c r="A72" s="167" t="n">
        <v>70</v>
      </c>
      <c r="B72" s="166" t="inlineStr">
        <is>
          <t>ข้อใดต่อไปนี้ไม่ใช่การทดสอบทางจุลชีววิทยาที่กำหนดให้ต้องทำในการควบคุมคุณภาพยาเม็ดรับประทานทั่วไป (Non-sterile oral tablets) ตามมาตรฐานเภสัชตำรับ</t>
        </is>
      </c>
      <c r="C72" s="166" t="inlineStr"/>
      <c r="D72" s="166" t="inlineStr">
        <is>
          <t>การทดสอบความปราศจากเชื้อ (Sterility test, USP &lt;71&gt;)</t>
        </is>
      </c>
      <c r="E72" s="166" t="inlineStr">
        <is>
          <t>การนับจำนวนจุลินทรีย์ที่เจริญในอากาศทั้งหมด (Total Aerobic Microbial Count: TAMC, USP &lt;61&gt;)</t>
        </is>
      </c>
      <c r="F72" s="166" t="inlineStr">
        <is>
          <t>การนับจำนวนยีสต์และราทั้งหมด (Total Combined Yeasts and Molds Count: TYMC, USP &lt;61&gt;)</t>
        </is>
      </c>
      <c r="G72" s="166" t="inlineStr">
        <is>
          <t>การทดสอบหาเชื้อ Escherichia coli (Absence of E. coli, USP &lt;62&gt;)</t>
        </is>
      </c>
      <c r="H72" s="166" t="inlineStr">
        <is>
          <t>การทดสอบหาเชื้อ Salmonella species (Absence of Salmonella, USP &lt;62&gt;)</t>
        </is>
      </c>
      <c r="I72" s="167" t="n">
        <v>1</v>
      </c>
      <c r="J72" s="166" t="inlineStr">
        <is>
          <t>✅ คำตอบที่ถูกต้อง: ข้อ ก. การทดสอบความปราศจากเชื้อ (Sterility test, USP &lt;71&gt;)
💡 Background:
เภสัชตำรับ USP กำหนดข้อกำหนดทางจุลชีววิทยาสำหรับผลิตภัณฑ์ยาที่ไม่ใช่ยาปราศจากเชื้อ (Non-sterile solid dosage forms) ไว้อย่างชัดเจน
🎯 ทำไมข้อนี้ถึงถูก:
ยาเม็ดทั่วไป (Oral tablets) จัดเป็น Non-sterile dosage form จึง ไม่ต้องผ่านการทดสอบความปราศจากเชื้อ (Sterility test, USP &lt;71&gt;) แต่ต้องผ่านการทดสอบทางจุลชีววิทยาสำหรับผลิตภัณฑ์ไม่ปราศจากเชื้อ ได้แก่ การนับจำนวนจุลชีพ (Microbial Enumeration Tests, USP &lt;61&gt;) และการทดสอบหาเชื้อจุลชีพก่อโรคจำเพาะ (Tests for Specified Microorganisms, USP &lt;62&gt; เช่น E. coli, Salmonella)
🔍 ข้ออื่นผิดเพราะอะไร:
• ข้อ ข. Total Aerobic Microbial Count (TAMC, USP &lt;61&gt;): เป็นการทดสอบจำเป็นสำหรับยาเม็ดทั่วไป (เกณฑ์ไม่เกิน 10^3 CFU/g)
• ข้อ ค. Total Combined Yeasts and Molds Count (TYMC, USP &lt;61&gt;): เป็นการทดสอบจำเป็น (เกณฑ์ไม่เกิน 10^2 CFU/g)
• ข้อ ง. การตรวจหาเชื้อ Escherichia coli (USP &lt;62&gt;): เป็นการทดสอบเชื้อก่อโรคที่ห้ามพบในยารับประทาน
• ข้อ จ. การตรวจหาเชื้อ Salmonella species (USP &lt;62&gt;): เป็นการทดสอบเชื้อก่อโรคที่ห้ามพบในยารับประทาน
📖 Guideline อ้างอิง:
United States Pharmacopeia (USP-NF) General Chapters &lt;61&gt;, &lt;62&gt;, and &lt;1111&gt; Microbiological Examination of Nonsterile Products
📌 จุดจำก่อนสอบ:
Oral tablets เป็น Non-sterile -&gt; ต้องตรวจ Microbial limits (TAMC, TYMC, Absence of E. coli) แต่ไม่ต้องตรวจ Sterility test (USP &lt;71&gt;)</t>
        </is>
      </c>
      <c r="K72" s="166" t="inlineStr"/>
      <c r="L72" s="166" t="inlineStr">
        <is>
          <t>Tablet Manufacturing</t>
        </is>
      </c>
      <c r="M72" s="166" t="inlineStr"/>
      <c r="N72" s="165" t="inlineStr">
        <is>
          <t>Tablet &amp; Solid Dosage</t>
        </is>
      </c>
      <c r="O72" s="166" t="inlineStr">
        <is>
          <t>PLE_CC1_2567_Set1_Key ข้อ 98</t>
        </is>
      </c>
      <c r="P72" s="165" t="inlineStr">
        <is>
          <t>ข้อสอบเก่า</t>
        </is>
      </c>
      <c r="Q72" s="165" t="inlineStr">
        <is>
          <t>2567</t>
        </is>
      </c>
      <c r="R72" s="165" t="inlineStr"/>
    </row>
    <row r="73" ht="24" customHeight="1" s="49">
      <c r="A73" s="167" t="n">
        <v>71</v>
      </c>
      <c r="B73"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166" t="inlineStr"/>
      <c r="D73" s="166" t="inlineStr">
        <is>
          <t>Immediate-release tablets</t>
        </is>
      </c>
      <c r="E73" s="166" t="inlineStr">
        <is>
          <t>Extended-release tablets</t>
        </is>
      </c>
      <c r="F73" s="166" t="inlineStr">
        <is>
          <t>Chewable tablets</t>
        </is>
      </c>
      <c r="G73" s="166" t="inlineStr">
        <is>
          <t>Delayed-release tablets (Enteric-coated)</t>
        </is>
      </c>
      <c r="H73" s="166" t="inlineStr">
        <is>
          <t>Sublingual tablets</t>
        </is>
      </c>
      <c r="I73" s="167" t="inlineStr">
        <is>
          <t>4</t>
        </is>
      </c>
      <c r="J73" s="166"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166" t="inlineStr"/>
      <c r="L73" s="166" t="inlineStr">
        <is>
          <t>Dissolution of Enteric Dosage Forms</t>
        </is>
      </c>
      <c r="M73" s="166" t="inlineStr"/>
      <c r="N73" s="165" t="inlineStr">
        <is>
          <t>Product</t>
        </is>
      </c>
      <c r="O73" s="166" t="inlineStr">
        <is>
          <t>ข้อสอบจริง 2566 Day 1 ข้อ 25</t>
        </is>
      </c>
      <c r="P73" s="165" t="inlineStr">
        <is>
          <t>ข้อสอบเก่า</t>
        </is>
      </c>
      <c r="Q73" s="165" t="inlineStr">
        <is>
          <t>2566</t>
        </is>
      </c>
      <c r="R73" s="165" t="inlineStr"/>
    </row>
    <row r="74" ht="24" customHeight="1" s="49">
      <c r="A74" s="167" t="n">
        <v>72</v>
      </c>
      <c r="B74"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166" t="inlineStr"/>
      <c r="D74" s="166" t="inlineStr">
        <is>
          <t>Dissolution test</t>
        </is>
      </c>
      <c r="E74" s="166" t="inlineStr">
        <is>
          <t>Disintegration test</t>
        </is>
      </c>
      <c r="F74" s="166" t="inlineStr">
        <is>
          <t>Weight variation (WV)</t>
        </is>
      </c>
      <c r="G74" s="166" t="inlineStr">
        <is>
          <t>Assay test</t>
        </is>
      </c>
      <c r="H74" s="166" t="inlineStr">
        <is>
          <t>Content uniformity (CU)</t>
        </is>
      </c>
      <c r="I74" s="167" t="inlineStr">
        <is>
          <t>3</t>
        </is>
      </c>
      <c r="J74" s="166"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166" t="inlineStr"/>
      <c r="L74" s="166" t="inlineStr">
        <is>
          <t>Sugar Coating Quality Control</t>
        </is>
      </c>
      <c r="M74" s="166" t="inlineStr"/>
      <c r="N74" s="165" t="inlineStr">
        <is>
          <t>Product</t>
        </is>
      </c>
      <c r="O74" s="166" t="inlineStr">
        <is>
          <t>ข้อสอบจริง 2566 Day 1 ข้อ 46</t>
        </is>
      </c>
      <c r="P74" s="165" t="inlineStr">
        <is>
          <t>ข้อสอบเก่า</t>
        </is>
      </c>
      <c r="Q74" s="165" t="inlineStr">
        <is>
          <t>2566</t>
        </is>
      </c>
      <c r="R74" s="165" t="inlineStr"/>
    </row>
    <row r="75" ht="24" customHeight="1" s="49">
      <c r="A75" s="167" t="n">
        <v>73</v>
      </c>
      <c r="B75"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166" t="inlineStr"/>
      <c r="D75" s="166" t="inlineStr">
        <is>
          <t>แต่ละเม็ดต้องละลายได้ไม่ต่ำกว่า 75%</t>
        </is>
      </c>
      <c r="E75" s="166" t="inlineStr">
        <is>
          <t>แต่ละเม็ดต้องละลายได้ไม่ต่ำกว่า 80% (Q)</t>
        </is>
      </c>
      <c r="F75" s="166" t="inlineStr">
        <is>
          <t>แต่ละเม็ดต้องละลายได้ไม่ต่ำกว่า 85% (Q + 5%)</t>
        </is>
      </c>
      <c r="G75" s="166" t="inlineStr">
        <is>
          <t>แต่ละเม็ดต้องละลายได้ไม่ต่ำกว่า 90% (Q + 10%)</t>
        </is>
      </c>
      <c r="H75" s="166" t="inlineStr">
        <is>
          <t>ค่าเฉลี่ยของ 6 เม็ดต้องไม่ต่ำกว่า 80% และไม่มีเม็ดใดต่ำกว่า 65%</t>
        </is>
      </c>
      <c r="I75" s="167" t="inlineStr">
        <is>
          <t>3</t>
        </is>
      </c>
      <c r="J75" s="166"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166" t="inlineStr"/>
      <c r="L75" s="166" t="inlineStr">
        <is>
          <t>Dissolution Testing USP &lt;711&gt;</t>
        </is>
      </c>
      <c r="M75" s="166" t="inlineStr"/>
      <c r="N75" s="165" t="inlineStr">
        <is>
          <t>Product</t>
        </is>
      </c>
      <c r="O75" s="166" t="inlineStr">
        <is>
          <t>ข้อสอบจริง 2566 Day 2 ข้อ 89</t>
        </is>
      </c>
      <c r="P75" s="165" t="inlineStr">
        <is>
          <t>ข้อสอบเก่า</t>
        </is>
      </c>
      <c r="Q75" s="165" t="inlineStr">
        <is>
          <t>2566</t>
        </is>
      </c>
      <c r="R75" s="165" t="inlineStr"/>
    </row>
    <row r="76" ht="24" customHeight="1" s="49">
      <c r="A76" s="167" t="n">
        <v>74</v>
      </c>
      <c r="B76"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6" s="166" t="inlineStr"/>
      <c r="D76" s="166" t="inlineStr">
        <is>
          <t>Matrix type</t>
        </is>
      </c>
      <c r="E76" s="166" t="inlineStr">
        <is>
          <t>Reservoir type</t>
        </is>
      </c>
      <c r="F76" s="166" t="inlineStr">
        <is>
          <t>Multiple unit system</t>
        </is>
      </c>
      <c r="G76" s="166" t="inlineStr">
        <is>
          <t>Osmotic pump</t>
        </is>
      </c>
      <c r="H76" s="166" t="inlineStr">
        <is>
          <t>Membrane controlled type</t>
        </is>
      </c>
      <c r="I76" s="167" t="n">
        <v>1</v>
      </c>
      <c r="J76" s="166"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Tablet Manufacturing</t>
        </is>
      </c>
      <c r="M76" s="166" t="inlineStr"/>
      <c r="N76" s="165" t="inlineStr">
        <is>
          <t>Product</t>
        </is>
      </c>
      <c r="O76" s="166" t="inlineStr">
        <is>
          <t>ข้อ 63 (PLE_CC1_2562_Key.md)</t>
        </is>
      </c>
      <c r="P76" s="165" t="inlineStr">
        <is>
          <t>ข้อสอบเก่า</t>
        </is>
      </c>
      <c r="Q76" s="165" t="inlineStr">
        <is>
          <t>2562</t>
        </is>
      </c>
      <c r="R76" s="165" t="inlineStr"/>
    </row>
    <row r="77" ht="24" customHeight="1" s="49">
      <c r="A77" s="167" t="n">
        <v>75</v>
      </c>
      <c r="B77" s="166" t="inlineStr">
        <is>
          <t>ให้ข้อมูลยา carbamazepine CR ดังนี้</t>
        </is>
      </c>
      <c r="C77" s="166" t="inlineStr"/>
      <c r="D77" s="166" t="inlineStr">
        <is>
          <t>รูปแบบควบคุมการปลดปล่อยยา</t>
        </is>
      </c>
      <c r="E77" s="166" t="inlineStr">
        <is>
          <t>สารช่วยในการปลดปล่อยตัวยา acrylic ester</t>
        </is>
      </c>
      <c r="F77" s="166" t="inlineStr">
        <is>
          <t>สามารถบดเม็ดยา แต่ห้ามเคี้ยว</t>
        </is>
      </c>
      <c r="G77" s="166" t="inlineStr">
        <is>
          <t>หน้าที่ titanium dioxide คือ opacifier</t>
        </is>
      </c>
      <c r="H77" s="166" t="inlineStr">
        <is>
          <t>Croscarmellose ทำให้ตัวยาปลดปล่อยนานกว่า plain tablets</t>
        </is>
      </c>
      <c r="I77" s="167" t="n">
        <v>1</v>
      </c>
      <c r="J77" s="166"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Tablet Manufacturing</t>
        </is>
      </c>
      <c r="M77" s="166" t="inlineStr"/>
      <c r="N77" s="165" t="inlineStr">
        <is>
          <t>Product</t>
        </is>
      </c>
      <c r="O77" s="166" t="inlineStr">
        <is>
          <t>ข้อ 105 (PLE_CC1_2562_Key.md)</t>
        </is>
      </c>
      <c r="P77" s="167" t="inlineStr">
        <is>
          <t>ข้อสอบเก่า</t>
        </is>
      </c>
      <c r="Q77" s="165" t="inlineStr">
        <is>
          <t>2562</t>
        </is>
      </c>
      <c r="R77" s="165" t="inlineStr"/>
    </row>
    <row r="78" ht="24" customHeight="1" s="49">
      <c r="A78" s="167" t="n">
        <v>76</v>
      </c>
      <c r="B78" s="166" t="inlineStr">
        <is>
          <t>ข้อใดถูกต้องเกี่ยวกับคุณสมบัติของสารที่เป็นส่วนประกอบในชั้น coat ของ cyclophosphamide coated tablet O</t>
        </is>
      </c>
      <c r="C78" s="166" t="inlineStr"/>
      <c r="D78" s="166" t="inlineStr">
        <is>
          <t>Sucrose - sweetening agent</t>
        </is>
      </c>
      <c r="E78" s="166" t="inlineStr">
        <is>
          <t>Titanium dioxide ı opacifier</t>
        </is>
      </c>
      <c r="F78" s="166" t="inlineStr">
        <is>
          <t>Lactose monohydrate ı film former</t>
        </is>
      </c>
      <c r="G78" s="166" t="inlineStr">
        <is>
          <t>Calcium hydrogen phosphate dehydrate ı film former</t>
        </is>
      </c>
      <c r="H78"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8" s="167" t="n">
        <v>1</v>
      </c>
      <c r="J78" s="166"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Tablet Coating</t>
        </is>
      </c>
      <c r="M78" s="166" t="inlineStr"/>
      <c r="N78" s="165" t="inlineStr">
        <is>
          <t>Product</t>
        </is>
      </c>
      <c r="O78" s="166" t="inlineStr">
        <is>
          <t>ข้อ 117 (PLE_CC1_2562_Key.md)</t>
        </is>
      </c>
      <c r="P78" s="167" t="inlineStr">
        <is>
          <t>ข้อสอบเก่า</t>
        </is>
      </c>
      <c r="Q78" s="165" t="inlineStr">
        <is>
          <t>2562</t>
        </is>
      </c>
      <c r="R78" s="165" t="inlineStr"/>
    </row>
    <row r="79" ht="24" customHeight="1" s="49">
      <c r="A79" s="167" t="n">
        <v>77</v>
      </c>
      <c r="B79"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9" s="166" t="inlineStr"/>
      <c r="D79" s="166" t="inlineStr">
        <is>
          <t>Gelatin</t>
        </is>
      </c>
      <c r="E79" s="166" t="inlineStr">
        <is>
          <t>Corn stearate</t>
        </is>
      </c>
      <c r="F79" s="166" t="inlineStr">
        <is>
          <t>Magnesium stearate</t>
        </is>
      </c>
      <c r="G79" s="166" t="inlineStr">
        <is>
          <t>TiO2</t>
        </is>
      </c>
      <c r="H79" s="166" t="inlineStr">
        <is>
          <t>SLS</t>
        </is>
      </c>
      <c r="I79" s="167" t="n">
        <v>1</v>
      </c>
      <c r="J79" s="166"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Hard &amp; Soft Gelatin Capsules</t>
        </is>
      </c>
      <c r="M79" s="166" t="inlineStr"/>
      <c r="N79" s="165" t="inlineStr">
        <is>
          <t>Product</t>
        </is>
      </c>
      <c r="O79" s="166" t="inlineStr">
        <is>
          <t>ข้อ 16 (PLE_CC1_2562_Key.md)</t>
        </is>
      </c>
      <c r="P79" s="167" t="inlineStr">
        <is>
          <t>ข้อสอบเก่า</t>
        </is>
      </c>
      <c r="Q79" s="165" t="inlineStr">
        <is>
          <t>2562</t>
        </is>
      </c>
      <c r="R79" s="165" t="inlineStr"/>
    </row>
    <row r="80" ht="24" customHeight="1" s="49">
      <c r="A80" s="167" t="n">
        <v>78</v>
      </c>
      <c r="B80" s="166" t="inlineStr">
        <is>
          <t>เม็ดยา calcium carbonate 1.5 กรัมมีปัญหากร่อนแตกหักง่ายควรเพิ่มสารใดในตำรับ = - Tunisia X vie Fa .mision120140 X ~ - X binder binder</t>
        </is>
      </c>
      <c r="C80" s="166" t="inlineStr"/>
      <c r="D80" s="166" t="inlineStr">
        <is>
          <t>PVP</t>
        </is>
      </c>
      <c r="E80" s="166" t="inlineStr">
        <is>
          <t>Starch</t>
        </is>
      </c>
      <c r="F80" s="166" t="inlineStr">
        <is>
          <t>Colloidal SiO2</t>
        </is>
      </c>
      <c r="G80" s="166" t="inlineStr">
        <is>
          <t>Magnesium stearate</t>
        </is>
      </c>
      <c r="H80" s="166" t="inlineStr">
        <is>
          <t>Crosscamellose sodium binderta Starch paste sitsen anti adherance lubricant disintegrant หË´มนาÆปทาซËาทืกกรณิ ÂวËนาต้จ²ÆดËรงบ¯นืญ´ต /</t>
        </is>
      </c>
      <c r="I80" s="167" t="n">
        <v>1</v>
      </c>
      <c r="J80" s="166"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Tablet Manufacturing</t>
        </is>
      </c>
      <c r="M80" s="166" t="inlineStr"/>
      <c r="N80" s="165" t="inlineStr">
        <is>
          <t>Product</t>
        </is>
      </c>
      <c r="O80" s="166" t="inlineStr">
        <is>
          <t>ข้อ 80 (PLE_CC1_2562_Key.md)</t>
        </is>
      </c>
      <c r="P80" s="165" t="inlineStr">
        <is>
          <t>ข้อสอบเก่า</t>
        </is>
      </c>
      <c r="Q80" s="165" t="inlineStr">
        <is>
          <t>2562</t>
        </is>
      </c>
      <c r="R80" s="165" t="inlineStr"/>
    </row>
    <row r="81" ht="24" customHeight="1" s="49">
      <c r="A81" s="167" t="n">
        <v>79</v>
      </c>
      <c r="B81"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81" s="166" t="inlineStr"/>
      <c r="D81" s="166" t="inlineStr">
        <is>
          <t>Citric acid, sodium bicarbonate</t>
        </is>
      </c>
      <c r="E81" s="166" t="inlineStr">
        <is>
          <t>Citric acid, sodium benzoate</t>
        </is>
      </c>
      <c r="F81" s="166" t="inlineStr">
        <is>
          <t>Tartaric acid, PVP K30</t>
        </is>
      </c>
      <c r="G81" s="166" t="inlineStr">
        <is>
          <t>Tartaric acid, sodium saccharin</t>
        </is>
      </c>
      <c r="H81"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81" s="167" t="n">
        <v>1</v>
      </c>
      <c r="J81" s="166"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Tablet Manufacturing</t>
        </is>
      </c>
      <c r="M81" s="166" t="inlineStr"/>
      <c r="N81" s="165" t="inlineStr">
        <is>
          <t>Product</t>
        </is>
      </c>
      <c r="O81" s="166" t="inlineStr">
        <is>
          <t>ข้อ 84 (PLE_CC1_2562_Key.md)</t>
        </is>
      </c>
      <c r="P81" s="165" t="inlineStr">
        <is>
          <t>ข้อสอบเก่า</t>
        </is>
      </c>
      <c r="Q81" s="165" t="inlineStr">
        <is>
          <t>2562</t>
        </is>
      </c>
      <c r="R81" s="165" t="inlineStr"/>
    </row>
    <row r="82" ht="24" customHeight="1" s="49">
      <c r="A82" s="167" t="n">
        <v>80</v>
      </c>
      <c r="B82" s="166" t="inlineStr">
        <is>
          <t>ผู้ป่วยรับประทาน diclofenac tablet ที่ซื้อมาจากรานขายของชำ แต!ไม!ไดรับประทานยาที่แพทย์Tสั่งจ!ายจัดเปEน DRP ชนิดใด</t>
        </is>
      </c>
      <c r="C82" s="166" t="inlineStr"/>
      <c r="D82" s="166" t="inlineStr">
        <is>
          <t>Dose too high</t>
        </is>
      </c>
      <c r="E82" s="166" t="inlineStr">
        <is>
          <t>Non-adherence</t>
        </is>
      </c>
      <c r="F82" s="166" t="inlineStr">
        <is>
          <t>Unnecessary drug</t>
        </is>
      </c>
      <c r="G82" s="166" t="inlineStr">
        <is>
          <t>Untreated indication</t>
        </is>
      </c>
      <c r="H82" s="166" t="inlineStr">
        <is>
          <t>Improper drug selection</t>
        </is>
      </c>
      <c r="I82" s="167" t="n">
        <v>1</v>
      </c>
      <c r="J82" s="166"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Tablet Manufacturing</t>
        </is>
      </c>
      <c r="M82" s="166" t="inlineStr"/>
      <c r="N82" s="165" t="inlineStr">
        <is>
          <t>Product</t>
        </is>
      </c>
      <c r="O82" s="166" t="inlineStr">
        <is>
          <t>ข้อ 21 (PLE_CC1_2561_Key.md)</t>
        </is>
      </c>
      <c r="P82" s="165" t="inlineStr">
        <is>
          <t>ข้อสอบเก่า</t>
        </is>
      </c>
      <c r="Q82" s="165" t="inlineStr">
        <is>
          <t>2561</t>
        </is>
      </c>
      <c r="R82" s="165" t="inlineStr"/>
    </row>
    <row r="83" ht="24" customHeight="1" s="49">
      <c r="A83" s="167" t="n">
        <v>81</v>
      </c>
      <c r="B83" s="166" t="inlineStr">
        <is>
          <t>ผู้ป่วยไปซื้อยา diclofenac tablet มาจากรานขายของชำ รานชำ สามารถขายยาชนิดนี้ไดหรือไม!</t>
        </is>
      </c>
      <c r="C83" s="166" t="inlineStr"/>
      <c r="D83" s="166" t="inlineStr">
        <is>
          <t>ขายไดเพราะเปEนยาแผนปtจจุบันบรรจุเสร็จ</t>
        </is>
      </c>
      <c r="E83" s="166" t="inlineStr">
        <is>
          <t>[NEED_REVIEW]</t>
        </is>
      </c>
      <c r="F83" s="166" t="inlineStr">
        <is>
          <t>ขายไดเพราะยานี้ไม!จำเปEนตองขายโดยเภสัช</t>
        </is>
      </c>
      <c r="G83" s="166" t="inlineStr">
        <is>
          <t>ขายไม!ไดในรานชำ เพราะเปEนยาอันตราย</t>
        </is>
      </c>
      <c r="H83" s="166" t="inlineStr">
        <is>
          <t>ขายไม!ไดในรานชำ เพราะเปEนยาควบคุมพิเศษ e</t>
        </is>
      </c>
      <c r="I83" s="167" t="n">
        <v>1</v>
      </c>
      <c r="J83" s="166"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Tablet Manufacturing</t>
        </is>
      </c>
      <c r="M83" s="166" t="inlineStr"/>
      <c r="N83" s="165" t="inlineStr">
        <is>
          <t>Product</t>
        </is>
      </c>
      <c r="O83" s="166" t="inlineStr">
        <is>
          <t>ข้อ 20 (PLE_CC1_2561_Key.md)</t>
        </is>
      </c>
      <c r="P83" s="165" t="inlineStr">
        <is>
          <t>ข้อสอบเก่า</t>
        </is>
      </c>
      <c r="Q83" s="165" t="inlineStr">
        <is>
          <t>2561</t>
        </is>
      </c>
      <c r="R83" s="165" t="inlineStr"/>
    </row>
    <row r="84" ht="24" customHeight="1" s="49">
      <c r="A84" s="167" t="n">
        <v>82</v>
      </c>
      <c r="B84" s="166" t="inlineStr">
        <is>
          <t>หากต้องการพัฒนาต้ารับยาเม็ด azitromycin เพื่อให้สามารถแตกตัวได้ดี ควรเติมสารเเตกตัวยิ่งยวด superdisintegrant ตัวใด</t>
        </is>
      </c>
      <c r="C84" s="166" t="inlineStr"/>
      <c r="D84" s="166" t="inlineStr">
        <is>
          <t>Pegelatinized starch</t>
        </is>
      </c>
      <c r="E84" s="166" t="inlineStr">
        <is>
          <t>Sodium lauryl sulfate</t>
        </is>
      </c>
      <c r="F84" s="166" t="inlineStr">
        <is>
          <t>Sodium croscarmellose</t>
        </is>
      </c>
      <c r="G84" s="166" t="inlineStr">
        <is>
          <t>HPMC</t>
        </is>
      </c>
      <c r="H84" s="166" t="inlineStr">
        <is>
          <t>Direct Compression tableting method</t>
        </is>
      </c>
      <c r="I84" s="167" t="n">
        <v>1</v>
      </c>
      <c r="J84"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Tablet Manufacturing</t>
        </is>
      </c>
      <c r="M84" s="166" t="inlineStr"/>
      <c r="N84" s="165" t="inlineStr">
        <is>
          <t>Product</t>
        </is>
      </c>
      <c r="O84" s="166" t="inlineStr">
        <is>
          <t>ข้อ 8 (PLE_CC1_2560 22 April Set 1.md)</t>
        </is>
      </c>
      <c r="P84" s="165" t="inlineStr">
        <is>
          <t>ข้อสอบเก่า</t>
        </is>
      </c>
      <c r="Q84" s="165" t="inlineStr">
        <is>
          <t>2560</t>
        </is>
      </c>
      <c r="R84" s="165" t="inlineStr"/>
    </row>
    <row r="85" ht="24" customHeight="1" s="49">
      <c r="A85" s="167" t="n">
        <v>83</v>
      </c>
      <c r="B85" s="166" t="inlineStr">
        <is>
          <t>Enalapril tablet 10 mg ต้องท้า Direct compression เหตุผลข้อใด เป็นเหตุผลส้าคัญที่ต้องท้าแบบนี</t>
        </is>
      </c>
      <c r="C85" s="166" t="inlineStr"/>
      <c r="D85" s="166" t="inlineStr">
        <is>
          <t>ยาทนความชื นได้</t>
        </is>
      </c>
      <c r="E85" s="166" t="inlineStr">
        <is>
          <t>ยาไม่ทนความร้อนสูง</t>
        </is>
      </c>
      <c r="F85" s="166" t="inlineStr">
        <is>
          <t>ยาน้อยท้าให้ผสมเข้ากันได้</t>
        </is>
      </c>
      <c r="G85" s="166" t="inlineStr">
        <is>
          <t>ยาผสมเข้ากับ excipient ในต้ารับได้ง่าย</t>
        </is>
      </c>
      <c r="H85" s="166" t="inlineStr">
        <is>
          <t>ใช้ Roller compactor ในการท้า wet granulation</t>
        </is>
      </c>
      <c r="I85" s="167" t="n">
        <v>1</v>
      </c>
      <c r="J85" s="166"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Tablet Manufacturing</t>
        </is>
      </c>
      <c r="M85" s="166" t="inlineStr"/>
      <c r="N85" s="165" t="inlineStr">
        <is>
          <t>Product</t>
        </is>
      </c>
      <c r="O85" s="166" t="inlineStr">
        <is>
          <t>ข้อ 7 (PLE_CC1_2560 22 April Set 1.md)</t>
        </is>
      </c>
      <c r="P85" s="165" t="inlineStr">
        <is>
          <t>ข้อสอบเก่า</t>
        </is>
      </c>
      <c r="Q85" s="165" t="inlineStr">
        <is>
          <t>2560</t>
        </is>
      </c>
      <c r="R85" s="165" t="inlineStr"/>
    </row>
    <row r="86" ht="24" customHeight="1" s="49">
      <c r="A86" s="167" t="n">
        <v>84</v>
      </c>
      <c r="B86" s="166" t="inlineStr">
        <is>
          <t>ยาเม็ดเคลือบฟิลม์ ผลิตแล้วพบว่าเม็ดยาติดกัน มีวิธีแก้ไขอย่างไร</t>
        </is>
      </c>
      <c r="C86" s="166" t="inlineStr"/>
      <c r="D86" s="166" t="inlineStr">
        <is>
          <t>ลดความเข้มข้นของสารเคลือบ</t>
        </is>
      </c>
      <c r="E86" s="166" t="inlineStr">
        <is>
          <t>เพิ่มความร้อนของลมที่เข้าเครื่อง</t>
        </is>
      </c>
      <c r="F86" s="166" t="inlineStr">
        <is>
          <t>เพิ่มอัตราการไหลของสารเคลือบผ่านหัวสเปรย์</t>
        </is>
      </c>
      <c r="G86" s="166" t="inlineStr">
        <is>
          <t>ลดความเร็วของการหมุนถังเคลือบ</t>
        </is>
      </c>
      <c r="H86" s="166" t="inlineStr">
        <is>
          <t>เพิ่มความดันของสเปรย์</t>
        </is>
      </c>
      <c r="I86" s="167" t="n">
        <v>1</v>
      </c>
      <c r="J86" s="166"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Tablet Manufacturing</t>
        </is>
      </c>
      <c r="M86" s="166" t="inlineStr"/>
      <c r="N86" s="165" t="inlineStr">
        <is>
          <t>Product</t>
        </is>
      </c>
      <c r="O86" s="166" t="inlineStr">
        <is>
          <t>ข้อ 7 (PLE_CC1_2560 22 April Set 1.md)</t>
        </is>
      </c>
      <c r="P86" s="165" t="inlineStr">
        <is>
          <t>ข้อสอบเก่า</t>
        </is>
      </c>
      <c r="Q86" s="165" t="inlineStr">
        <is>
          <t>2560</t>
        </is>
      </c>
      <c r="R86" s="165" t="inlineStr"/>
    </row>
    <row r="87" ht="24" customHeight="1" s="49">
      <c r="A87" s="167" t="n">
        <v>85</v>
      </c>
      <c r="B87" s="166" t="inlineStr">
        <is>
          <t>เครื่องมือที่ใช้ในการผสม Magnesium stearate กับ Granule</t>
        </is>
      </c>
      <c r="C87" s="166" t="inlineStr"/>
      <c r="D87" s="166" t="inlineStr">
        <is>
          <t>Double cone mixer</t>
        </is>
      </c>
      <c r="E87" s="166" t="inlineStr">
        <is>
          <t>Planetary mixer</t>
        </is>
      </c>
      <c r="F87" s="166" t="inlineStr">
        <is>
          <t>Ribbon mixer</t>
        </is>
      </c>
      <c r="G87" s="166" t="inlineStr">
        <is>
          <t>Sigma blade mixer</t>
        </is>
      </c>
      <c r="H87" s="166" t="inlineStr">
        <is>
          <t>High speed mixer</t>
        </is>
      </c>
      <c r="I87" s="167" t="n">
        <v>1</v>
      </c>
      <c r="J87" s="166"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Powders &amp; Granules</t>
        </is>
      </c>
      <c r="M87" s="166" t="inlineStr"/>
      <c r="N87" s="165" t="inlineStr">
        <is>
          <t>Product</t>
        </is>
      </c>
      <c r="O87" s="166" t="inlineStr">
        <is>
          <t>ข้อ 7 (PLE_CC1_2560 22 April Set 1.md)</t>
        </is>
      </c>
      <c r="P87" s="165" t="inlineStr">
        <is>
          <t>ข้อสอบเก่า</t>
        </is>
      </c>
      <c r="Q87" s="165" t="inlineStr">
        <is>
          <t>2560</t>
        </is>
      </c>
      <c r="R87" s="165" t="inlineStr"/>
    </row>
    <row r="88" ht="24" customHeight="1" s="49">
      <c r="A88" s="167" t="n">
        <v>86</v>
      </c>
      <c r="B88" s="166" t="inlineStr">
        <is>
          <t>สารใดเป็น Superdisintegrant</t>
        </is>
      </c>
      <c r="C88" s="166" t="inlineStr"/>
      <c r="D88" s="166" t="inlineStr">
        <is>
          <t>Pegelatinized starch</t>
        </is>
      </c>
      <c r="E88" s="166" t="inlineStr">
        <is>
          <t>Sodium lauryl sulfate</t>
        </is>
      </c>
      <c r="F88" s="166" t="inlineStr">
        <is>
          <t>Sodium croscarmellose</t>
        </is>
      </c>
      <c r="G88" s="166" t="inlineStr">
        <is>
          <t>HPMC 9 MCQ11 2/2560 By CU Rx73 MCQ11 2/2560 By CU Rx73</t>
        </is>
      </c>
      <c r="H88" s="166" t="inlineStr">
        <is>
          <t>Wet Granulation tableting method</t>
        </is>
      </c>
      <c r="I88" s="167" t="n">
        <v>1</v>
      </c>
      <c r="J88"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Tablet Manufacturing</t>
        </is>
      </c>
      <c r="M88" s="166" t="inlineStr"/>
      <c r="N88" s="165" t="inlineStr">
        <is>
          <t>Product</t>
        </is>
      </c>
      <c r="O88" s="166" t="inlineStr">
        <is>
          <t>ข้อ 8 (PLE_CC1_2560 22 April Set 2.md)</t>
        </is>
      </c>
      <c r="P88" s="165" t="inlineStr">
        <is>
          <t>ข้อสอบเก่า</t>
        </is>
      </c>
      <c r="Q88" s="165" t="inlineStr">
        <is>
          <t>2560</t>
        </is>
      </c>
      <c r="R88" s="165" t="inlineStr"/>
    </row>
    <row r="89" ht="24" customHeight="1" s="49">
      <c r="A89" s="165" t="n">
        <v>87</v>
      </c>
      <c r="B89" s="166" t="inlineStr">
        <is>
          <t>ปัจจัยใดไม่เกี่ยวข้องกับปัญหาปริมาณยาในยาเม็ดไม่สม ่าเสมอ</t>
        </is>
      </c>
      <c r="C89" s="166" t="inlineStr"/>
      <c r="D89" s="166" t="inlineStr">
        <is>
          <t>มุมทรงตัว</t>
        </is>
      </c>
      <c r="E89" s="166" t="inlineStr">
        <is>
          <t>ความพรุน</t>
        </is>
      </c>
      <c r="F89" s="166" t="inlineStr">
        <is>
          <t>Compressibility</t>
        </is>
      </c>
      <c r="G89" s="166" t="inlineStr">
        <is>
          <t>Fluidized Bed Granulation</t>
        </is>
      </c>
      <c r="H89"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9" s="165" t="n">
        <v>1</v>
      </c>
      <c r="J89" s="166"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Tablet Manufacturing</t>
        </is>
      </c>
      <c r="M89" s="166" t="inlineStr"/>
      <c r="N89" s="165" t="inlineStr">
        <is>
          <t>Product</t>
        </is>
      </c>
      <c r="O89" s="166" t="inlineStr">
        <is>
          <t>ข้อ 9 (PLE_CC1_2560 22 April Set 2.md)</t>
        </is>
      </c>
      <c r="P89" s="165" t="inlineStr">
        <is>
          <t>ข้อสอบเก่า</t>
        </is>
      </c>
      <c r="Q89" s="165" t="inlineStr">
        <is>
          <t>2560</t>
        </is>
      </c>
      <c r="R89" s="165" t="inlineStr"/>
    </row>
    <row r="90" ht="24" customHeight="1" s="49">
      <c r="A90" s="165" t="n">
        <v>88</v>
      </c>
      <c r="B90" s="166" t="inlineStr">
        <is>
          <t>ยาเม็ด ferrous sulfate 100 mg จะได้ ferrous 20 mg หากต้องการให้ ferrous ผู้ป่วย 60 mg ต้องใช้กี่เม็ด</t>
        </is>
      </c>
      <c r="C90" s="166" t="inlineStr"/>
      <c r="D90" s="166" t="inlineStr">
        <is>
          <t>1 เม็ด</t>
        </is>
      </c>
      <c r="E90" s="166" t="inlineStr">
        <is>
          <t>2 เม็ด</t>
        </is>
      </c>
      <c r="F90" s="166" t="inlineStr">
        <is>
          <t>3 เม็ด</t>
        </is>
      </c>
      <c r="G90" s="166" t="inlineStr">
        <is>
          <t>4 เม็ด</t>
        </is>
      </c>
      <c r="H90" s="166" t="inlineStr">
        <is>
          <t>5 เม็ด</t>
        </is>
      </c>
      <c r="I90" s="165" t="n">
        <v>1</v>
      </c>
      <c r="J90" s="166"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Tablet Manufacturing</t>
        </is>
      </c>
      <c r="M90" s="166" t="inlineStr"/>
      <c r="N90" s="165" t="inlineStr">
        <is>
          <t>Product</t>
        </is>
      </c>
      <c r="O90" s="166" t="inlineStr">
        <is>
          <t>ข้อ 82 (PLE_CC1_2559.md)</t>
        </is>
      </c>
      <c r="P90" s="165" t="inlineStr">
        <is>
          <t>ข้อสอบเก่า</t>
        </is>
      </c>
      <c r="Q90" s="165" t="inlineStr">
        <is>
          <t>2559</t>
        </is>
      </c>
      <c r="R90" s="165" t="inlineStr"/>
    </row>
    <row r="91" ht="24" customHeight="1" s="49">
      <c r="A91" s="165" t="n">
        <v>89</v>
      </c>
      <c r="B91" s="166"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91" s="166" t="inlineStr"/>
      <c r="D91" s="166" t="inlineStr">
        <is>
          <t>ประวัติตั้งครรภ์</t>
        </is>
      </c>
      <c r="E91" s="166" t="inlineStr">
        <is>
          <t>ประวัติครอบครัวเป็นโรคมะเร็งลำไส้</t>
        </is>
      </c>
      <c r="F91" s="166" t="inlineStr">
        <is>
          <t>รับประทาน FBC</t>
        </is>
      </c>
      <c r="G91" s="166" t="inlineStr">
        <is>
          <t>รับประทาน Calcium Tablet</t>
        </is>
      </c>
      <c r="H91" s="166" t="inlineStr">
        <is>
          <t>ไม่มีข้อใดถูก</t>
        </is>
      </c>
      <c r="I91" s="165" t="n">
        <v>1</v>
      </c>
      <c r="J91" s="166"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Tablet Manufacturing</t>
        </is>
      </c>
      <c r="M91" s="166" t="inlineStr"/>
      <c r="N91" s="165" t="inlineStr">
        <is>
          <t>Product</t>
        </is>
      </c>
      <c r="O91" s="166" t="inlineStr">
        <is>
          <t>ข้อ 23 (Pharmtutor_2024_Set1.md)</t>
        </is>
      </c>
      <c r="P91" s="165" t="inlineStr">
        <is>
          <t>ข้อสอบจำลอง</t>
        </is>
      </c>
      <c r="Q91" s="165" t="inlineStr">
        <is>
          <t>Mock Pharmtutor 2024</t>
        </is>
      </c>
      <c r="R91" s="165" t="inlineStr"/>
    </row>
    <row r="92" ht="24" customHeight="1" s="49">
      <c r="A92" s="165" t="n">
        <v>90</v>
      </c>
      <c r="B92" s="166" t="inlineStr">
        <is>
          <t>เมื่อนำไปทดสอบ disintegration test พบว่าไม่ผ่าน ควรเติมสารในตำรับเพิ่ม</t>
        </is>
      </c>
      <c r="C92" s="166" t="inlineStr"/>
      <c r="D92" s="166" t="inlineStr">
        <is>
          <t>Calcium hydrogen phosphate (anhydrous)</t>
        </is>
      </c>
      <c r="E92" s="166" t="inlineStr">
        <is>
          <t>Microcrystalline cellulose</t>
        </is>
      </c>
      <c r="F92" s="166" t="inlineStr">
        <is>
          <t>Croscarmellose sodium</t>
        </is>
      </c>
      <c r="G92" s="166" t="inlineStr">
        <is>
          <t>Hypromellose</t>
        </is>
      </c>
      <c r="H92" s="166" t="inlineStr">
        <is>
          <t>Magnesium stearate</t>
        </is>
      </c>
      <c r="I92" s="165" t="n">
        <v>1</v>
      </c>
      <c r="J92" s="166"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Tablet Manufacturing</t>
        </is>
      </c>
      <c r="M92" s="166" t="inlineStr"/>
      <c r="N92" s="165" t="inlineStr">
        <is>
          <t>Product</t>
        </is>
      </c>
      <c r="O92" s="166" t="inlineStr">
        <is>
          <t>ข้อ 104 (Pharmtutor_2024_Set1.md)</t>
        </is>
      </c>
      <c r="P92" s="165" t="inlineStr">
        <is>
          <t>ข้อสอบจำลอง</t>
        </is>
      </c>
      <c r="Q92" s="165" t="inlineStr">
        <is>
          <t>Mock Pharmtutor 2024</t>
        </is>
      </c>
      <c r="R92" s="165" t="inlineStr"/>
    </row>
    <row r="93" ht="24" customHeight="1" s="49">
      <c r="A93" s="165" t="n">
        <v>91</v>
      </c>
      <c r="B93" s="166"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93" s="166" t="inlineStr"/>
      <c r="D93" s="166" t="inlineStr">
        <is>
          <t>มาตรา 72</t>
        </is>
      </c>
      <c r="E93" s="166" t="inlineStr">
        <is>
          <t>มาตรา 72 ทวิ</t>
        </is>
      </c>
      <c r="F93" s="166" t="inlineStr">
        <is>
          <t>มาตรา 73</t>
        </is>
      </c>
      <c r="G93" s="166" t="inlineStr">
        <is>
          <t>มาตรา 74</t>
        </is>
      </c>
      <c r="H93" s="166" t="inlineStr">
        <is>
          <t>มาตรา 75 ทวิ</t>
        </is>
      </c>
      <c r="I93" s="165" t="n">
        <v>1</v>
      </c>
      <c r="J93" s="166"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Tablet Manufacturing</t>
        </is>
      </c>
      <c r="M93" s="166" t="inlineStr"/>
      <c r="N93" s="165" t="inlineStr">
        <is>
          <t>Product</t>
        </is>
      </c>
      <c r="O93" s="166" t="inlineStr">
        <is>
          <t>ข้อ 112 (Pharmtutor_2024_Set1.md)</t>
        </is>
      </c>
      <c r="P93" s="165" t="inlineStr">
        <is>
          <t>ข้อสอบจำลอง</t>
        </is>
      </c>
      <c r="Q93" s="165" t="inlineStr">
        <is>
          <t>Mock Pharmtutor 2024</t>
        </is>
      </c>
      <c r="R93" s="165" t="inlineStr"/>
    </row>
    <row r="94" ht="24" customHeight="1" s="49">
      <c r="A94" s="165" t="n">
        <v>92</v>
      </c>
      <c r="B94" s="166" t="inlineStr">
        <is>
          <t>ระหว่างกระบวนการผลิตพบว่าน้ำหนักยาเม็ดไม่สม่ำเสมอ ควรปรับปรุงโดยการเพิ่มสารใดในตำรับ</t>
        </is>
      </c>
      <c r="C94" s="166" t="inlineStr"/>
      <c r="D94" s="166" t="inlineStr">
        <is>
          <t>Copovidone</t>
        </is>
      </c>
      <c r="E94" s="166" t="inlineStr">
        <is>
          <t>Sorbitan laurate</t>
        </is>
      </c>
      <c r="F94" s="166" t="inlineStr">
        <is>
          <t>Colloidal anhydrous sillca</t>
        </is>
      </c>
      <c r="G94" s="166" t="inlineStr">
        <is>
          <t>Sodium stearyl fumarate</t>
        </is>
      </c>
      <c r="H94" s="166" t="inlineStr">
        <is>
          <t>ไม่มีข้อถูก</t>
        </is>
      </c>
      <c r="I94" s="165" t="n">
        <v>1</v>
      </c>
      <c r="J94" s="166"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Tablet Manufacturing</t>
        </is>
      </c>
      <c r="M94" s="166" t="inlineStr"/>
      <c r="N94" s="165" t="inlineStr">
        <is>
          <t>Product</t>
        </is>
      </c>
      <c r="O94" s="166" t="inlineStr">
        <is>
          <t>ข้อ 99 (Pharmtutor_2024_Set2.md)</t>
        </is>
      </c>
      <c r="P94" s="165" t="inlineStr">
        <is>
          <t>ข้อสอบจำลอง</t>
        </is>
      </c>
      <c r="Q94" s="165" t="inlineStr">
        <is>
          <t>Mock Pharmtutor 2024</t>
        </is>
      </c>
      <c r="R94" s="165" t="inlineStr"/>
    </row>
    <row r="95" ht="24" customHeight="1" s="49">
      <c r="A95" s="165" t="n">
        <v>93</v>
      </c>
      <c r="B95"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95" s="166" t="inlineStr"/>
      <c r="D95" s="166" t="inlineStr">
        <is>
          <t>Microcrystalline cellulose</t>
        </is>
      </c>
      <c r="E95" s="166" t="inlineStr">
        <is>
          <t>Magnesium stearate (Lubricant 1%)</t>
        </is>
      </c>
      <c r="F95" s="166" t="inlineStr">
        <is>
          <t>Sodium starch glycolate (Superdisintegrant)</t>
        </is>
      </c>
      <c r="G95" s="166" t="inlineStr">
        <is>
          <t>Direct Compression tableting method</t>
        </is>
      </c>
      <c r="H95" s="166" t="inlineStr">
        <is>
          <t>Wet Granulation tableting method</t>
        </is>
      </c>
      <c r="I95" s="165" t="n">
        <v>1</v>
      </c>
      <c r="J95" s="166"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Tablet Manufacturing</t>
        </is>
      </c>
      <c r="M95" s="166" t="inlineStr"/>
      <c r="N95" s="165" t="inlineStr">
        <is>
          <t>Product</t>
        </is>
      </c>
      <c r="O95" s="166" t="inlineStr">
        <is>
          <t>ข้อ 38 (PLE_CC1_2557.md)</t>
        </is>
      </c>
      <c r="P95" s="165" t="inlineStr">
        <is>
          <t>ข้อสอบเก่า</t>
        </is>
      </c>
      <c r="Q95" s="165" t="inlineStr">
        <is>
          <t>2557</t>
        </is>
      </c>
      <c r="R95" s="165" t="inlineStr"/>
    </row>
    <row r="96" ht="24" customHeight="1" s="49">
      <c r="A96" s="165" t="n">
        <v>94</v>
      </c>
      <c r="B96" s="166" t="inlineStr">
        <is>
          <t>ในการพัฒนาสูตรตำรับ Pyrazinamide tablet พบว่าตัวยา pyrazinamide สามารถละลายนํ%าได้น้อย ควรเติมสารใด เพือเพิมการละลาย (1) Sodium starch glycolate (2) Croscarmellose sodium (3) Colloidal silicon dioxide (4) Magnesium stearate (5) Sodium lauryl sulfate</t>
        </is>
      </c>
      <c r="C96" s="166" t="inlineStr"/>
      <c r="D96" s="166" t="inlineStr">
        <is>
          <t>Direct Compression tableting method</t>
        </is>
      </c>
      <c r="E96" s="166" t="inlineStr">
        <is>
          <t>Wet Granulation tableting method</t>
        </is>
      </c>
      <c r="F96" s="166" t="inlineStr">
        <is>
          <t>Dry Granulation (Roller Compaction)</t>
        </is>
      </c>
      <c r="G96" s="166" t="inlineStr">
        <is>
          <t>Fluidized Bed Granulation</t>
        </is>
      </c>
      <c r="H96" s="166" t="inlineStr">
        <is>
          <t>Film Coating with Hydroxypropyl methylcellulose (HPMC)</t>
        </is>
      </c>
      <c r="I96" s="165" t="n">
        <v>1</v>
      </c>
      <c r="J96"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Tablet Manufacturing</t>
        </is>
      </c>
      <c r="M96" s="166" t="inlineStr"/>
      <c r="N96" s="165" t="inlineStr">
        <is>
          <t>Product</t>
        </is>
      </c>
      <c r="O96" s="166" t="inlineStr">
        <is>
          <t>ข้อ 22 (PLE_CC1_2557.md)</t>
        </is>
      </c>
      <c r="P96" s="165" t="inlineStr">
        <is>
          <t>ข้อสอบเก่า</t>
        </is>
      </c>
      <c r="Q96" s="165" t="inlineStr">
        <is>
          <t>2557</t>
        </is>
      </c>
      <c r="R96" s="165" t="inlineStr"/>
    </row>
    <row r="97" ht="24" customHeight="1" s="49">
      <c r="A97" s="165" t="n">
        <v>95</v>
      </c>
      <c r="B97"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97" s="166" t="inlineStr"/>
      <c r="D97" s="166" t="inlineStr">
        <is>
          <t>Fluidized Bed Granulation</t>
        </is>
      </c>
      <c r="E97" s="166" t="inlineStr">
        <is>
          <t>Film Coating with Hydroxypropyl methylcellulose (HPMC)</t>
        </is>
      </c>
      <c r="F97" s="166" t="inlineStr">
        <is>
          <t>Enteric Coating with Cellulose acetate phthalate (CAP)</t>
        </is>
      </c>
      <c r="G97" s="166" t="inlineStr">
        <is>
          <t>Hard Gelatin Capsule filling</t>
        </is>
      </c>
      <c r="H97" s="166" t="inlineStr">
        <is>
          <t>Soft Gelatin Capsule encapsulation</t>
        </is>
      </c>
      <c r="I97" s="165" t="n">
        <v>1</v>
      </c>
      <c r="J97"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Tablet Manufacturing</t>
        </is>
      </c>
      <c r="M97" s="166" t="inlineStr"/>
      <c r="N97" s="165" t="inlineStr">
        <is>
          <t>Product</t>
        </is>
      </c>
      <c r="O97" s="166" t="inlineStr">
        <is>
          <t>ข้อ 39 (PLE_CC1_2557.md)</t>
        </is>
      </c>
      <c r="P97" s="165" t="inlineStr">
        <is>
          <t>ข้อสอบเก่า</t>
        </is>
      </c>
      <c r="Q97" s="165" t="inlineStr">
        <is>
          <t>2557</t>
        </is>
      </c>
      <c r="R97" s="165" t="inlineStr"/>
    </row>
    <row r="98" ht="24" customHeight="1" s="49">
      <c r="A98" s="165" t="n">
        <v>96</v>
      </c>
      <c r="B98" s="166" t="inlineStr">
        <is>
          <t>ผลิตภัณฑ์แคลเซียมรูปแบบใด ออกฤทธิAเร็วทีสุด (1) Plain-compressed tablets (2) Chewable tablets (3) Effervescent tablets (4) Enteric-coated tablets (5) Film-coated tablets</t>
        </is>
      </c>
      <c r="C98" s="166" t="inlineStr"/>
      <c r="D98" s="166" t="inlineStr">
        <is>
          <t>Hard Gelatin Capsule filling</t>
        </is>
      </c>
      <c r="E98" s="166" t="inlineStr">
        <is>
          <t>Soft Gelatin Capsule encapsulation</t>
        </is>
      </c>
      <c r="F98" s="166" t="inlineStr">
        <is>
          <t>Microcrystalline cellulose</t>
        </is>
      </c>
      <c r="G98" s="166" t="inlineStr">
        <is>
          <t>Magnesium stearate (Lubricant 1%)</t>
        </is>
      </c>
      <c r="H98" s="166" t="inlineStr">
        <is>
          <t>Sodium starch glycolate (Superdisintegrant)</t>
        </is>
      </c>
      <c r="I98" s="165" t="n">
        <v>1</v>
      </c>
      <c r="J98"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Tablet Coating</t>
        </is>
      </c>
      <c r="M98" s="166" t="inlineStr"/>
      <c r="N98" s="165" t="inlineStr">
        <is>
          <t>Product</t>
        </is>
      </c>
      <c r="O98" s="166" t="inlineStr">
        <is>
          <t>ข้อ 51 (PLE_CC1_2557.md)</t>
        </is>
      </c>
      <c r="P98" s="165" t="inlineStr">
        <is>
          <t>ข้อสอบเก่า</t>
        </is>
      </c>
      <c r="Q98" s="165" t="inlineStr">
        <is>
          <t>2557</t>
        </is>
      </c>
      <c r="R98" s="165" t="inlineStr"/>
    </row>
    <row r="99" ht="24" customHeight="1" s="49">
      <c r="A99" s="165" t="n">
        <v>97</v>
      </c>
      <c r="B99" s="166"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99" s="166" t="inlineStr"/>
      <c r="D99" s="166" t="inlineStr">
        <is>
          <t>Magnesium stearate (Lubricant 1%)</t>
        </is>
      </c>
      <c r="E99" s="166" t="inlineStr">
        <is>
          <t>Sodium starch glycolate (Superdisintegrant)</t>
        </is>
      </c>
      <c r="F99" s="166" t="inlineStr">
        <is>
          <t>Direct Compression tableting method</t>
        </is>
      </c>
      <c r="G99" s="166" t="inlineStr">
        <is>
          <t>Wet Granulation tableting method</t>
        </is>
      </c>
      <c r="H99" s="166" t="inlineStr">
        <is>
          <t>Dry Granulation (Roller Compaction)</t>
        </is>
      </c>
      <c r="I99" s="165" t="n">
        <v>1</v>
      </c>
      <c r="J99"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Hard &amp; Soft Gelatin Capsules</t>
        </is>
      </c>
      <c r="M99" s="166" t="inlineStr"/>
      <c r="N99" s="165" t="inlineStr">
        <is>
          <t>Product</t>
        </is>
      </c>
      <c r="O99" s="166" t="inlineStr">
        <is>
          <t>ข้อ 73 (PLE_CC1_2557.md)</t>
        </is>
      </c>
      <c r="P99" s="165" t="inlineStr">
        <is>
          <t>ข้อสอบเก่า</t>
        </is>
      </c>
      <c r="Q99" s="165" t="inlineStr">
        <is>
          <t>2557</t>
        </is>
      </c>
      <c r="R99" s="165" t="inlineStr"/>
    </row>
    <row r="100" ht="24" customHeight="1" s="49">
      <c r="A100" s="165" t="n">
        <v>98</v>
      </c>
      <c r="B100"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00" s="166" t="inlineStr"/>
      <c r="D100" s="166" t="inlineStr">
        <is>
          <t>เชื้ออะไรของ sinusitis ตอบ S.pneumo</t>
        </is>
      </c>
      <c r="E100" s="166" t="inlineStr">
        <is>
          <t>Dry Granulation (Roller Compaction)</t>
        </is>
      </c>
      <c r="F100" s="166" t="inlineStr">
        <is>
          <t>Fluidized Bed Granulation</t>
        </is>
      </c>
      <c r="G100" s="166" t="inlineStr">
        <is>
          <t>Film Coating with Hydroxypropyl methylcellulose (HPMC)</t>
        </is>
      </c>
      <c r="H100" s="166" t="inlineStr">
        <is>
          <t>Enteric Coating with Cellulose acetate phthalate (CAP)</t>
        </is>
      </c>
      <c r="I100" s="165" t="n">
        <v>1</v>
      </c>
      <c r="J100" s="166"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Tablet Manufacturing</t>
        </is>
      </c>
      <c r="M100" s="166" t="inlineStr"/>
      <c r="N100" s="165" t="inlineStr">
        <is>
          <t>Product</t>
        </is>
      </c>
      <c r="O100" s="166" t="inlineStr">
        <is>
          <t>ข้อ 5 (PLE_CC1_2556.md)</t>
        </is>
      </c>
      <c r="P100" s="165" t="inlineStr">
        <is>
          <t>ข้อสอบเก่า</t>
        </is>
      </c>
      <c r="Q100" s="165" t="inlineStr">
        <is>
          <t>2556</t>
        </is>
      </c>
      <c r="R100" s="165" t="inlineStr"/>
    </row>
    <row r="101" ht="24" customHeight="1" s="49">
      <c r="A101" s="165" t="n">
        <v>99</v>
      </c>
      <c r="B101" s="166" t="inlineStr">
        <is>
          <t>ขั้นตอนการผลิตยาเม็ด Ethambutol ในข้อใดมีผลต่อความสม ่าเสมอของตัวยามากที่สุด</t>
        </is>
      </c>
      <c r="C101" s="166" t="inlineStr"/>
      <c r="D101" s="166" t="inlineStr">
        <is>
          <t>Mixing</t>
        </is>
      </c>
      <c r="E101" s="166" t="inlineStr">
        <is>
          <t>Drying</t>
        </is>
      </c>
      <c r="F101" s="166" t="inlineStr">
        <is>
          <t>Slugging</t>
        </is>
      </c>
      <c r="G101" s="166" t="inlineStr">
        <is>
          <t>Coating</t>
        </is>
      </c>
      <c r="H101" s="166" t="inlineStr">
        <is>
          <t>Tableting</t>
        </is>
      </c>
      <c r="I101" s="165" t="n">
        <v>1</v>
      </c>
      <c r="J101" s="166"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Tablet Manufacturing</t>
        </is>
      </c>
      <c r="M101" s="166" t="inlineStr"/>
      <c r="N101" s="165" t="inlineStr">
        <is>
          <t>Product</t>
        </is>
      </c>
      <c r="O101" s="166" t="inlineStr">
        <is>
          <t>ข้อ 29 (PLE_CC1_2555 Day 1.md)</t>
        </is>
      </c>
      <c r="P101" s="165" t="inlineStr">
        <is>
          <t>ข้อสอบเก่า</t>
        </is>
      </c>
      <c r="Q101" s="165" t="inlineStr">
        <is>
          <t>2555</t>
        </is>
      </c>
      <c r="R101" s="165" t="inlineStr"/>
    </row>
    <row r="102" ht="24" customHeight="1" s="49">
      <c r="A102" s="165" t="n">
        <v>100</v>
      </c>
      <c r="B102" s="166" t="inlineStr">
        <is>
          <t>ข้อใดไม่ถูกต้องเกี่ยวกับข้อดีของการผลิตยาเม็ดโดยการตอกตรง</t>
        </is>
      </c>
      <c r="C102" s="166" t="inlineStr"/>
      <c r="D102" s="166" t="inlineStr">
        <is>
          <t>ใช้เครื่องมือในการผลิตน้อยชนิด</t>
        </is>
      </c>
      <c r="E102" s="166" t="inlineStr">
        <is>
          <t>กรรมวิธีในการผลิตน้อยขั้นตอน</t>
        </is>
      </c>
      <c r="F102" s="166" t="inlineStr">
        <is>
          <t>ผงยาไหลดี ตอกได้</t>
        </is>
      </c>
      <c r="G102" s="166" t="inlineStr">
        <is>
          <t>.............</t>
        </is>
      </c>
      <c r="H102" s="166" t="inlineStr">
        <is>
          <t>การกระจายของสีสม ่าเสมอมากกว่าการเตรียมโดยวิธีแกรนูลเปียก คณะเภสัชศาสตร์</t>
        </is>
      </c>
      <c r="I102" s="165" t="n">
        <v>1</v>
      </c>
      <c r="J102" s="166"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Tablet Manufacturing</t>
        </is>
      </c>
      <c r="M102" s="166" t="inlineStr"/>
      <c r="N102" s="165" t="inlineStr">
        <is>
          <t>Product</t>
        </is>
      </c>
      <c r="O102" s="166" t="inlineStr">
        <is>
          <t>ข้อ 30 (PLE_CC1_2555 Day 1.md)</t>
        </is>
      </c>
      <c r="P102" s="165" t="inlineStr">
        <is>
          <t>ข้อสอบเก่า</t>
        </is>
      </c>
      <c r="Q102" s="165" t="inlineStr">
        <is>
          <t>2555</t>
        </is>
      </c>
      <c r="R102" s="165" t="inlineStr"/>
    </row>
    <row r="103" ht="24" customHeight="1" s="49">
      <c r="A103" s="165" t="n">
        <v>101</v>
      </c>
      <c r="B103"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03" s="166" t="inlineStr"/>
      <c r="D103" s="166" t="inlineStr">
        <is>
          <t>ยา A มีการละลายดีกว่ายา B เนื่องจากมี Lactose เพื่อช่วยให้ยาละลายดีขึ้น</t>
        </is>
      </c>
      <c r="E103" s="166" t="inlineStr">
        <is>
          <t>ยา B มีการละลายที่ดีกว่ายา A เนื่องจากมี Sodium lauryl sulfate เพื่อให้ผงยาเปียกได้มากขึ้น</t>
        </is>
      </c>
      <c r="F103" s="166" t="inlineStr">
        <is>
          <t>....................</t>
        </is>
      </c>
      <c r="G103" s="166" t="inlineStr">
        <is>
          <t>..................</t>
        </is>
      </c>
      <c r="H103" s="166" t="inlineStr">
        <is>
          <t>...................</t>
        </is>
      </c>
      <c r="I103" s="165" t="n">
        <v>1</v>
      </c>
      <c r="J103" s="166"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Tablet Manufacturing</t>
        </is>
      </c>
      <c r="M103" s="166" t="inlineStr"/>
      <c r="N103" s="165" t="inlineStr">
        <is>
          <t>Product</t>
        </is>
      </c>
      <c r="O103" s="166" t="inlineStr">
        <is>
          <t>ข้อ 36 (PLE_CC1_2555 Day 1.md)</t>
        </is>
      </c>
      <c r="P103" s="165" t="inlineStr">
        <is>
          <t>ข้อสอบเก่า</t>
        </is>
      </c>
      <c r="Q103" s="165" t="inlineStr">
        <is>
          <t>2555</t>
        </is>
      </c>
      <c r="R103" s="165" t="inlineStr"/>
    </row>
    <row r="104" ht="24" customHeight="1" s="49">
      <c r="A104" s="165" t="n">
        <v>102</v>
      </c>
      <c r="B104" s="166" t="inlineStr">
        <is>
          <t>ข้อใดถูกต้องเกี่ยวกับตำรับยาเม็ด</t>
        </is>
      </c>
      <c r="C104" s="166" t="inlineStr"/>
      <c r="D104" s="166" t="inlineStr">
        <is>
          <t>.........</t>
        </is>
      </c>
      <c r="E104" s="166" t="inlineStr">
        <is>
          <t>........</t>
        </is>
      </c>
      <c r="F104" s="166" t="inlineStr">
        <is>
          <t>...........</t>
        </is>
      </c>
      <c r="G104" s="166" t="inlineStr">
        <is>
          <t>.......</t>
        </is>
      </c>
      <c r="H104" s="166" t="inlineStr">
        <is>
          <t>Sodium starch glycolate เป็นสารช่วยแตกตัว มือทั้ง 2 ข้าง</t>
        </is>
      </c>
      <c r="I104" s="165" t="n">
        <v>1</v>
      </c>
      <c r="J104" s="166"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Tablet Manufacturing</t>
        </is>
      </c>
      <c r="M104" s="166" t="inlineStr"/>
      <c r="N104" s="165" t="inlineStr">
        <is>
          <t>Product</t>
        </is>
      </c>
      <c r="O104" s="166" t="inlineStr">
        <is>
          <t>ข้อ 60 (PLE_CC1_2555 Day 1.md)</t>
        </is>
      </c>
      <c r="P104" s="165" t="inlineStr">
        <is>
          <t>ข้อสอบเก่า</t>
        </is>
      </c>
      <c r="Q104" s="165" t="inlineStr">
        <is>
          <t>2555</t>
        </is>
      </c>
      <c r="R104" s="165" t="inlineStr"/>
    </row>
    <row r="105" ht="24" customHeight="1" s="49">
      <c r="A105" s="165" t="n">
        <v>103</v>
      </c>
      <c r="B105" s="166" t="inlineStr">
        <is>
          <t>เปลี่ยนไปใช้ antacid tablet แทน</t>
        </is>
      </c>
      <c r="C105" s="166" t="inlineStr"/>
      <c r="D105" s="166" t="inlineStr">
        <is>
          <t>Enteric Coating with Cellulose acetate phthalate (CAP)</t>
        </is>
      </c>
      <c r="E105" s="166" t="inlineStr">
        <is>
          <t>Hard Gelatin Capsule filling</t>
        </is>
      </c>
      <c r="F105" s="166" t="inlineStr">
        <is>
          <t>Soft Gelatin Capsule encapsulation</t>
        </is>
      </c>
      <c r="G105" s="166" t="inlineStr">
        <is>
          <t>Microcrystalline cellulose</t>
        </is>
      </c>
      <c r="H105" s="166" t="inlineStr">
        <is>
          <t>Magnesium stearate (Lubricant 1%)</t>
        </is>
      </c>
      <c r="I105" s="165" t="n">
        <v>1</v>
      </c>
      <c r="J105"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Tablet Manufacturing</t>
        </is>
      </c>
      <c r="M105" s="166" t="inlineStr"/>
      <c r="N105" s="165" t="inlineStr">
        <is>
          <t>Product</t>
        </is>
      </c>
      <c r="O105" s="166" t="inlineStr">
        <is>
          <t>ข้อ 5 (PLE_CC1_2555 Day 2.md)</t>
        </is>
      </c>
      <c r="P105" s="165" t="inlineStr">
        <is>
          <t>ข้อสอบเก่า</t>
        </is>
      </c>
      <c r="Q105" s="165" t="inlineStr">
        <is>
          <t>2555</t>
        </is>
      </c>
      <c r="R105" s="165" t="inlineStr"/>
    </row>
    <row r="106" ht="24" customHeight="1" s="49">
      <c r="A106" s="165" t="n">
        <v>104</v>
      </c>
      <c r="B106" s="166" t="inlineStr">
        <is>
          <t>ยาเม็ดที่มี Estrogen เพียงชนิดเดียว 28 เม็ด</t>
        </is>
      </c>
      <c r="C106" s="166" t="inlineStr"/>
      <c r="D106" s="166" t="inlineStr">
        <is>
          <t>Microcrystalline cellulose</t>
        </is>
      </c>
      <c r="E106" s="166" t="inlineStr">
        <is>
          <t>Magnesium stearate (Lubricant 1%)</t>
        </is>
      </c>
      <c r="F106" s="166" t="inlineStr">
        <is>
          <t>Sodium starch glycolate (Superdisintegrant)</t>
        </is>
      </c>
      <c r="G106" s="166" t="inlineStr">
        <is>
          <t>Direct Compression tableting method</t>
        </is>
      </c>
      <c r="H106" s="166" t="inlineStr">
        <is>
          <t>Wet Granulation tableting method</t>
        </is>
      </c>
      <c r="I106" s="165" t="n">
        <v>1</v>
      </c>
      <c r="J106"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Tablet Manufacturing</t>
        </is>
      </c>
      <c r="M106" s="166" t="inlineStr"/>
      <c r="N106" s="165" t="inlineStr">
        <is>
          <t>Product</t>
        </is>
      </c>
      <c r="O106" s="166" t="inlineStr">
        <is>
          <t>ข้อ 1 (PLE_CC1_2555 Day 2.md)</t>
        </is>
      </c>
      <c r="P106" s="165" t="inlineStr">
        <is>
          <t>ข้อสอบเก่า</t>
        </is>
      </c>
      <c r="Q106" s="165" t="inlineStr">
        <is>
          <t>2555</t>
        </is>
      </c>
      <c r="R106" s="165" t="inlineStr"/>
    </row>
    <row r="107" ht="24" customHeight="1" s="49">
      <c r="A107" s="165" t="n">
        <v>105</v>
      </c>
      <c r="B107" s="166" t="inlineStr">
        <is>
          <t>ยาเม็ดที่มี Progesterone เพียงชนิดเดียว 28 เม็ด</t>
        </is>
      </c>
      <c r="C107" s="166" t="inlineStr"/>
      <c r="D107" s="166" t="inlineStr">
        <is>
          <t>Direct Compression tableting method</t>
        </is>
      </c>
      <c r="E107" s="166" t="inlineStr">
        <is>
          <t>Wet Granulation tableting method</t>
        </is>
      </c>
      <c r="F107" s="166" t="inlineStr">
        <is>
          <t>Dry Granulation (Roller Compaction)</t>
        </is>
      </c>
      <c r="G107" s="166" t="inlineStr">
        <is>
          <t>Fluidized Bed Granulation</t>
        </is>
      </c>
      <c r="H107" s="166" t="inlineStr">
        <is>
          <t>Film Coating with Hydroxypropyl methylcellulose (HPMC)</t>
        </is>
      </c>
      <c r="I107" s="165" t="n">
        <v>1</v>
      </c>
      <c r="J107"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Tablet Manufacturing</t>
        </is>
      </c>
      <c r="M107" s="166" t="inlineStr"/>
      <c r="N107" s="165" t="inlineStr">
        <is>
          <t>Product</t>
        </is>
      </c>
      <c r="O107" s="166" t="inlineStr">
        <is>
          <t>ข้อ 2 (PLE_CC1_2555 Day 2.md)</t>
        </is>
      </c>
      <c r="P107" s="165" t="inlineStr">
        <is>
          <t>ข้อสอบเก่า</t>
        </is>
      </c>
      <c r="Q107" s="165" t="inlineStr">
        <is>
          <t>2555</t>
        </is>
      </c>
      <c r="R107" s="165" t="inlineStr"/>
    </row>
    <row r="108" ht="24" customHeight="1" s="49">
      <c r="A108" s="165" t="n">
        <v>106</v>
      </c>
      <c r="B108" s="166" t="inlineStr">
        <is>
          <t>ยาเม็ดที่มี Estrogen ชนิดเดียว 14 เม็ด และ Progesterone ชนิดเดียว 14 เม็ด</t>
        </is>
      </c>
      <c r="C108" s="166" t="inlineStr"/>
      <c r="D108" s="166" t="inlineStr">
        <is>
          <t>Fluidized Bed Granulation</t>
        </is>
      </c>
      <c r="E108" s="166" t="inlineStr">
        <is>
          <t>Film Coating with Hydroxypropyl methylcellulose (HPMC)</t>
        </is>
      </c>
      <c r="F108" s="166" t="inlineStr">
        <is>
          <t>Enteric Coating with Cellulose acetate phthalate (CAP)</t>
        </is>
      </c>
      <c r="G108" s="166" t="inlineStr">
        <is>
          <t>Hard Gelatin Capsule filling</t>
        </is>
      </c>
      <c r="H108" s="166" t="inlineStr">
        <is>
          <t>Soft Gelatin Capsule encapsulation</t>
        </is>
      </c>
      <c r="I108" s="165" t="n">
        <v>1</v>
      </c>
      <c r="J108"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Tablet Manufacturing</t>
        </is>
      </c>
      <c r="M108" s="166" t="inlineStr"/>
      <c r="N108" s="165" t="inlineStr">
        <is>
          <t>Product</t>
        </is>
      </c>
      <c r="O108" s="166" t="inlineStr">
        <is>
          <t>ข้อ 3 (PLE_CC1_2555 Day 2.md)</t>
        </is>
      </c>
      <c r="P108" s="165" t="inlineStr">
        <is>
          <t>ข้อสอบเก่า</t>
        </is>
      </c>
      <c r="Q108" s="165" t="inlineStr">
        <is>
          <t>2555</t>
        </is>
      </c>
      <c r="R108" s="165" t="inlineStr"/>
    </row>
    <row r="109" ht="24" customHeight="1" s="49">
      <c r="A109" s="165" t="n">
        <v>107</v>
      </c>
      <c r="B109" s="166" t="inlineStr">
        <is>
          <t>ยาเม็ดที่มีทั้ง Estrogen และ Progesterone ทุกเม็ด 28 เม็ด</t>
        </is>
      </c>
      <c r="C109" s="166" t="inlineStr"/>
      <c r="D109" s="166" t="inlineStr">
        <is>
          <t>Hard Gelatin Capsule filling</t>
        </is>
      </c>
      <c r="E109" s="166" t="inlineStr">
        <is>
          <t>Soft Gelatin Capsule encapsulation</t>
        </is>
      </c>
      <c r="F109" s="166" t="inlineStr">
        <is>
          <t>Microcrystalline cellulose</t>
        </is>
      </c>
      <c r="G109" s="166" t="inlineStr">
        <is>
          <t>Magnesium stearate (Lubricant 1%)</t>
        </is>
      </c>
      <c r="H109" s="166" t="inlineStr">
        <is>
          <t>Sodium starch glycolate (Superdisintegrant)</t>
        </is>
      </c>
      <c r="I109" s="165" t="n">
        <v>1</v>
      </c>
      <c r="J109"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Tablet Manufacturing</t>
        </is>
      </c>
      <c r="M109" s="166" t="inlineStr"/>
      <c r="N109" s="165" t="inlineStr">
        <is>
          <t>Product</t>
        </is>
      </c>
      <c r="O109" s="166" t="inlineStr">
        <is>
          <t>ข้อ 4 (PLE_CC1_2555 Day 2.md)</t>
        </is>
      </c>
      <c r="P109" s="165" t="inlineStr">
        <is>
          <t>ข้อสอบเก่า</t>
        </is>
      </c>
      <c r="Q109" s="165" t="inlineStr">
        <is>
          <t>2555</t>
        </is>
      </c>
      <c r="R109" s="165" t="inlineStr"/>
    </row>
    <row r="110" ht="24" customHeight="1" s="49">
      <c r="A110" s="165" t="n">
        <v>108</v>
      </c>
      <c r="B110" s="166" t="inlineStr">
        <is>
          <t>ในการทดสอบสูตรตำรับยาเม็ด ข้อใดที่ไม่ได้ระบุไว้ใน USP</t>
        </is>
      </c>
      <c r="C110" s="166" t="inlineStr"/>
      <c r="D110" s="166" t="inlineStr">
        <is>
          <t>Magnesium stearate (Lubricant 1%)</t>
        </is>
      </c>
      <c r="E110" s="166" t="inlineStr">
        <is>
          <t>Sodium starch glycolate (Superdisintegrant)</t>
        </is>
      </c>
      <c r="F110" s="166" t="inlineStr">
        <is>
          <t>Direct Compression tableting method</t>
        </is>
      </c>
      <c r="G110" s="166" t="inlineStr">
        <is>
          <t>Wet Granulation tableting method</t>
        </is>
      </c>
      <c r="H110" s="166" t="inlineStr">
        <is>
          <t>Dry Granulation (Roller Compaction)</t>
        </is>
      </c>
      <c r="I110" s="165" t="n">
        <v>1</v>
      </c>
      <c r="J110"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Tablet Manufacturing</t>
        </is>
      </c>
      <c r="M110" s="166" t="inlineStr"/>
      <c r="N110" s="165" t="inlineStr">
        <is>
          <t>Product</t>
        </is>
      </c>
      <c r="O110" s="166" t="inlineStr">
        <is>
          <t>ข้อ 5 (PLE_CC1_2555 Day 2.md)</t>
        </is>
      </c>
      <c r="P110" s="165" t="inlineStr">
        <is>
          <t>ข้อสอบเก่า</t>
        </is>
      </c>
      <c r="Q110" s="165" t="inlineStr">
        <is>
          <t>2555</t>
        </is>
      </c>
      <c r="R110" s="165" t="inlineStr"/>
    </row>
    <row r="111" ht="24" customHeight="1" s="49">
      <c r="A111" s="165" t="n">
        <v>109</v>
      </c>
      <c r="B111" s="166" t="inlineStr">
        <is>
          <t>ให้สูตรตำรับมา 2 ตำรับ ข้อใดถูก สูตร A สูตร B Allopurinol … … … Sodium starch glycolate Magnesium stearate 15% Allopurinol … … … Microcrystalline cellulose Sodium lauryl sulfate Magnesium stearate 5%</t>
        </is>
      </c>
      <c r="C111" s="166" t="inlineStr"/>
      <c r="D111" s="166" t="inlineStr">
        <is>
          <t>Wet Granulation tableting method</t>
        </is>
      </c>
      <c r="E111" s="166" t="inlineStr">
        <is>
          <t>Dry Granulation (Roller Compaction)</t>
        </is>
      </c>
      <c r="F111" s="166" t="inlineStr">
        <is>
          <t>Fluidized Bed Granulation</t>
        </is>
      </c>
      <c r="G111" s="166" t="inlineStr">
        <is>
          <t>Film Coating with Hydroxypropyl methylcellulose (HPMC)</t>
        </is>
      </c>
      <c r="H111" s="166" t="inlineStr">
        <is>
          <t>Enteric Coating with Cellulose acetate phthalate (CAP)</t>
        </is>
      </c>
      <c r="I111" s="165" t="n">
        <v>1</v>
      </c>
      <c r="J111"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Tablet Manufacturing</t>
        </is>
      </c>
      <c r="M111" s="166" t="inlineStr"/>
      <c r="N111" s="165" t="inlineStr">
        <is>
          <t>Product</t>
        </is>
      </c>
      <c r="O111" s="166" t="inlineStr">
        <is>
          <t>ข้อ 8 (PLE_CC1_2555 Day 2.md)</t>
        </is>
      </c>
      <c r="P111" s="165" t="inlineStr">
        <is>
          <t>ข้อสอบเก่า</t>
        </is>
      </c>
      <c r="Q111" s="165" t="inlineStr">
        <is>
          <t>2555</t>
        </is>
      </c>
      <c r="R111" s="165" t="inlineStr"/>
    </row>
    <row r="112" ht="24" customHeight="1" s="49">
      <c r="A112" s="165" t="n">
        <v>110</v>
      </c>
      <c r="B112" s="166" t="inlineStr">
        <is>
          <t>เกี่ยวกับ magnesium stearate ข้อใดต่อไปนี้กล่าวถูกต้องตามหลักวิชาชีพเภสัชกรรม</t>
        </is>
      </c>
      <c r="C112" s="166" t="inlineStr"/>
      <c r="D112" s="166" t="inlineStr">
        <is>
          <t>Film Coating with Hydroxypropyl methylcellulose (HPMC)</t>
        </is>
      </c>
      <c r="E112" s="166" t="inlineStr">
        <is>
          <t>Enteric Coating with Cellulose acetate phthalate (CAP)</t>
        </is>
      </c>
      <c r="F112" s="166" t="inlineStr">
        <is>
          <t>Hard Gelatin Capsule filling</t>
        </is>
      </c>
      <c r="G112" s="166" t="inlineStr">
        <is>
          <t>Soft Gelatin Capsule encapsulation</t>
        </is>
      </c>
      <c r="H112" s="166" t="inlineStr">
        <is>
          <t>Microcrystalline cellulose</t>
        </is>
      </c>
      <c r="I112" s="165" t="n">
        <v>1</v>
      </c>
      <c r="J112"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Tablet Manufacturing</t>
        </is>
      </c>
      <c r="M112" s="166" t="inlineStr"/>
      <c r="N112" s="165" t="inlineStr">
        <is>
          <t>Product</t>
        </is>
      </c>
      <c r="O112" s="166" t="inlineStr">
        <is>
          <t>ข้อ 4 (PLE_CC1_2555 Day 2.md)</t>
        </is>
      </c>
      <c r="P112" s="165" t="inlineStr">
        <is>
          <t>ข้อสอบเก่า</t>
        </is>
      </c>
      <c r="Q112" s="165" t="inlineStr">
        <is>
          <t>2555</t>
        </is>
      </c>
      <c r="R112" s="165" t="inlineStr"/>
    </row>
    <row r="113" ht="24" customHeight="1" s="49">
      <c r="A113" s="165" t="n">
        <v>111</v>
      </c>
      <c r="B113" s="166" t="inlineStr">
        <is>
          <t>เกี่ยวกับ Magnesium stearate ข้อใดต่อไปนี้กล่าวถูกต้องตามหลักวิชาชีพเภสัชกรรม</t>
        </is>
      </c>
      <c r="C113" s="166" t="inlineStr"/>
      <c r="D113" s="166" t="inlineStr">
        <is>
          <t>Soft Gelatin Capsule encapsulation</t>
        </is>
      </c>
      <c r="E113" s="166" t="inlineStr">
        <is>
          <t>Microcrystalline cellulose</t>
        </is>
      </c>
      <c r="F113" s="166" t="inlineStr">
        <is>
          <t>Magnesium stearate (Lubricant 1%)</t>
        </is>
      </c>
      <c r="G113" s="166" t="inlineStr">
        <is>
          <t>Sodium starch glycolate (Superdisintegrant)</t>
        </is>
      </c>
      <c r="H113" s="166" t="inlineStr">
        <is>
          <t>Direct Compression tableting method</t>
        </is>
      </c>
      <c r="I113" s="165" t="n">
        <v>1</v>
      </c>
      <c r="J113"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Tablet Manufacturing</t>
        </is>
      </c>
      <c r="M113" s="166" t="inlineStr"/>
      <c r="N113" s="165" t="inlineStr">
        <is>
          <t>Product</t>
        </is>
      </c>
      <c r="O113" s="166" t="inlineStr">
        <is>
          <t>ข้อ 2 (PLE_CC1_2555 Day 2.md)</t>
        </is>
      </c>
      <c r="P113" s="165" t="inlineStr">
        <is>
          <t>ข้อสอบเก่า</t>
        </is>
      </c>
      <c r="Q113" s="165" t="inlineStr">
        <is>
          <t>2555</t>
        </is>
      </c>
      <c r="R113" s="165" t="inlineStr"/>
    </row>
    <row r="114" ht="24" customHeight="1" s="49">
      <c r="A114" s="165" t="n">
        <v>112</v>
      </c>
      <c r="B114" s="166" t="inlineStr">
        <is>
          <t>เท่ากับครึ่งหนึ่งของอายุยาเม็ดที่เหลือ</t>
        </is>
      </c>
      <c r="C114" s="166" t="inlineStr"/>
      <c r="D114" s="166" t="inlineStr">
        <is>
          <t>การหาประสิทธิผลของยา เทียบกับราคา เรียกว่าเป็นการศึกษาอะไร</t>
        </is>
      </c>
      <c r="E114" s="166" t="inlineStr">
        <is>
          <t>Direct Compression tableting method</t>
        </is>
      </c>
      <c r="F114" s="166" t="inlineStr">
        <is>
          <t>Wet Granulation tableting method</t>
        </is>
      </c>
      <c r="G114" s="166" t="inlineStr">
        <is>
          <t>Dry Granulation (Roller Compaction)</t>
        </is>
      </c>
      <c r="H114" s="166" t="inlineStr">
        <is>
          <t>Fluidized Bed Granulation</t>
        </is>
      </c>
      <c r="I114" s="165" t="n">
        <v>1</v>
      </c>
      <c r="J114" s="166"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Tablet Manufacturing</t>
        </is>
      </c>
      <c r="M114" s="166" t="inlineStr"/>
      <c r="N114" s="165" t="inlineStr">
        <is>
          <t>Product</t>
        </is>
      </c>
      <c r="O114" s="166" t="inlineStr">
        <is>
          <t>ข้อ 4 (PLE_CC1_2555 Day 2.md)</t>
        </is>
      </c>
      <c r="P114" s="165" t="inlineStr">
        <is>
          <t>ข้อสอบเก่า</t>
        </is>
      </c>
      <c r="Q114" s="165" t="inlineStr">
        <is>
          <t>2555</t>
        </is>
      </c>
      <c r="R114" s="165" t="inlineStr"/>
    </row>
    <row r="115" ht="24" customHeight="1" s="49">
      <c r="A115" s="165" t="n">
        <v>113</v>
      </c>
      <c r="B115"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15" s="166" t="inlineStr"/>
      <c r="D115" s="166" t="inlineStr">
        <is>
          <t>Dry Granulation (Roller Compaction)</t>
        </is>
      </c>
      <c r="E115" s="166" t="inlineStr">
        <is>
          <t>Fluidized Bed Granulation</t>
        </is>
      </c>
      <c r="F115" s="166" t="inlineStr">
        <is>
          <t>Film Coating with Hydroxypropyl methylcellulose (HPMC)</t>
        </is>
      </c>
      <c r="G115" s="166" t="inlineStr">
        <is>
          <t>Enteric Coating with Cellulose acetate phthalate (CAP)</t>
        </is>
      </c>
      <c r="H115" s="166" t="inlineStr">
        <is>
          <t>Hard Gelatin Capsule filling</t>
        </is>
      </c>
      <c r="I115" s="165" t="n">
        <v>1</v>
      </c>
      <c r="J115"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Tablet Manufacturing</t>
        </is>
      </c>
      <c r="M115" s="166" t="inlineStr"/>
      <c r="N115" s="165" t="inlineStr">
        <is>
          <t>Product</t>
        </is>
      </c>
      <c r="O115" s="166" t="inlineStr">
        <is>
          <t>ข้อ 5 (PLE_CC1_2533.md)</t>
        </is>
      </c>
      <c r="P115" s="165" t="inlineStr">
        <is>
          <t>ข้อสอบเก่า</t>
        </is>
      </c>
      <c r="Q115" s="165" t="inlineStr">
        <is>
          <t>2533</t>
        </is>
      </c>
      <c r="R115" s="165" t="inlineStr"/>
    </row>
    <row r="116" ht="24" customHeight="1" s="49">
      <c r="A116" s="165" t="n">
        <v>114</v>
      </c>
      <c r="B116" s="166" t="inlineStr">
        <is>
          <t>ข้อใดคือวัตถุประสงค์หลักในการในการทำ Ferrus sulphate ให้เป็น Enteric coated tablets</t>
        </is>
      </c>
      <c r="C116" s="166" t="inlineStr"/>
      <c r="D116" s="166" t="inlineStr">
        <is>
          <t>Enteric Coating with Cellulose acetate phthalate (CAP)</t>
        </is>
      </c>
      <c r="E116" s="166" t="inlineStr">
        <is>
          <t>Hard Gelatin Capsule filling</t>
        </is>
      </c>
      <c r="F116" s="166" t="inlineStr">
        <is>
          <t>Soft Gelatin Capsule encapsulation</t>
        </is>
      </c>
      <c r="G116" s="166" t="inlineStr">
        <is>
          <t>Microcrystalline cellulose</t>
        </is>
      </c>
      <c r="H116" s="166" t="inlineStr">
        <is>
          <t>Magnesium stearate (Lubricant 1%)</t>
        </is>
      </c>
      <c r="I116" s="165" t="n">
        <v>1</v>
      </c>
      <c r="J116"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Tablet Coating</t>
        </is>
      </c>
      <c r="M116" s="166" t="inlineStr"/>
      <c r="N116" s="165" t="inlineStr">
        <is>
          <t>Product</t>
        </is>
      </c>
      <c r="O116" s="166" t="inlineStr">
        <is>
          <t>ข้อ 5 (PLE_CC1_2533.md)</t>
        </is>
      </c>
      <c r="P116" s="165" t="inlineStr">
        <is>
          <t>ข้อสอบเก่า</t>
        </is>
      </c>
      <c r="Q116" s="165" t="inlineStr">
        <is>
          <t>2533</t>
        </is>
      </c>
      <c r="R116" s="165" t="inlineStr"/>
    </row>
    <row r="117" ht="24" customHeight="1" s="49">
      <c r="A117" s="165" t="n">
        <v>115</v>
      </c>
      <c r="B117" s="166" t="inlineStr">
        <is>
          <t>สารเคลือบในตำรับที่ทำให้ Ferrus sulphate ให้เป็น Enteric coated tablets</t>
        </is>
      </c>
      <c r="C117" s="166" t="inlineStr"/>
      <c r="D117" s="166" t="inlineStr">
        <is>
          <t>Microcrystalline cellulose</t>
        </is>
      </c>
      <c r="E117" s="166" t="inlineStr">
        <is>
          <t>Magnesium stearate (Lubricant 1%)</t>
        </is>
      </c>
      <c r="F117" s="166" t="inlineStr">
        <is>
          <t>Sodium starch glycolate (Superdisintegrant)</t>
        </is>
      </c>
      <c r="G117" s="166" t="inlineStr">
        <is>
          <t>Direct Compression tableting method</t>
        </is>
      </c>
      <c r="H117" s="166" t="inlineStr">
        <is>
          <t>Wet Granulation tableting method</t>
        </is>
      </c>
      <c r="I117" s="165" t="n">
        <v>1</v>
      </c>
      <c r="J117"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Tablet Coating</t>
        </is>
      </c>
      <c r="M117" s="166" t="inlineStr"/>
      <c r="N117" s="165" t="inlineStr">
        <is>
          <t>Product</t>
        </is>
      </c>
      <c r="O117" s="166" t="inlineStr">
        <is>
          <t>ข้อ 6 (PLE_CC1_2533.md)</t>
        </is>
      </c>
      <c r="P117" s="165" t="inlineStr">
        <is>
          <t>ข้อสอบเก่า</t>
        </is>
      </c>
      <c r="Q117" s="165" t="inlineStr">
        <is>
          <t>2533</t>
        </is>
      </c>
      <c r="R117" s="165" t="inlineStr"/>
    </row>
    <row r="118" ht="24" customHeight="1" s="49">
      <c r="A118" s="165" t="n">
        <v>116</v>
      </c>
      <c r="B118" s="166"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18" s="166" t="inlineStr"/>
      <c r="D118" s="166" t="inlineStr">
        <is>
          <t>Direct Compression tableting method</t>
        </is>
      </c>
      <c r="E118" s="166" t="inlineStr">
        <is>
          <t>Wet Granulation tableting method</t>
        </is>
      </c>
      <c r="F118" s="166" t="inlineStr">
        <is>
          <t>Dry Granulation (Roller Compaction)</t>
        </is>
      </c>
      <c r="G118" s="166" t="inlineStr">
        <is>
          <t>Fluidized Bed Granulation</t>
        </is>
      </c>
      <c r="H118" s="166" t="inlineStr">
        <is>
          <t>Film Coating with Hydroxypropyl methylcellulose (HPMC)</t>
        </is>
      </c>
      <c r="I118" s="165" t="n">
        <v>1</v>
      </c>
      <c r="J118"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Tablet Manufacturing</t>
        </is>
      </c>
      <c r="M118" s="166" t="inlineStr"/>
      <c r="N118" s="165" t="inlineStr">
        <is>
          <t>Product</t>
        </is>
      </c>
      <c r="O118" s="166" t="inlineStr">
        <is>
          <t>ข้อ 5 (PLE_CC1_2533.md)</t>
        </is>
      </c>
      <c r="P118" s="165" t="inlineStr">
        <is>
          <t>ข้อสอบเก่า</t>
        </is>
      </c>
      <c r="Q118" s="165" t="inlineStr">
        <is>
          <t>2533</t>
        </is>
      </c>
      <c r="R118" s="165" t="inlineStr"/>
    </row>
    <row r="119" ht="24" customHeight="1" s="49">
      <c r="A119" s="165" t="n">
        <v>117</v>
      </c>
      <c r="B119" s="166" t="inlineStr">
        <is>
          <t>ข้อใดถูกเกี่ยวกับยาเม็ด Furosemide</t>
        </is>
      </c>
      <c r="C119" s="166" t="inlineStr"/>
      <c r="D119" s="166" t="inlineStr">
        <is>
          <t>รับประทานเวลาใดก็ได้ แต่ควรเป็นเวลาเดียวกันทุกวัน</t>
        </is>
      </c>
      <c r="E119" s="166" t="inlineStr">
        <is>
          <t>รับประทานไม่เกินเที่ยงวัน</t>
        </is>
      </c>
      <c r="F119" s="166" t="inlineStr">
        <is>
          <t>หากลืมรับประทาน สามารถรับประทานทันทีที่นึกขึ้นได้</t>
        </is>
      </c>
      <c r="G119" s="166" t="inlineStr">
        <is>
          <t>หลีกเลี่ยงการรับประทานร่วมกับนมและยาลดกรด</t>
        </is>
      </c>
      <c r="H119" s="166" t="inlineStr">
        <is>
          <t>หลังรับประทานยาแล้ว ให้ดื่มน้ำตามมากๆ</t>
        </is>
      </c>
      <c r="I119" s="165" t="n">
        <v>1</v>
      </c>
      <c r="J119" s="166"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Tablet Manufacturing</t>
        </is>
      </c>
      <c r="M119" s="166" t="inlineStr"/>
      <c r="N119" s="165" t="inlineStr">
        <is>
          <t>Product</t>
        </is>
      </c>
      <c r="O119" s="166" t="inlineStr">
        <is>
          <t>ข้อ 7 (PLE_CC1_Practice_Exam.md)</t>
        </is>
      </c>
      <c r="P119" s="165" t="inlineStr">
        <is>
          <t>ข้อสอบจำลอง</t>
        </is>
      </c>
      <c r="Q119" s="165" t="inlineStr">
        <is>
          <t>Mock สภาเภสัชฯ Practice</t>
        </is>
      </c>
      <c r="R119" s="165" t="inlineStr"/>
    </row>
    <row r="120" ht="24" customHeight="1" s="49">
      <c r="A120" s="165" t="n">
        <v>118</v>
      </c>
      <c r="B120" s="166" t="inlineStr">
        <is>
          <t>หากต้องการให้ยา Rifampicin มีรูปแบบเภสัชภัณฑ์เป็น enteric coated ควรเคลือบฟิล์มด้วยสารใด</t>
        </is>
      </c>
      <c r="C120" s="166" t="inlineStr"/>
      <c r="D120" s="166" t="inlineStr">
        <is>
          <t>Hydroxypropyl methylcellulose</t>
        </is>
      </c>
      <c r="E120" s="166" t="inlineStr">
        <is>
          <t>Polyethylene glycol</t>
        </is>
      </c>
      <c r="F120" s="166" t="inlineStr">
        <is>
          <t>Cellulose acetate phthalate</t>
        </is>
      </c>
      <c r="G120" s="166" t="inlineStr">
        <is>
          <t>Ethylcellulose</t>
        </is>
      </c>
      <c r="H120" s="166" t="inlineStr">
        <is>
          <t>Hydroxyethyl cellulose</t>
        </is>
      </c>
      <c r="I120" s="165" t="n">
        <v>1</v>
      </c>
      <c r="J120" s="166"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Tablet Coating</t>
        </is>
      </c>
      <c r="M120" s="166" t="inlineStr"/>
      <c r="N120" s="165" t="inlineStr">
        <is>
          <t>Product</t>
        </is>
      </c>
      <c r="O120" s="166" t="inlineStr">
        <is>
          <t>ข้อ 5 (PLE_CC1_Practice_Exam.md)</t>
        </is>
      </c>
      <c r="P120" s="165" t="inlineStr">
        <is>
          <t>ข้อสอบจำลอง</t>
        </is>
      </c>
      <c r="Q120" s="165" t="inlineStr">
        <is>
          <t>Mock สภาเภสัชฯ Practice</t>
        </is>
      </c>
      <c r="R120" s="165" t="inlineStr"/>
    </row>
    <row r="121" ht="24" customHeight="1" s="49">
      <c r="A121" s="165" t="n">
        <v>119</v>
      </c>
      <c r="B121" s="166" t="inlineStr">
        <is>
          <t>Glibenglamide tablet (5) 1x2 ac</t>
        </is>
      </c>
      <c r="C121" s="166" t="inlineStr"/>
      <c r="D121" s="166" t="inlineStr">
        <is>
          <t>Magnesium stearate (Lubricant 1%)</t>
        </is>
      </c>
      <c r="E121" s="166" t="inlineStr">
        <is>
          <t>Sodium starch glycolate (Superdisintegrant)</t>
        </is>
      </c>
      <c r="F121" s="166" t="inlineStr">
        <is>
          <t>Direct Compression tableting method</t>
        </is>
      </c>
      <c r="G121" s="166" t="inlineStr">
        <is>
          <t>Wet Granulation tableting method</t>
        </is>
      </c>
      <c r="H121" s="166" t="inlineStr">
        <is>
          <t>Dry Granulation (Roller Compaction)</t>
        </is>
      </c>
      <c r="I121" s="165" t="n">
        <v>1</v>
      </c>
      <c r="J121"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Tablet Manufacturing</t>
        </is>
      </c>
      <c r="M121" s="166" t="inlineStr"/>
      <c r="N121" s="165" t="inlineStr">
        <is>
          <t>Product</t>
        </is>
      </c>
      <c r="O121" s="166" t="inlineStr">
        <is>
          <t>ข้อ 1 (PLE_CC1_Practice_Exam.md)</t>
        </is>
      </c>
      <c r="P121" s="165" t="inlineStr">
        <is>
          <t>ข้อสอบจำลอง</t>
        </is>
      </c>
      <c r="Q121" s="165" t="inlineStr">
        <is>
          <t>Mock สภาเภสัชฯ Practice</t>
        </is>
      </c>
      <c r="R121" s="165" t="inlineStr"/>
    </row>
    <row r="122" ht="24" customHeight="1" s="49">
      <c r="A122" s="165" t="n">
        <v>120</v>
      </c>
      <c r="B122" s="166" t="inlineStr">
        <is>
          <t>เกี่ยวกับ Metfoemin tablet 1x3 ac ข้อใดต่อไปนี้กล่าวถูกต้องตามหลักวิชาชีพเภสัชกรรม</t>
        </is>
      </c>
      <c r="C122" s="166" t="inlineStr"/>
      <c r="D122" s="166" t="inlineStr">
        <is>
          <t>Wet Granulation tableting method</t>
        </is>
      </c>
      <c r="E122" s="166" t="inlineStr">
        <is>
          <t>Dry Granulation (Roller Compaction)</t>
        </is>
      </c>
      <c r="F122" s="166" t="inlineStr">
        <is>
          <t>Fluidized Bed Granulation</t>
        </is>
      </c>
      <c r="G122" s="166" t="inlineStr">
        <is>
          <t>Film Coating with Hydroxypropyl methylcellulose (HPMC)</t>
        </is>
      </c>
      <c r="H122" s="166" t="inlineStr">
        <is>
          <t>Enteric Coating with Cellulose acetate phthalate (CAP)</t>
        </is>
      </c>
      <c r="I122" s="165" t="n">
        <v>1</v>
      </c>
      <c r="J122"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Tablet Manufacturing</t>
        </is>
      </c>
      <c r="M122" s="166" t="inlineStr"/>
      <c r="N122" s="165" t="inlineStr">
        <is>
          <t>Product</t>
        </is>
      </c>
      <c r="O122" s="166" t="inlineStr">
        <is>
          <t>ข้อ 2 (PLE_CC1_Practice_Exam.md)</t>
        </is>
      </c>
      <c r="P122" s="165" t="inlineStr">
        <is>
          <t>ข้อสอบจำลอง</t>
        </is>
      </c>
      <c r="Q122" s="165" t="inlineStr">
        <is>
          <t>Mock สภาเภสัชฯ Practice</t>
        </is>
      </c>
      <c r="R122" s="165" t="inlineStr"/>
    </row>
    <row r="123" ht="24" customHeight="1" s="49">
      <c r="A123" s="165" t="n">
        <v>121</v>
      </c>
      <c r="B123" s="166" t="inlineStr">
        <is>
          <t>Isosorbide mononitrate tablet 1x2 ac</t>
        </is>
      </c>
      <c r="C123" s="166" t="inlineStr"/>
      <c r="D123" s="166" t="inlineStr">
        <is>
          <t>Film Coating with Hydroxypropyl methylcellulose (HPMC)</t>
        </is>
      </c>
      <c r="E123" s="166" t="inlineStr">
        <is>
          <t>Enteric Coating with Cellulose acetate phthalate (CAP)</t>
        </is>
      </c>
      <c r="F123" s="166" t="inlineStr">
        <is>
          <t>Hard Gelatin Capsule filling</t>
        </is>
      </c>
      <c r="G123" s="166" t="inlineStr">
        <is>
          <t>Soft Gelatin Capsule encapsulation</t>
        </is>
      </c>
      <c r="H123" s="166" t="inlineStr">
        <is>
          <t>Microcrystalline cellulose</t>
        </is>
      </c>
      <c r="I123" s="165" t="n">
        <v>1</v>
      </c>
      <c r="J123"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Tablet Manufacturing</t>
        </is>
      </c>
      <c r="M123" s="166" t="inlineStr"/>
      <c r="N123" s="165" t="inlineStr">
        <is>
          <t>Product</t>
        </is>
      </c>
      <c r="O123" s="166" t="inlineStr">
        <is>
          <t>ข้อ 3 (PLE_CC1_Practice_Exam.md)</t>
        </is>
      </c>
      <c r="P123" s="165" t="inlineStr">
        <is>
          <t>ข้อสอบจำลอง</t>
        </is>
      </c>
      <c r="Q123" s="165" t="inlineStr">
        <is>
          <t>Mock สภาเภสัชฯ Practice</t>
        </is>
      </c>
      <c r="R123" s="165" t="inlineStr"/>
    </row>
    <row r="124" ht="24" customHeight="1" s="49">
      <c r="A124" s="165" t="n">
        <v>122</v>
      </c>
      <c r="B124" s="166" t="inlineStr">
        <is>
          <t>Aspirin tablet 1x1 pc จากข้อมูลดังกล่าว อาการใดต่อไปนี้ของคนไข้ไม่ใช่อาการ DM</t>
        </is>
      </c>
      <c r="C124" s="166" t="inlineStr"/>
      <c r="D124" s="166" t="inlineStr">
        <is>
          <t>หิวน้ำบ่อย</t>
        </is>
      </c>
      <c r="E124" s="166" t="inlineStr">
        <is>
          <t>ปัสสาวะบ่อย</t>
        </is>
      </c>
      <c r="F124" s="166" t="inlineStr">
        <is>
          <t>เจ็บหน้าอก</t>
        </is>
      </c>
      <c r="G124" s="166" t="inlineStr">
        <is>
          <t>น้ำหนักลด</t>
        </is>
      </c>
      <c r="H124" s="166" t="inlineStr">
        <is>
          <t>อ่อนเพลีย</t>
        </is>
      </c>
      <c r="I124" s="165" t="n">
        <v>1</v>
      </c>
      <c r="J124" s="166"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Tablet Manufacturing</t>
        </is>
      </c>
      <c r="M124" s="166" t="inlineStr"/>
      <c r="N124" s="165" t="inlineStr">
        <is>
          <t>Product</t>
        </is>
      </c>
      <c r="O124" s="166" t="inlineStr">
        <is>
          <t>ข้อ 4 (PLE_CC1_Practice_Exam.md)</t>
        </is>
      </c>
      <c r="P124" s="165" t="inlineStr">
        <is>
          <t>ข้อสอบจำลอง</t>
        </is>
      </c>
      <c r="Q124" s="165" t="inlineStr">
        <is>
          <t>Mock สภาเภสัชฯ Practice</t>
        </is>
      </c>
      <c r="R124" s="165" t="inlineStr"/>
    </row>
    <row r="125" ht="24" customHeight="1" s="49">
      <c r="A125" s="165" t="n">
        <v>123</v>
      </c>
      <c r="B125" s="166" t="inlineStr">
        <is>
          <t>เกี่ยวกับ Metformin tablet 1ข3 ac ข้อใดต่อไปนี้กล่าวถูกต้องตามหลักวิชาชีพเภสัชกรรม</t>
        </is>
      </c>
      <c r="C125" s="166" t="inlineStr"/>
      <c r="D125" s="166" t="inlineStr">
        <is>
          <t>Sodium starch glycolate (Superdisintegrant)</t>
        </is>
      </c>
      <c r="E125" s="166" t="inlineStr">
        <is>
          <t>Direct Compression tableting method</t>
        </is>
      </c>
      <c r="F125" s="166" t="inlineStr">
        <is>
          <t>Wet Granulation tableting method</t>
        </is>
      </c>
      <c r="G125" s="166" t="inlineStr">
        <is>
          <t>Dry Granulation (Roller Compaction)</t>
        </is>
      </c>
      <c r="H125" s="166" t="inlineStr">
        <is>
          <t>Fluidized Bed Granulation</t>
        </is>
      </c>
      <c r="I125" s="165" t="n">
        <v>1</v>
      </c>
      <c r="J125"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Tablet Manufacturing</t>
        </is>
      </c>
      <c r="M125" s="166" t="inlineStr"/>
      <c r="N125" s="165" t="inlineStr">
        <is>
          <t>Product</t>
        </is>
      </c>
      <c r="O125" s="166" t="inlineStr">
        <is>
          <t>ข้อ 1 (PLE_CC1_Practice_Exam.md)</t>
        </is>
      </c>
      <c r="P125" s="165" t="inlineStr">
        <is>
          <t>ข้อสอบจำลอง</t>
        </is>
      </c>
      <c r="Q125" s="165" t="inlineStr">
        <is>
          <t>Mock สภาเภสัชฯ Practice</t>
        </is>
      </c>
      <c r="R125" s="165" t="inlineStr"/>
    </row>
    <row r="126" ht="24" customHeight="1" s="49">
      <c r="A126" s="165" t="n">
        <v>124</v>
      </c>
      <c r="B126" s="166"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26" s="166" t="inlineStr"/>
      <c r="D126" s="166" t="inlineStr">
        <is>
          <t>Dry Granulation (Roller Compaction)</t>
        </is>
      </c>
      <c r="E126" s="166" t="inlineStr">
        <is>
          <t>Fluidized Bed Granulation</t>
        </is>
      </c>
      <c r="F126" s="166" t="inlineStr">
        <is>
          <t>Film Coating with Hydroxypropyl methylcellulose (HPMC)</t>
        </is>
      </c>
      <c r="G126" s="166" t="inlineStr">
        <is>
          <t>Enteric Coating with Cellulose acetate phthalate (CAP)</t>
        </is>
      </c>
      <c r="H126" s="166" t="inlineStr">
        <is>
          <t>Hard Gelatin Capsule filling</t>
        </is>
      </c>
      <c r="I126" s="165" t="n">
        <v>1</v>
      </c>
      <c r="J126" s="166"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Tablet Manufacturing</t>
        </is>
      </c>
      <c r="M126" s="166" t="inlineStr"/>
      <c r="N126" s="165" t="inlineStr">
        <is>
          <t>Product</t>
        </is>
      </c>
      <c r="O126" s="166" t="inlineStr">
        <is>
          <t>ข้อ 13 (PLE_CC1_Practice_Exam.md)</t>
        </is>
      </c>
      <c r="P126" s="165" t="inlineStr">
        <is>
          <t>ข้อสอบจำลอง</t>
        </is>
      </c>
      <c r="Q126" s="165" t="inlineStr">
        <is>
          <t>Mock สภาเภสัชฯ Practice</t>
        </is>
      </c>
      <c r="R126" s="165" t="inlineStr"/>
    </row>
    <row r="127" ht="24" customHeight="1" s="49">
      <c r="A127" s="165" t="n">
        <v>125</v>
      </c>
      <c r="B127" s="166"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27" s="166" t="inlineStr"/>
      <c r="D127" s="166" t="inlineStr">
        <is>
          <t>Enteric Coating with Cellulose acetate phthalate (CAP)</t>
        </is>
      </c>
      <c r="E127" s="166" t="inlineStr">
        <is>
          <t>Hard Gelatin Capsule filling</t>
        </is>
      </c>
      <c r="F127" s="166" t="inlineStr">
        <is>
          <t>Soft Gelatin Capsule encapsulation</t>
        </is>
      </c>
      <c r="G127" s="166" t="inlineStr">
        <is>
          <t>Microcrystalline cellulose</t>
        </is>
      </c>
      <c r="H127" s="166" t="inlineStr">
        <is>
          <t>Magnesium stearate (Lubricant 1%)</t>
        </is>
      </c>
      <c r="I127" s="165" t="n">
        <v>1</v>
      </c>
      <c r="J127" s="166"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Tablet Manufacturing</t>
        </is>
      </c>
      <c r="M127" s="166" t="inlineStr"/>
      <c r="N127" s="165" t="inlineStr">
        <is>
          <t>Product</t>
        </is>
      </c>
      <c r="O127" s="166" t="inlineStr">
        <is>
          <t>ข้อ 14 (PLE_CC1_Practice_Exam.md)</t>
        </is>
      </c>
      <c r="P127" s="165" t="inlineStr">
        <is>
          <t>ข้อสอบจำลอง</t>
        </is>
      </c>
      <c r="Q127" s="165" t="inlineStr">
        <is>
          <t>Mock สภาเภสัชฯ Practice</t>
        </is>
      </c>
      <c r="R127" s="165" t="inlineStr"/>
    </row>
    <row r="128" ht="24" customHeight="1" s="49">
      <c r="A128" s="165" t="n">
        <v>126</v>
      </c>
      <c r="B128" s="166" t="inlineStr">
        <is>
          <t>ถ้าหากพบว่ายาเม็ด Paracetamol มีการแยกตัว ออกเป็นชั้น แก้ปัญหาดังกล่าวอย่างไร</t>
        </is>
      </c>
      <c r="C128" s="166" t="inlineStr"/>
      <c r="D128" s="166" t="inlineStr">
        <is>
          <t>ให้ใช้ punch ที่มีความโค้งมาก (deep concave punch )</t>
        </is>
      </c>
      <c r="E128" s="166" t="inlineStr">
        <is>
          <t>ให้ใช้ die ที่มีช่องด้านบนใหญ่กว่าด้านล่าง</t>
        </is>
      </c>
      <c r="F128" s="166" t="inlineStr">
        <is>
          <t>ลดความเร็วในการตอกลง</t>
        </is>
      </c>
      <c r="G128" s="166" t="inlineStr">
        <is>
          <t>เติมสารพวก hygroscopic ลงไปเพื่อไม่ใช้แกรนูลชื้นเกิน</t>
        </is>
      </c>
      <c r="H128" s="166" t="inlineStr">
        <is>
          <t>อาจเพิ่มปริมาณสารยึดเกาะเพื่อให้แกรนูลจับกันได้ดี</t>
        </is>
      </c>
      <c r="I128" s="165" t="n">
        <v>1</v>
      </c>
      <c r="J128" s="166"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Tablet Manufacturing</t>
        </is>
      </c>
      <c r="M128" s="166" t="inlineStr"/>
      <c r="N128" s="165" t="inlineStr">
        <is>
          <t>Product</t>
        </is>
      </c>
      <c r="O128" s="166" t="inlineStr">
        <is>
          <t>ข้อ 26 (PLE_CC1_Practice_Exam.md)</t>
        </is>
      </c>
      <c r="P128" s="165" t="inlineStr">
        <is>
          <t>ข้อสอบจำลอง</t>
        </is>
      </c>
      <c r="Q128" s="165" t="inlineStr">
        <is>
          <t>Mock สภาเภสัชฯ Practice</t>
        </is>
      </c>
      <c r="R128" s="165" t="inlineStr"/>
    </row>
    <row r="129" ht="24" customHeight="1" s="49">
      <c r="A129" s="165" t="n">
        <v>127</v>
      </c>
      <c r="B129" s="166"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29" s="166" t="inlineStr"/>
      <c r="D129" s="166" t="inlineStr">
        <is>
          <t>Direct Compression tableting method</t>
        </is>
      </c>
      <c r="E129" s="166" t="inlineStr">
        <is>
          <t>Wet Granulation tableting method</t>
        </is>
      </c>
      <c r="F129" s="166" t="inlineStr">
        <is>
          <t>Dry Granulation (Roller Compaction)</t>
        </is>
      </c>
      <c r="G129" s="166" t="inlineStr">
        <is>
          <t>Fluidized Bed Granulation</t>
        </is>
      </c>
      <c r="H129" s="166" t="inlineStr">
        <is>
          <t>Film Coating with Hydroxypropyl methylcellulose (HPMC)</t>
        </is>
      </c>
      <c r="I129" s="165" t="n">
        <v>3</v>
      </c>
      <c r="J129" s="166"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Powders &amp; Granules</t>
        </is>
      </c>
      <c r="M129" s="166" t="inlineStr"/>
      <c r="N129" s="165" t="inlineStr">
        <is>
          <t>Product</t>
        </is>
      </c>
      <c r="O129" s="166" t="inlineStr">
        <is>
          <t>ข้อ 31 (PLE_CC1_Practice_Exam.md)</t>
        </is>
      </c>
      <c r="P129" s="165" t="inlineStr">
        <is>
          <t>ข้อสอบจำลอง</t>
        </is>
      </c>
      <c r="Q129" s="165" t="inlineStr">
        <is>
          <t>Mock สภาเภสัชฯ Practice</t>
        </is>
      </c>
      <c r="R129" s="165" t="inlineStr"/>
    </row>
    <row r="130" ht="24" customHeight="1" s="49">
      <c r="A130" s="165" t="n">
        <v>128</v>
      </c>
      <c r="B130" s="166" t="inlineStr">
        <is>
          <t>หากตำรับ orally disintegrating tablet มี disintegration time มากกว่า 2 นาที ควรเติมหรือเพิ่ม ปริมาณสารใดในตำรับ</t>
        </is>
      </c>
      <c r="C130" s="166" t="inlineStr"/>
      <c r="D130" s="166" t="inlineStr">
        <is>
          <t>Croscarmellose sodium</t>
        </is>
      </c>
      <c r="E130" s="166" t="inlineStr">
        <is>
          <t>Magnesium stearate</t>
        </is>
      </c>
      <c r="F130" s="166" t="inlineStr">
        <is>
          <t>Mannitol</t>
        </is>
      </c>
      <c r="G130" s="166" t="inlineStr">
        <is>
          <t>Dextose</t>
        </is>
      </c>
      <c r="H130" s="166" t="inlineStr">
        <is>
          <t>Talcum</t>
        </is>
      </c>
      <c r="I130" s="165" t="n">
        <v>1</v>
      </c>
      <c r="J130" s="166"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Tablet Manufacturing</t>
        </is>
      </c>
      <c r="M130" s="166" t="inlineStr"/>
      <c r="N130" s="165" t="inlineStr">
        <is>
          <t>Product</t>
        </is>
      </c>
      <c r="O130" s="166" t="inlineStr">
        <is>
          <t>ข้อ 8 (PLE_CC1_Practice_Exam.md)</t>
        </is>
      </c>
      <c r="P130" s="165" t="inlineStr">
        <is>
          <t>ข้อสอบจำลอง</t>
        </is>
      </c>
      <c r="Q130" s="165" t="inlineStr">
        <is>
          <t>Mock สภาเภสัชฯ Practice</t>
        </is>
      </c>
      <c r="R130" s="165" t="inlineStr"/>
    </row>
    <row r="131" ht="24" customHeight="1" s="49">
      <c r="A131" s="165" t="n">
        <v>129</v>
      </c>
      <c r="B131" s="166" t="inlineStr">
        <is>
          <t>ในการผลิต effervescent tablets ส่วนประกอบใดเป็นส่วนประกอบสำคัญในตำรับ</t>
        </is>
      </c>
      <c r="C131" s="166" t="inlineStr"/>
      <c r="D131" s="166" t="inlineStr">
        <is>
          <t>Croscarmellose + sodium starch glycolate</t>
        </is>
      </c>
      <c r="E131" s="166" t="inlineStr">
        <is>
          <t>Citric acid + sodium bicarbonate</t>
        </is>
      </c>
      <c r="F131" s="166" t="inlineStr">
        <is>
          <t>Poly(methyl methacrylate) + triacetin</t>
        </is>
      </c>
      <c r="G131" s="166" t="inlineStr">
        <is>
          <t>Poly(ethylene glycol) 4000 + polyviynpyrrolidone</t>
        </is>
      </c>
      <c r="H131" s="166" t="inlineStr">
        <is>
          <t>Maize starch + sodium lauryl sulfate</t>
        </is>
      </c>
      <c r="I131" s="165" t="n">
        <v>1</v>
      </c>
      <c r="J131" s="166"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Tablet Manufacturing</t>
        </is>
      </c>
      <c r="M131" s="166" t="inlineStr"/>
      <c r="N131" s="165" t="inlineStr">
        <is>
          <t>Product</t>
        </is>
      </c>
      <c r="O131" s="166" t="inlineStr">
        <is>
          <t>ข้อ 13 (PLE_CC1_Practice_Exam.md)</t>
        </is>
      </c>
      <c r="P131" s="165" t="inlineStr">
        <is>
          <t>ข้อสอบจำลอง</t>
        </is>
      </c>
      <c r="Q131" s="165" t="inlineStr">
        <is>
          <t>Mock สภาเภสัชฯ Practice</t>
        </is>
      </c>
      <c r="R131" s="165" t="inlineStr"/>
    </row>
    <row r="132" ht="24" customHeight="1" s="49">
      <c r="A132" s="165" t="n">
        <v>130</v>
      </c>
      <c r="B132" s="166" t="inlineStr">
        <is>
          <t>ในการผลิตยา delayed-release tablets ข้อใดเป็นส่วนประกอบสำคัญในการควบคุมการปลดปล่อยยา</t>
        </is>
      </c>
      <c r="C132" s="166" t="inlineStr"/>
      <c r="D132" s="166" t="inlineStr">
        <is>
          <t>Eudragit L</t>
        </is>
      </c>
      <c r="E132" s="166" t="inlineStr">
        <is>
          <t>Ethylcellulose</t>
        </is>
      </c>
      <c r="F132" s="166" t="inlineStr">
        <is>
          <t>Crospovidone</t>
        </is>
      </c>
      <c r="G132" s="166" t="inlineStr">
        <is>
          <t>Hypromellose</t>
        </is>
      </c>
      <c r="H132" s="166" t="inlineStr">
        <is>
          <t>Sodium alginate</t>
        </is>
      </c>
      <c r="I132" s="165" t="n">
        <v>1</v>
      </c>
      <c r="J132" s="166"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Tablet Manufacturing</t>
        </is>
      </c>
      <c r="M132" s="166" t="inlineStr"/>
      <c r="N132" s="165" t="inlineStr">
        <is>
          <t>Product</t>
        </is>
      </c>
      <c r="O132" s="166" t="inlineStr">
        <is>
          <t>ข้อ 15 (PLE_CC1_Practice_Exam.md)</t>
        </is>
      </c>
      <c r="P132" s="165" t="inlineStr">
        <is>
          <t>ข้อสอบจำลอง</t>
        </is>
      </c>
      <c r="Q132" s="165" t="inlineStr">
        <is>
          <t>Mock สภาเภสัชฯ Practice</t>
        </is>
      </c>
      <c r="R132" s="165" t="inlineStr"/>
    </row>
    <row r="133" ht="24" customHeight="1" s="49">
      <c r="A133" s="165" t="n">
        <v>131</v>
      </c>
      <c r="B133" s="166" t="inlineStr">
        <is>
          <t>ข้อใดคือข้อเสียของ sugar-coated tablets เมื่อเก็บไว้เป็นเวลานาน</t>
        </is>
      </c>
      <c r="C133" s="166" t="inlineStr"/>
      <c r="D133" s="166" t="inlineStr">
        <is>
          <t>attrition</t>
        </is>
      </c>
      <c r="E133" s="166" t="inlineStr">
        <is>
          <t>Sticking</t>
        </is>
      </c>
      <c r="F133" s="166" t="inlineStr">
        <is>
          <t>Roughness</t>
        </is>
      </c>
      <c r="G133" s="166" t="inlineStr">
        <is>
          <t>Cracking</t>
        </is>
      </c>
      <c r="H133" s="166" t="inlineStr">
        <is>
          <t>Bridging of logos</t>
        </is>
      </c>
      <c r="I133" s="165" t="n">
        <v>1</v>
      </c>
      <c r="J133" s="166"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Tablet Coating</t>
        </is>
      </c>
      <c r="M133" s="166" t="inlineStr"/>
      <c r="N133" s="165" t="inlineStr">
        <is>
          <t>Product</t>
        </is>
      </c>
      <c r="O133" s="166" t="inlineStr">
        <is>
          <t>ข้อ 39 (PLE_CC1_Practice_Exam.md)</t>
        </is>
      </c>
      <c r="P133" s="165" t="inlineStr">
        <is>
          <t>ข้อสอบจำลอง</t>
        </is>
      </c>
      <c r="Q133" s="165" t="inlineStr">
        <is>
          <t>Mock สภาเภสัชฯ Practice</t>
        </is>
      </c>
      <c r="R133" s="165" t="inlineStr"/>
    </row>
    <row r="134" ht="24" customHeight="1" s="49">
      <c r="A134" s="165" t="n">
        <v>132</v>
      </c>
      <c r="B134" s="166"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34" s="166" t="inlineStr"/>
      <c r="D134" s="166" t="inlineStr">
        <is>
          <t>Film Coating with Hydroxypropyl methylcellulose (HPMC)</t>
        </is>
      </c>
      <c r="E134" s="166" t="inlineStr">
        <is>
          <t>Enteric Coating with Cellulose acetate phthalate (CAP)</t>
        </is>
      </c>
      <c r="F134" s="166" t="inlineStr">
        <is>
          <t>Hard Gelatin Capsule filling</t>
        </is>
      </c>
      <c r="G134" s="166" t="inlineStr">
        <is>
          <t>Soft Gelatin Capsule encapsulation</t>
        </is>
      </c>
      <c r="H134" s="166" t="inlineStr">
        <is>
          <t>Microcrystalline cellulose</t>
        </is>
      </c>
      <c r="I134" s="165" t="n">
        <v>1</v>
      </c>
      <c r="J13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Tablet Manufacturing</t>
        </is>
      </c>
      <c r="M134" s="166" t="inlineStr"/>
      <c r="N134" s="165" t="inlineStr">
        <is>
          <t>Product</t>
        </is>
      </c>
      <c r="O134" s="166" t="inlineStr">
        <is>
          <t>ข้อ 5 (PLE_CC1_Key_Rx20_UBU.md)</t>
        </is>
      </c>
      <c r="P134" s="165" t="inlineStr">
        <is>
          <t>ข้อสอบจำลอง</t>
        </is>
      </c>
      <c r="Q134" s="165" t="inlineStr">
        <is>
          <t>Mock Rx20 UBU</t>
        </is>
      </c>
      <c r="R134" s="165" t="inlineStr"/>
    </row>
    <row r="135" ht="24" customHeight="1" s="49">
      <c r="A135" s="165" t="n">
        <v>133</v>
      </c>
      <c r="B135" s="166" t="inlineStr">
        <is>
          <t>เกี่ยวกับ Film coated tablets ข้อใดต่อไปนี้กล่าวถูกต้องตามหลักวิชาชีพเภสัชกรรม</t>
        </is>
      </c>
      <c r="C135" s="166" t="inlineStr"/>
      <c r="D135" s="166" t="inlineStr">
        <is>
          <t>Soft Gelatin Capsule encapsulation</t>
        </is>
      </c>
      <c r="E135" s="166" t="inlineStr">
        <is>
          <t>Microcrystalline cellulose</t>
        </is>
      </c>
      <c r="F135" s="166" t="inlineStr">
        <is>
          <t>Magnesium stearate (Lubricant 1%)</t>
        </is>
      </c>
      <c r="G135" s="166" t="inlineStr">
        <is>
          <t>Sodium starch glycolate (Superdisintegrant)</t>
        </is>
      </c>
      <c r="H135" s="166" t="inlineStr">
        <is>
          <t>Direct Compression tableting method</t>
        </is>
      </c>
      <c r="I135" s="165" t="n">
        <v>1</v>
      </c>
      <c r="J13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Tablet Coating</t>
        </is>
      </c>
      <c r="M135" s="166" t="inlineStr"/>
      <c r="N135" s="165" t="inlineStr">
        <is>
          <t>Product</t>
        </is>
      </c>
      <c r="O135" s="166" t="inlineStr">
        <is>
          <t>ข้อ 1 (PLE_CC1_Key_Rx20_UBU.md)</t>
        </is>
      </c>
      <c r="P135" s="165" t="inlineStr">
        <is>
          <t>ข้อสอบจำลอง</t>
        </is>
      </c>
      <c r="Q135" s="165" t="inlineStr">
        <is>
          <t>Mock Rx20 UBU</t>
        </is>
      </c>
      <c r="R135" s="165" t="inlineStr"/>
    </row>
    <row r="136" ht="24" customHeight="1" s="49">
      <c r="A136" s="165" t="n">
        <v>134</v>
      </c>
      <c r="B136" s="166" t="inlineStr">
        <is>
          <t>เกี่ยวกับ Enteric coated tablets ข้อใดต่อไปนี้กล่าวถูกต้องตามหลักวิชาชีพเภสัชกรรม</t>
        </is>
      </c>
      <c r="C136" s="166" t="inlineStr"/>
      <c r="D136" s="166" t="inlineStr">
        <is>
          <t>Sodium starch glycolate (Superdisintegrant)</t>
        </is>
      </c>
      <c r="E136" s="166" t="inlineStr">
        <is>
          <t>Direct Compression tableting method</t>
        </is>
      </c>
      <c r="F136" s="166" t="inlineStr">
        <is>
          <t>Wet Granulation tableting method</t>
        </is>
      </c>
      <c r="G136" s="166" t="inlineStr">
        <is>
          <t>Dry Granulation (Roller Compaction)</t>
        </is>
      </c>
      <c r="H136" s="166" t="inlineStr">
        <is>
          <t>Fluidized Bed Granulation</t>
        </is>
      </c>
      <c r="I136" s="165" t="n">
        <v>1</v>
      </c>
      <c r="J136"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Tablet Coating</t>
        </is>
      </c>
      <c r="M136" s="166" t="inlineStr"/>
      <c r="N136" s="165" t="inlineStr">
        <is>
          <t>Product</t>
        </is>
      </c>
      <c r="O136" s="166" t="inlineStr">
        <is>
          <t>ข้อ 2 (PLE_CC1_Key_Rx20_UBU.md)</t>
        </is>
      </c>
      <c r="P136" s="165" t="inlineStr">
        <is>
          <t>ข้อสอบจำลอง</t>
        </is>
      </c>
      <c r="Q136" s="165" t="inlineStr">
        <is>
          <t>Mock Rx20 UBU</t>
        </is>
      </c>
      <c r="R136" s="165" t="inlineStr"/>
    </row>
    <row r="137" ht="24" customHeight="1" s="49">
      <c r="A137" s="165" t="n">
        <v>135</v>
      </c>
      <c r="B137" s="166" t="inlineStr">
        <is>
          <t>เกี่ยวกับ Sugar coated tablets ข้อใดต่อไปนี้กล่าวถูกต้องตามหลักวิชาชีพเภสัชกรรม</t>
        </is>
      </c>
      <c r="C137" s="166" t="inlineStr"/>
      <c r="D137" s="166" t="inlineStr">
        <is>
          <t>Dry Granulation (Roller Compaction)</t>
        </is>
      </c>
      <c r="E137" s="166" t="inlineStr">
        <is>
          <t>Fluidized Bed Granulation</t>
        </is>
      </c>
      <c r="F137" s="166" t="inlineStr">
        <is>
          <t>Film Coating with Hydroxypropyl methylcellulose (HPMC)</t>
        </is>
      </c>
      <c r="G137" s="166" t="inlineStr">
        <is>
          <t>Enteric Coating with Cellulose acetate phthalate (CAP)</t>
        </is>
      </c>
      <c r="H137" s="166" t="inlineStr">
        <is>
          <t>Hard Gelatin Capsule filling</t>
        </is>
      </c>
      <c r="I137" s="165" t="n">
        <v>1</v>
      </c>
      <c r="J137"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Tablet Coating</t>
        </is>
      </c>
      <c r="M137" s="166" t="inlineStr"/>
      <c r="N137" s="165" t="inlineStr">
        <is>
          <t>Product</t>
        </is>
      </c>
      <c r="O137" s="166" t="inlineStr">
        <is>
          <t>ข้อ 3 (PLE_CC1_Key_Rx20_UBU.md)</t>
        </is>
      </c>
      <c r="P137" s="165" t="inlineStr">
        <is>
          <t>ข้อสอบจำลอง</t>
        </is>
      </c>
      <c r="Q137" s="165" t="inlineStr">
        <is>
          <t>Mock Rx20 UBU</t>
        </is>
      </c>
      <c r="R137" s="165" t="inlineStr"/>
    </row>
    <row r="138" ht="24" customHeight="1" s="49">
      <c r="A138" s="165" t="n">
        <v>136</v>
      </c>
      <c r="B138" s="166" t="inlineStr">
        <is>
          <t>เกี่ยวกับ Effervescent tablets ข้อใดต่อไปนี้กล่าวถูกต้องตามหลักวิชาชีพเภสัชกรรม</t>
        </is>
      </c>
      <c r="C138" s="166" t="inlineStr"/>
      <c r="D138" s="166" t="inlineStr">
        <is>
          <t>Enteric Coating with Cellulose acetate phthalate (CAP)</t>
        </is>
      </c>
      <c r="E138" s="166" t="inlineStr">
        <is>
          <t>Hard Gelatin Capsule filling</t>
        </is>
      </c>
      <c r="F138" s="166" t="inlineStr">
        <is>
          <t>Soft Gelatin Capsule encapsulation</t>
        </is>
      </c>
      <c r="G138" s="166" t="inlineStr">
        <is>
          <t>Microcrystalline cellulose</t>
        </is>
      </c>
      <c r="H138" s="166" t="inlineStr">
        <is>
          <t>Magnesium stearate (Lubricant 1%)</t>
        </is>
      </c>
      <c r="I138" s="165" t="n">
        <v>1</v>
      </c>
      <c r="J13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Tablet Manufacturing</t>
        </is>
      </c>
      <c r="M138" s="166" t="inlineStr"/>
      <c r="N138" s="165" t="inlineStr">
        <is>
          <t>Product</t>
        </is>
      </c>
      <c r="O138" s="166" t="inlineStr">
        <is>
          <t>ข้อ 4 (PLE_CC1_Key_Rx20_UBU.md)</t>
        </is>
      </c>
      <c r="P138" s="165" t="inlineStr">
        <is>
          <t>ข้อสอบจำลอง</t>
        </is>
      </c>
      <c r="Q138" s="165" t="inlineStr">
        <is>
          <t>Mock Rx20 UBU</t>
        </is>
      </c>
      <c r="R138" s="165" t="inlineStr"/>
    </row>
    <row r="139" ht="24" customHeight="1" s="49">
      <c r="A139" s="165" t="n">
        <v>137</v>
      </c>
      <c r="B139" s="166" t="inlineStr">
        <is>
          <t>52.ถ้าต้องการทำยา Glipizide เป็น controlled release tablet จะต้องคำนึงถึงปัจจัยด้านใดบ้าง</t>
        </is>
      </c>
      <c r="C139" s="166" t="inlineStr"/>
      <c r="D139" s="166" t="inlineStr">
        <is>
          <t>Microcrystalline cellulose</t>
        </is>
      </c>
      <c r="E139" s="166" t="inlineStr">
        <is>
          <t>Magnesium stearate (Lubricant 1%)</t>
        </is>
      </c>
      <c r="F139" s="166" t="inlineStr">
        <is>
          <t>Sodium starch glycolate (Superdisintegrant)</t>
        </is>
      </c>
      <c r="G139" s="166" t="inlineStr">
        <is>
          <t>Direct Compression tableting method</t>
        </is>
      </c>
      <c r="H139" s="166" t="inlineStr">
        <is>
          <t>Wet Granulation tableting method</t>
        </is>
      </c>
      <c r="I139" s="165" t="n">
        <v>4</v>
      </c>
      <c r="J139" s="166"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66" t="inlineStr"/>
      <c r="L139" s="166" t="inlineStr">
        <is>
          <t>Tablet Manufacturing</t>
        </is>
      </c>
      <c r="M139" s="166" t="inlineStr"/>
      <c r="N139" s="165" t="inlineStr">
        <is>
          <t>Product</t>
        </is>
      </c>
      <c r="O139" s="166" t="inlineStr">
        <is>
          <t>ข้อ 5 (PLE_CC1_Key_Rx20_UBU.md)</t>
        </is>
      </c>
      <c r="P139" s="165" t="inlineStr">
        <is>
          <t>ข้อสอบจำลอง</t>
        </is>
      </c>
      <c r="Q139" s="165" t="inlineStr">
        <is>
          <t>Mock Rx20 UBU</t>
        </is>
      </c>
      <c r="R139" s="165" t="inlineStr"/>
    </row>
    <row r="140" ht="24" customHeight="1" s="49">
      <c r="A140" s="165" t="n">
        <v>138</v>
      </c>
      <c r="B140" s="166" t="inlineStr">
        <is>
          <t>USP กำหนดให้ไม่ต้องทำ Disintegration time</t>
        </is>
      </c>
      <c r="C140" s="166" t="inlineStr"/>
      <c r="D140" s="166" t="inlineStr">
        <is>
          <t>Fluidized Bed Granulation</t>
        </is>
      </c>
      <c r="E140" s="166" t="inlineStr">
        <is>
          <t>Film Coating with Hydroxypropyl methylcellulose (HPMC)</t>
        </is>
      </c>
      <c r="F140" s="166" t="inlineStr">
        <is>
          <t>Enteric Coating with Cellulose acetate phthalate (CAP)</t>
        </is>
      </c>
      <c r="G140" s="166" t="inlineStr">
        <is>
          <t>Hard Gelatin Capsule filling</t>
        </is>
      </c>
      <c r="H140" s="166" t="inlineStr">
        <is>
          <t>Soft Gelatin Capsule encapsulation</t>
        </is>
      </c>
      <c r="I140" s="165" t="n">
        <v>1</v>
      </c>
      <c r="J140"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66" t="inlineStr"/>
      <c r="L140" s="166" t="inlineStr">
        <is>
          <t>Tablet Manufacturing</t>
        </is>
      </c>
      <c r="M140" s="166" t="inlineStr"/>
      <c r="N140" s="165" t="inlineStr">
        <is>
          <t>Product</t>
        </is>
      </c>
      <c r="O140" s="166" t="inlineStr">
        <is>
          <t>ข้อ 3 (PLE_CC1_Key_Rx20_UBU.md)</t>
        </is>
      </c>
      <c r="P140" s="165" t="inlineStr">
        <is>
          <t>ข้อสอบจำลอง</t>
        </is>
      </c>
      <c r="Q140" s="165" t="inlineStr">
        <is>
          <t>Mock Rx20 UBU</t>
        </is>
      </c>
      <c r="R140" s="165" t="inlineStr"/>
    </row>
    <row r="141" ht="24" customHeight="1" s="49">
      <c r="A141" s="165" t="n">
        <v>139</v>
      </c>
      <c r="B141" s="166"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41" s="166" t="inlineStr"/>
      <c r="D141" s="166" t="inlineStr">
        <is>
          <t>Hard Gelatin Capsule filling</t>
        </is>
      </c>
      <c r="E141" s="166" t="inlineStr">
        <is>
          <t>Soft Gelatin Capsule encapsulation</t>
        </is>
      </c>
      <c r="F141" s="166" t="inlineStr">
        <is>
          <t>Microcrystalline cellulose</t>
        </is>
      </c>
      <c r="G141" s="166" t="inlineStr">
        <is>
          <t>Magnesium stearate (Lubricant 1%)</t>
        </is>
      </c>
      <c r="H141" s="166" t="inlineStr">
        <is>
          <t>Sodium starch glycolate (Superdisintegrant)</t>
        </is>
      </c>
      <c r="I141" s="165" t="n">
        <v>4</v>
      </c>
      <c r="J141" s="166"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66" t="inlineStr"/>
      <c r="L141" s="166" t="inlineStr">
        <is>
          <t>Tablet Manufacturing</t>
        </is>
      </c>
      <c r="M141" s="166" t="inlineStr"/>
      <c r="N141" s="165" t="inlineStr">
        <is>
          <t>Product</t>
        </is>
      </c>
      <c r="O141" s="166" t="inlineStr">
        <is>
          <t>ข้อ 3 (PLE_CC1_Key_Rx20_UBU.md)</t>
        </is>
      </c>
      <c r="P141" s="165" t="inlineStr">
        <is>
          <t>ข้อสอบจำลอง</t>
        </is>
      </c>
      <c r="Q141" s="165" t="inlineStr">
        <is>
          <t>Mock Rx20 UBU</t>
        </is>
      </c>
      <c r="R141" s="165" t="inlineStr"/>
    </row>
    <row r="142" ht="24" customHeight="1" s="49">
      <c r="A142" s="165" t="n">
        <v>140</v>
      </c>
      <c r="B142" s="166"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42" s="166" t="inlineStr"/>
      <c r="D142" s="166" t="inlineStr">
        <is>
          <t>Magnesium stearate (Lubricant 1%)</t>
        </is>
      </c>
      <c r="E142" s="166" t="inlineStr">
        <is>
          <t>Sodium starch glycolate (Superdisintegrant)</t>
        </is>
      </c>
      <c r="F142" s="166" t="inlineStr">
        <is>
          <t>Direct Compression tableting method</t>
        </is>
      </c>
      <c r="G142" s="166" t="inlineStr">
        <is>
          <t>Wet Granulation tableting method</t>
        </is>
      </c>
      <c r="H142" s="166" t="inlineStr">
        <is>
          <t>Dry Granulation (Roller Compaction)</t>
        </is>
      </c>
      <c r="I142" s="165" t="n">
        <v>1</v>
      </c>
      <c r="J142"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66" t="inlineStr"/>
      <c r="L142" s="166" t="inlineStr">
        <is>
          <t>Tablet Manufacturing</t>
        </is>
      </c>
      <c r="M142" s="166" t="inlineStr"/>
      <c r="N142" s="165" t="inlineStr">
        <is>
          <t>Product</t>
        </is>
      </c>
      <c r="O142" s="166" t="inlineStr">
        <is>
          <t>ข้อ 78 (PLE_CC1_Key_Rx20_UBU.md)</t>
        </is>
      </c>
      <c r="P142" s="165" t="inlineStr">
        <is>
          <t>ข้อสอบจำลอง</t>
        </is>
      </c>
      <c r="Q142" s="165" t="inlineStr">
        <is>
          <t>Mock Rx20 UBU</t>
        </is>
      </c>
      <c r="R142" s="165" t="inlineStr"/>
    </row>
    <row r="143" ht="24" customHeight="1" s="49">
      <c r="A143" s="165" t="n">
        <v>141</v>
      </c>
      <c r="B143" s="166" t="inlineStr">
        <is>
          <t>เกี่ยวกับ Friability+ Hardness ข้อใดต่อไปนี้กล่าวถูกต้องตามหลักวิชาชีพเภสัชกรรม</t>
        </is>
      </c>
      <c r="C143" s="166" t="inlineStr"/>
      <c r="D143" s="166" t="inlineStr">
        <is>
          <t>Wet Granulation tableting method</t>
        </is>
      </c>
      <c r="E143" s="166" t="inlineStr">
        <is>
          <t>Dry Granulation (Roller Compaction)</t>
        </is>
      </c>
      <c r="F143" s="166" t="inlineStr">
        <is>
          <t>Fluidized Bed Granulation</t>
        </is>
      </c>
      <c r="G143" s="166" t="inlineStr">
        <is>
          <t>Film Coating with Hydroxypropyl methylcellulose (HPMC)</t>
        </is>
      </c>
      <c r="H143" s="166" t="inlineStr">
        <is>
          <t>Enteric Coating with Cellulose acetate phthalate (CAP)</t>
        </is>
      </c>
      <c r="I143" s="165" t="n">
        <v>1</v>
      </c>
      <c r="J143"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66" t="inlineStr"/>
      <c r="L143" s="166" t="inlineStr">
        <is>
          <t>Tablet Manufacturing</t>
        </is>
      </c>
      <c r="M143" s="166" t="inlineStr"/>
      <c r="N143" s="165" t="inlineStr">
        <is>
          <t>Product</t>
        </is>
      </c>
      <c r="O143" s="166" t="inlineStr">
        <is>
          <t>ข้อ 1 (PLE_CC1_Key_Rx20_UBU.md)</t>
        </is>
      </c>
      <c r="P143" s="165" t="inlineStr">
        <is>
          <t>ข้อสอบจำลอง</t>
        </is>
      </c>
      <c r="Q143" s="165" t="inlineStr">
        <is>
          <t>Mock Rx20 UBU</t>
        </is>
      </c>
      <c r="R143" s="165" t="inlineStr"/>
    </row>
    <row r="144" ht="24" customHeight="1" s="49">
      <c r="A144" s="165" t="n">
        <v>142</v>
      </c>
      <c r="B144" s="166" t="inlineStr">
        <is>
          <t>Friability+ Weight variation</t>
        </is>
      </c>
      <c r="C144" s="166" t="inlineStr"/>
      <c r="D144" s="166" t="inlineStr">
        <is>
          <t>Film Coating with Hydroxypropyl methylcellulose (HPMC)</t>
        </is>
      </c>
      <c r="E144" s="166" t="inlineStr">
        <is>
          <t>Enteric Coating with Cellulose acetate phthalate (CAP)</t>
        </is>
      </c>
      <c r="F144" s="166" t="inlineStr">
        <is>
          <t>Hard Gelatin Capsule filling</t>
        </is>
      </c>
      <c r="G144" s="166" t="inlineStr">
        <is>
          <t>Soft Gelatin Capsule encapsulation</t>
        </is>
      </c>
      <c r="H144" s="166" t="inlineStr">
        <is>
          <t>Microcrystalline cellulose</t>
        </is>
      </c>
      <c r="I144" s="165" t="n">
        <v>1</v>
      </c>
      <c r="J14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66" t="inlineStr"/>
      <c r="L144" s="166" t="inlineStr">
        <is>
          <t>Tablet Manufacturing</t>
        </is>
      </c>
      <c r="M144" s="166" t="inlineStr"/>
      <c r="N144" s="165" t="inlineStr">
        <is>
          <t>Product</t>
        </is>
      </c>
      <c r="O144" s="166" t="inlineStr">
        <is>
          <t>ข้อ 2 (PLE_CC1_Key_Rx20_UBU.md)</t>
        </is>
      </c>
      <c r="P144" s="165" t="inlineStr">
        <is>
          <t>ข้อสอบจำลอง</t>
        </is>
      </c>
      <c r="Q144" s="165" t="inlineStr">
        <is>
          <t>Mock Rx20 UBU</t>
        </is>
      </c>
      <c r="R144" s="165" t="inlineStr"/>
    </row>
    <row r="145" ht="24" customHeight="1" s="49">
      <c r="A145" s="165" t="n">
        <v>143</v>
      </c>
      <c r="B145" s="166" t="inlineStr">
        <is>
          <t>เกี่ยวกับ Disintegrant+ Hardness ข้อใดต่อไปนี้กล่าวถูกต้องตามหลักวิชาชีพเภสัชกรรม</t>
        </is>
      </c>
      <c r="C145" s="166" t="inlineStr"/>
      <c r="D145" s="166" t="inlineStr">
        <is>
          <t>Soft Gelatin Capsule encapsulation</t>
        </is>
      </c>
      <c r="E145" s="166" t="inlineStr">
        <is>
          <t>Microcrystalline cellulose</t>
        </is>
      </c>
      <c r="F145" s="166" t="inlineStr">
        <is>
          <t>Magnesium stearate (Lubricant 1%)</t>
        </is>
      </c>
      <c r="G145" s="166" t="inlineStr">
        <is>
          <t>Sodium starch glycolate (Superdisintegrant)</t>
        </is>
      </c>
      <c r="H145" s="166" t="inlineStr">
        <is>
          <t>Direct Compression tableting method</t>
        </is>
      </c>
      <c r="I145" s="165" t="n">
        <v>1</v>
      </c>
      <c r="J14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66" t="inlineStr"/>
      <c r="L145" s="166" t="inlineStr">
        <is>
          <t>Tablet Manufacturing</t>
        </is>
      </c>
      <c r="M145" s="166" t="inlineStr"/>
      <c r="N145" s="165" t="inlineStr">
        <is>
          <t>Product</t>
        </is>
      </c>
      <c r="O145" s="166" t="inlineStr">
        <is>
          <t>ข้อ 4 (PLE_CC1_Key_Rx20_UBU.md)</t>
        </is>
      </c>
      <c r="P145" s="165" t="inlineStr">
        <is>
          <t>ข้อสอบจำลอง</t>
        </is>
      </c>
      <c r="Q145" s="165" t="inlineStr">
        <is>
          <t>Mock Rx20 UBU</t>
        </is>
      </c>
      <c r="R145" s="165" t="inlineStr"/>
    </row>
    <row r="146" ht="24" customHeight="1" s="49">
      <c r="A146" s="165" t="n">
        <v>144</v>
      </c>
      <c r="B146" s="166" t="inlineStr">
        <is>
          <t>Disintegrant + Dissolution</t>
        </is>
      </c>
      <c r="C146" s="166" t="inlineStr"/>
      <c r="D146" s="166" t="inlineStr">
        <is>
          <t>Sodium starch glycolate (Superdisintegrant)</t>
        </is>
      </c>
      <c r="E146" s="166" t="inlineStr">
        <is>
          <t>Direct Compression tableting method</t>
        </is>
      </c>
      <c r="F146" s="166" t="inlineStr">
        <is>
          <t>Wet Granulation tableting method</t>
        </is>
      </c>
      <c r="G146" s="166" t="inlineStr">
        <is>
          <t>Dry Granulation (Roller Compaction)</t>
        </is>
      </c>
      <c r="H146" s="166" t="inlineStr">
        <is>
          <t>Fluidized Bed Granulation</t>
        </is>
      </c>
      <c r="I146" s="165" t="n">
        <v>1</v>
      </c>
      <c r="J146"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66" t="inlineStr"/>
      <c r="L146" s="166" t="inlineStr">
        <is>
          <t>Tablet Manufacturing</t>
        </is>
      </c>
      <c r="M146" s="166" t="inlineStr"/>
      <c r="N146" s="165" t="inlineStr">
        <is>
          <t>Product</t>
        </is>
      </c>
      <c r="O146" s="166" t="inlineStr">
        <is>
          <t>ข้อ 5 (PLE_CC1_Key_Rx20_UBU.md)</t>
        </is>
      </c>
      <c r="P146" s="165" t="inlineStr">
        <is>
          <t>ข้อสอบจำลอง</t>
        </is>
      </c>
      <c r="Q146" s="165" t="inlineStr">
        <is>
          <t>Mock Rx20 UBU</t>
        </is>
      </c>
      <c r="R146" s="165" t="inlineStr"/>
    </row>
    <row r="147" ht="24" customHeight="1" s="49">
      <c r="A147" s="165" t="n">
        <v>145</v>
      </c>
      <c r="B147" s="166"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47" s="166" t="inlineStr"/>
      <c r="D147" s="166" t="inlineStr">
        <is>
          <t>Dry Granulation (Roller Compaction)</t>
        </is>
      </c>
      <c r="E147" s="166" t="inlineStr">
        <is>
          <t>Fluidized Bed Granulation</t>
        </is>
      </c>
      <c r="F147" s="166" t="inlineStr">
        <is>
          <t>Film Coating with Hydroxypropyl methylcellulose (HPMC)</t>
        </is>
      </c>
      <c r="G147" s="166" t="inlineStr">
        <is>
          <t>Enteric Coating with Cellulose acetate phthalate (CAP)</t>
        </is>
      </c>
      <c r="H147" s="166" t="inlineStr">
        <is>
          <t>Hard Gelatin Capsule filling</t>
        </is>
      </c>
      <c r="I147" s="165" t="n">
        <v>5</v>
      </c>
      <c r="J147" s="166"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66" t="inlineStr"/>
      <c r="L147" s="166" t="inlineStr">
        <is>
          <t>Tablet Manufacturing</t>
        </is>
      </c>
      <c r="M147" s="166" t="inlineStr"/>
      <c r="N147" s="165" t="inlineStr">
        <is>
          <t>Product</t>
        </is>
      </c>
      <c r="O147" s="166" t="inlineStr">
        <is>
          <t>ข้อ 5 (PLE_CC1_Key_Rx20_UBU.md)</t>
        </is>
      </c>
      <c r="P147" s="165" t="inlineStr">
        <is>
          <t>ข้อสอบจำลอง</t>
        </is>
      </c>
      <c r="Q147" s="165" t="inlineStr">
        <is>
          <t>Mock Rx20 UBU</t>
        </is>
      </c>
      <c r="R147" s="165" t="inlineStr"/>
    </row>
    <row r="148" ht="24" customHeight="1" s="49">
      <c r="A148" s="165" t="n">
        <v>146</v>
      </c>
      <c r="B148" s="166" t="inlineStr">
        <is>
          <t>ข้อใดถูกต้องเกี่ยวกับตำรับยาเม็ด</t>
        </is>
      </c>
      <c r="C148" s="166" t="inlineStr"/>
      <c r="D148" s="166" t="inlineStr">
        <is>
          <t>Enteric Coating with Cellulose acetate phthalate (CAP)</t>
        </is>
      </c>
      <c r="E148" s="166" t="inlineStr">
        <is>
          <t>Hard Gelatin Capsule filling</t>
        </is>
      </c>
      <c r="F148" s="166" t="inlineStr">
        <is>
          <t>Soft Gelatin Capsule encapsulation</t>
        </is>
      </c>
      <c r="G148" s="166" t="inlineStr">
        <is>
          <t>Microcrystalline cellulose</t>
        </is>
      </c>
      <c r="H148" s="166" t="inlineStr">
        <is>
          <t>Magnesium stearate (Lubricant 1%)</t>
        </is>
      </c>
      <c r="I148" s="165" t="n">
        <v>1</v>
      </c>
      <c r="J14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66" t="inlineStr"/>
      <c r="L148" s="166" t="inlineStr">
        <is>
          <t>Tablet Manufacturing</t>
        </is>
      </c>
      <c r="M148" s="166" t="inlineStr"/>
      <c r="N148" s="165" t="inlineStr">
        <is>
          <t>Product</t>
        </is>
      </c>
      <c r="O148" s="166" t="inlineStr">
        <is>
          <t>ข้อ 9 (PLE_CC1_Key_Rx20_UBU.md)</t>
        </is>
      </c>
      <c r="P148" s="165" t="inlineStr">
        <is>
          <t>ข้อสอบจำลอง</t>
        </is>
      </c>
      <c r="Q148" s="165" t="inlineStr">
        <is>
          <t>Mock Rx20 UBU</t>
        </is>
      </c>
      <c r="R148" s="165" t="inlineStr"/>
    </row>
    <row r="149" ht="24" customHeight="1" s="49">
      <c r="A149" s="165" t="n">
        <v>147</v>
      </c>
      <c r="B149" s="166" t="inlineStr">
        <is>
          <t>8.สูตรยาเม็ดเคลือบฟิล์ม Ethambutol สารใดเป็นสารช่วยแตกตัว</t>
        </is>
      </c>
      <c r="C149" s="166" t="inlineStr"/>
      <c r="D149" s="166" t="inlineStr">
        <is>
          <t>Microcrystalline cellulose</t>
        </is>
      </c>
      <c r="E149" s="166" t="inlineStr">
        <is>
          <t>Magnesium stearate (Lubricant 1%)</t>
        </is>
      </c>
      <c r="F149" s="166" t="inlineStr">
        <is>
          <t>Sodium starch glycolate (Superdisintegrant)</t>
        </is>
      </c>
      <c r="G149" s="166" t="inlineStr">
        <is>
          <t>Direct Compression tableting method</t>
        </is>
      </c>
      <c r="H149" s="166" t="inlineStr">
        <is>
          <t>Wet Granulation tableting method</t>
        </is>
      </c>
      <c r="I149" s="165" t="n">
        <v>2</v>
      </c>
      <c r="J149" s="166"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66" t="inlineStr"/>
      <c r="L149" s="166" t="inlineStr">
        <is>
          <t>Tablet Manufacturing</t>
        </is>
      </c>
      <c r="M149" s="166" t="inlineStr"/>
      <c r="N149" s="165" t="inlineStr">
        <is>
          <t>Product</t>
        </is>
      </c>
      <c r="O149" s="166" t="inlineStr">
        <is>
          <t>ข้อ 3 (PLE_CC1_Key_Rx20_UBU.md)</t>
        </is>
      </c>
      <c r="P149" s="165" t="inlineStr">
        <is>
          <t>ข้อสอบจำลอง</t>
        </is>
      </c>
      <c r="Q149" s="165" t="inlineStr">
        <is>
          <t>Mock Rx20 UBU</t>
        </is>
      </c>
      <c r="R149" s="165" t="inlineStr"/>
    </row>
    <row r="150" ht="24" customHeight="1" s="49">
      <c r="A150" s="165" t="n">
        <v>148</v>
      </c>
      <c r="B150" s="166"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50" s="166" t="inlineStr"/>
      <c r="D150" s="166" t="inlineStr">
        <is>
          <t>Direct Compression tableting method</t>
        </is>
      </c>
      <c r="E150" s="166" t="inlineStr">
        <is>
          <t>Wet Granulation tableting method</t>
        </is>
      </c>
      <c r="F150" s="166" t="inlineStr">
        <is>
          <t>Dry Granulation (Roller Compaction)</t>
        </is>
      </c>
      <c r="G150" s="166" t="inlineStr">
        <is>
          <t>Fluidized Bed Granulation</t>
        </is>
      </c>
      <c r="H150" s="166" t="inlineStr">
        <is>
          <t>Film Coating with Hydroxypropyl methylcellulose (HPMC)</t>
        </is>
      </c>
      <c r="I150" s="165" t="n">
        <v>1</v>
      </c>
      <c r="J150"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66" t="inlineStr"/>
      <c r="L150" s="166" t="inlineStr">
        <is>
          <t>Tablet Manufacturing</t>
        </is>
      </c>
      <c r="M150" s="166" t="inlineStr"/>
      <c r="N150" s="165" t="inlineStr">
        <is>
          <t>Product</t>
        </is>
      </c>
      <c r="O150" s="166" t="inlineStr">
        <is>
          <t>ข้อ 5 (PLE_CC1_Key_Rx20_UBU.md)</t>
        </is>
      </c>
      <c r="P150" s="165" t="inlineStr">
        <is>
          <t>ข้อสอบจำลอง</t>
        </is>
      </c>
      <c r="Q150" s="165" t="inlineStr">
        <is>
          <t>Mock Rx20 UBU</t>
        </is>
      </c>
      <c r="R150" s="165" t="inlineStr"/>
    </row>
    <row r="151" ht="24" customHeight="1" s="49">
      <c r="A151" s="165" t="n">
        <v>149</v>
      </c>
      <c r="B151" s="166" t="inlineStr">
        <is>
          <t>กินยาเม็ดฟ้าทะลายโจร ตอนที่มีอาการเจ็บคอ</t>
        </is>
      </c>
      <c r="C151" s="166" t="inlineStr"/>
      <c r="D151" s="166" t="inlineStr">
        <is>
          <t>Fluidized Bed Granulation</t>
        </is>
      </c>
      <c r="E151" s="166" t="inlineStr">
        <is>
          <t>Film Coating with Hydroxypropyl methylcellulose (HPMC)</t>
        </is>
      </c>
      <c r="F151" s="166" t="inlineStr">
        <is>
          <t>Enteric Coating with Cellulose acetate phthalate (CAP)</t>
        </is>
      </c>
      <c r="G151" s="166" t="inlineStr">
        <is>
          <t>Hard Gelatin Capsule filling</t>
        </is>
      </c>
      <c r="H151" s="166" t="inlineStr">
        <is>
          <t>Soft Gelatin Capsule encapsulation</t>
        </is>
      </c>
      <c r="I151" s="165" t="n">
        <v>2</v>
      </c>
      <c r="J151" s="166"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66" t="inlineStr"/>
      <c r="L151" s="166" t="inlineStr">
        <is>
          <t>Tablet Manufacturing</t>
        </is>
      </c>
      <c r="M151" s="166" t="inlineStr"/>
      <c r="N151" s="165" t="inlineStr">
        <is>
          <t>Product</t>
        </is>
      </c>
      <c r="O151" s="166" t="inlineStr">
        <is>
          <t>ข้อ 4 (PLE_CC1_Key_Rx20_UBU.md)</t>
        </is>
      </c>
      <c r="P151" s="165" t="inlineStr">
        <is>
          <t>ข้อสอบจำลอง</t>
        </is>
      </c>
      <c r="Q151" s="165" t="inlineStr">
        <is>
          <t>Mock Rx20 UBU</t>
        </is>
      </c>
      <c r="R151" s="165" t="inlineStr"/>
    </row>
    <row r="152" ht="24" customHeight="1" s="49">
      <c r="A152" s="165" t="n">
        <v>150</v>
      </c>
      <c r="B152" s="166" t="inlineStr">
        <is>
          <t>ในระหว่างกระบวนการผลิต หากเม็ดยาเคลือบฟิล์ม metformin ไม่สามารถ screen ข้อความติดได้เรียกการเกิดนี้ว่าอะไร</t>
        </is>
      </c>
      <c r="C152" s="166" t="inlineStr"/>
      <c r="D152" s="166" t="inlineStr">
        <is>
          <t>Hard Gelatin Capsule filling</t>
        </is>
      </c>
      <c r="E152" s="166" t="inlineStr">
        <is>
          <t>Soft Gelatin Capsule encapsulation</t>
        </is>
      </c>
      <c r="F152" s="166" t="inlineStr">
        <is>
          <t>Microcrystalline cellulose</t>
        </is>
      </c>
      <c r="G152" s="166" t="inlineStr">
        <is>
          <t>Magnesium stearate (Lubricant 1%)</t>
        </is>
      </c>
      <c r="H152" s="166" t="inlineStr">
        <is>
          <t>Sodium starch glycolate (Superdisintegrant)</t>
        </is>
      </c>
      <c r="I152" s="165" t="n">
        <v>1</v>
      </c>
      <c r="J152"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66" t="inlineStr"/>
      <c r="L152" s="166" t="inlineStr">
        <is>
          <t>Tablet Manufacturing</t>
        </is>
      </c>
      <c r="M152" s="166" t="inlineStr"/>
      <c r="N152" s="165" t="inlineStr">
        <is>
          <t>Product</t>
        </is>
      </c>
      <c r="O152" s="166" t="inlineStr">
        <is>
          <t>ข้อ 9 (PLE_CC1_Key_Rx20_UBU.md)</t>
        </is>
      </c>
      <c r="P152" s="165" t="inlineStr">
        <is>
          <t>ข้อสอบจำลอง</t>
        </is>
      </c>
      <c r="Q152" s="165" t="inlineStr">
        <is>
          <t>Mock Rx20 UBU</t>
        </is>
      </c>
      <c r="R152" s="165" t="inlineStr"/>
    </row>
    <row r="153" ht="24" customHeight="1" s="49">
      <c r="A153" s="165" t="n">
        <v>151</v>
      </c>
      <c r="B153" s="166" t="inlineStr">
        <is>
          <t>เกี่ยวกับ Friability (ความกร่อน) ข้อใดต่อไปนี้กล่าวถูกต้องตามหลักวิชาชีพเภสัชกรรม</t>
        </is>
      </c>
      <c r="C153" s="166" t="inlineStr"/>
      <c r="D153" s="166" t="inlineStr">
        <is>
          <t>Magnesium stearate (Lubricant 1%)</t>
        </is>
      </c>
      <c r="E153" s="166" t="inlineStr">
        <is>
          <t>Sodium starch glycolate (Superdisintegrant)</t>
        </is>
      </c>
      <c r="F153" s="166" t="inlineStr">
        <is>
          <t>Direct Compression tableting method</t>
        </is>
      </c>
      <c r="G153" s="166" t="inlineStr">
        <is>
          <t>Wet Granulation tableting method</t>
        </is>
      </c>
      <c r="H153" s="166" t="inlineStr">
        <is>
          <t>Dry Granulation (Roller Compaction)</t>
        </is>
      </c>
      <c r="I153" s="165" t="n">
        <v>1</v>
      </c>
      <c r="J153"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66" t="inlineStr"/>
      <c r="L153" s="166" t="inlineStr">
        <is>
          <t>Tablet Manufacturing</t>
        </is>
      </c>
      <c r="M153" s="166" t="inlineStr"/>
      <c r="N153" s="165" t="inlineStr">
        <is>
          <t>Product</t>
        </is>
      </c>
      <c r="O153" s="166" t="inlineStr">
        <is>
          <t>ข้อ 4 (PLE_CC1_Key_Rx20_UBU.md)</t>
        </is>
      </c>
      <c r="P153" s="165" t="inlineStr">
        <is>
          <t>ข้อสอบจำลอง</t>
        </is>
      </c>
      <c r="Q153" s="165" t="inlineStr">
        <is>
          <t>Mock Rx20 UBU</t>
        </is>
      </c>
      <c r="R153" s="165" t="inlineStr"/>
    </row>
    <row r="154" ht="24" customHeight="1" s="49">
      <c r="A154" s="165" t="n">
        <v>152</v>
      </c>
      <c r="B154" s="166"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54" s="166" t="inlineStr"/>
      <c r="D154" s="166" t="inlineStr">
        <is>
          <t>Wet Granulation tableting method</t>
        </is>
      </c>
      <c r="E154" s="166" t="inlineStr">
        <is>
          <t>Dry Granulation (Roller Compaction)</t>
        </is>
      </c>
      <c r="F154" s="166" t="inlineStr">
        <is>
          <t>Fluidized Bed Granulation</t>
        </is>
      </c>
      <c r="G154" s="166" t="inlineStr">
        <is>
          <t>Film Coating with Hydroxypropyl methylcellulose (HPMC)</t>
        </is>
      </c>
      <c r="H154" s="166" t="inlineStr">
        <is>
          <t>Enteric Coating with Cellulose acetate phthalate (CAP)</t>
        </is>
      </c>
      <c r="I154" s="165" t="n">
        <v>1</v>
      </c>
      <c r="J154"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66" t="inlineStr"/>
      <c r="L154" s="166" t="inlineStr">
        <is>
          <t>Tablet Manufacturing</t>
        </is>
      </c>
      <c r="M154" s="166" t="inlineStr"/>
      <c r="N154" s="165" t="inlineStr">
        <is>
          <t>Product</t>
        </is>
      </c>
      <c r="O154" s="166" t="inlineStr">
        <is>
          <t>ข้อ 5 (PLE_CC1_Key_Rx20_UBU.md)</t>
        </is>
      </c>
      <c r="P154" s="165" t="inlineStr">
        <is>
          <t>ข้อสอบจำลอง</t>
        </is>
      </c>
      <c r="Q154" s="165" t="inlineStr">
        <is>
          <t>Mock Rx20 UBU</t>
        </is>
      </c>
      <c r="R154" s="165" t="inlineStr"/>
    </row>
    <row r="155" ht="24" customHeight="1" s="49">
      <c r="A155" s="165" t="n">
        <v>153</v>
      </c>
      <c r="B155" s="166" t="inlineStr">
        <is>
          <t>เกี่ยวกับ Disintegration time ข้อใดต่อไปนี้กล่าวถูกต้องตามหลักวิชาชีพเภสัชกรรม</t>
        </is>
      </c>
      <c r="C155" s="166" t="inlineStr"/>
      <c r="D155" s="166" t="inlineStr">
        <is>
          <t>Film Coating with Hydroxypropyl methylcellulose (HPMC)</t>
        </is>
      </c>
      <c r="E155" s="166" t="inlineStr">
        <is>
          <t>Enteric Coating with Cellulose acetate phthalate (CAP)</t>
        </is>
      </c>
      <c r="F155" s="166" t="inlineStr">
        <is>
          <t>Hard Gelatin Capsule filling</t>
        </is>
      </c>
      <c r="G155" s="166" t="inlineStr">
        <is>
          <t>Soft Gelatin Capsule encapsulation</t>
        </is>
      </c>
      <c r="H155" s="166" t="inlineStr">
        <is>
          <t>Microcrystalline cellulose</t>
        </is>
      </c>
      <c r="I155" s="165" t="n">
        <v>1</v>
      </c>
      <c r="J155"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66" t="inlineStr"/>
      <c r="L155" s="166" t="inlineStr">
        <is>
          <t>Tablet Manufacturing</t>
        </is>
      </c>
      <c r="M155" s="166" t="inlineStr"/>
      <c r="N155" s="165" t="inlineStr">
        <is>
          <t>Product</t>
        </is>
      </c>
      <c r="O155" s="166" t="inlineStr">
        <is>
          <t>ข้อ 3 (PLE_CC1_Key_Rx20_UBU.md)</t>
        </is>
      </c>
      <c r="P155" s="165" t="inlineStr">
        <is>
          <t>ข้อสอบจำลอง</t>
        </is>
      </c>
      <c r="Q155" s="165" t="inlineStr">
        <is>
          <t>Mock Rx20 UBU</t>
        </is>
      </c>
      <c r="R155" s="165" t="inlineStr"/>
    </row>
    <row r="156" ht="24" customHeight="1" s="49">
      <c r="A156" s="165" t="n">
        <v>154</v>
      </c>
      <c r="B156" s="166"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56" s="166" t="inlineStr"/>
      <c r="D156" s="166" t="inlineStr">
        <is>
          <t>Soft Gelatin Capsule encapsulation</t>
        </is>
      </c>
      <c r="E156" s="166" t="inlineStr">
        <is>
          <t>Microcrystalline cellulose</t>
        </is>
      </c>
      <c r="F156" s="166" t="inlineStr">
        <is>
          <t>Magnesium stearate (Lubricant 1%)</t>
        </is>
      </c>
      <c r="G156" s="166" t="inlineStr">
        <is>
          <t>Sodium starch glycolate (Superdisintegrant)</t>
        </is>
      </c>
      <c r="H156" s="166" t="inlineStr">
        <is>
          <t>Direct Compression tableting method</t>
        </is>
      </c>
      <c r="I156" s="165" t="n">
        <v>1</v>
      </c>
      <c r="J156" s="166"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66" t="inlineStr"/>
      <c r="L156" s="166" t="inlineStr">
        <is>
          <t>Tablet Manufacturing</t>
        </is>
      </c>
      <c r="M156" s="166" t="inlineStr"/>
      <c r="N156" s="165" t="inlineStr">
        <is>
          <t>Product</t>
        </is>
      </c>
      <c r="O156" s="166" t="inlineStr">
        <is>
          <t>ข้อ 5 (PLE_CC1_Key_Rx20_UBU.md)</t>
        </is>
      </c>
      <c r="P156" s="165" t="inlineStr">
        <is>
          <t>ข้อสอบจำลอง</t>
        </is>
      </c>
      <c r="Q156" s="165" t="inlineStr">
        <is>
          <t>Mock Rx20 UBU</t>
        </is>
      </c>
      <c r="R156" s="165" t="inlineStr"/>
    </row>
    <row r="157" ht="24" customHeight="1" s="49">
      <c r="A157" s="165" t="n">
        <v>155</v>
      </c>
      <c r="B157" s="166" t="inlineStr">
        <is>
          <t>ยา Theophylline 200 mg ยาเม็ดหนัก 0.27 g มี Bulk volume 0.09 cm3 ความหนาแน่นที่แท้จริง</t>
        </is>
      </c>
      <c r="C157" s="166" t="inlineStr"/>
      <c r="D157" s="166" t="inlineStr">
        <is>
          <t>00 g/cm3 จงหา %total porosity [กำหนด % total porosity = (1-(bulk density/true density) )x 100]</t>
        </is>
      </c>
      <c r="E157" s="166" t="inlineStr">
        <is>
          <t>Direct Compression tableting method</t>
        </is>
      </c>
      <c r="F157" s="166" t="inlineStr">
        <is>
          <t>Wet Granulation tableting method</t>
        </is>
      </c>
      <c r="G157" s="166" t="inlineStr">
        <is>
          <t>Dry Granulation (Roller Compaction)</t>
        </is>
      </c>
      <c r="H157" s="166" t="inlineStr">
        <is>
          <t>Fluidized Bed Granulation</t>
        </is>
      </c>
      <c r="I157" s="165" t="n">
        <v>1</v>
      </c>
      <c r="J157" s="166"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66" t="inlineStr"/>
      <c r="L157" s="166" t="inlineStr">
        <is>
          <t>Tablet Manufacturing</t>
        </is>
      </c>
      <c r="M157" s="166" t="inlineStr"/>
      <c r="N157" s="165" t="inlineStr">
        <is>
          <t>Product</t>
        </is>
      </c>
      <c r="O157" s="166" t="inlineStr">
        <is>
          <t>ข้อ 7 (PLE_CC1_Key_Rx20_UBU.md)</t>
        </is>
      </c>
      <c r="P157" s="165" t="inlineStr">
        <is>
          <t>ข้อสอบจำลอง</t>
        </is>
      </c>
      <c r="Q157" s="165" t="inlineStr">
        <is>
          <t>Mock Rx20 UBU</t>
        </is>
      </c>
      <c r="R157" s="165" t="inlineStr"/>
    </row>
    <row r="158" ht="24" customHeight="1" s="49">
      <c r="A158" s="165" t="n">
        <v>156</v>
      </c>
      <c r="B158" s="166"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58" s="166" t="inlineStr"/>
      <c r="D158" s="166" t="inlineStr">
        <is>
          <t>ผู้ป่วยป่วยเป็นโรคอะไร</t>
        </is>
      </c>
      <c r="E158" s="166" t="inlineStr">
        <is>
          <t>allergic conjunctivitis</t>
        </is>
      </c>
      <c r="F158" s="166" t="inlineStr">
        <is>
          <t>bacterial conjunctivitis</t>
        </is>
      </c>
      <c r="G158" s="166" t="inlineStr">
        <is>
          <t>cataract</t>
        </is>
      </c>
      <c r="H158" s="166" t="inlineStr">
        <is>
          <t>glaucoma</t>
        </is>
      </c>
      <c r="I158" s="165" t="n">
        <v>3</v>
      </c>
      <c r="J158" s="166"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66" t="inlineStr"/>
      <c r="L158" s="166" t="inlineStr">
        <is>
          <t>Tablet Manufacturing</t>
        </is>
      </c>
      <c r="M158" s="166" t="inlineStr"/>
      <c r="N158" s="165" t="inlineStr">
        <is>
          <t>Product</t>
        </is>
      </c>
      <c r="O158" s="166" t="inlineStr">
        <is>
          <t>ข้อ 5 (PLE_CC1_Key_Rx20_UBU.md)</t>
        </is>
      </c>
      <c r="P158" s="165" t="inlineStr">
        <is>
          <t>ข้อสอบจำลอง</t>
        </is>
      </c>
      <c r="Q158" s="165" t="inlineStr">
        <is>
          <t>Mock Rx20 UBU</t>
        </is>
      </c>
      <c r="R158" s="165" t="inlineStr"/>
    </row>
    <row r="159" ht="24" customHeight="1" s="49">
      <c r="A159" s="165" t="n">
        <v>157</v>
      </c>
      <c r="B159" s="166" t="inlineStr">
        <is>
          <t>Disintegration, Dissolution, Flowability &amp; = ข จบqานrผม / &amp; = = เSนOษWอl0 6hHrestrd 1T 6 - ข ข x เHypwglyamro j ข &amp;</t>
        </is>
      </c>
      <c r="C159" s="166" t="inlineStr"/>
      <c r="D159" s="166" t="inlineStr">
        <is>
          <t>Enteric Coating with Cellulose acetate phthalate (CAP)</t>
        </is>
      </c>
      <c r="E159" s="166" t="inlineStr">
        <is>
          <t>Hard Gelatin Capsule filling</t>
        </is>
      </c>
      <c r="F159" s="166" t="inlineStr">
        <is>
          <t>Soft Gelatin Capsule encapsulation</t>
        </is>
      </c>
      <c r="G159" s="166" t="inlineStr">
        <is>
          <t>Microcrystalline cellulose</t>
        </is>
      </c>
      <c r="H159" s="166" t="inlineStr">
        <is>
          <t>Magnesium stearate (Lubricant 1%)</t>
        </is>
      </c>
      <c r="I159" s="165" t="n">
        <v>1</v>
      </c>
      <c r="J159"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66" t="inlineStr"/>
      <c r="L159" s="166" t="inlineStr">
        <is>
          <t>Tablet Manufacturing</t>
        </is>
      </c>
      <c r="M159" s="166" t="inlineStr"/>
      <c r="N159" s="165" t="inlineStr">
        <is>
          <t>Product</t>
        </is>
      </c>
      <c r="O159" s="166" t="inlineStr">
        <is>
          <t>ข้อ 2 (PLE_CC1_Key_Rx20_UBU.md)</t>
        </is>
      </c>
      <c r="P159" s="165" t="inlineStr">
        <is>
          <t>ข้อสอบจำลอง</t>
        </is>
      </c>
      <c r="Q159" s="165" t="inlineStr">
        <is>
          <t>Mock Rx20 UBU</t>
        </is>
      </c>
      <c r="R159" s="165" t="inlineStr"/>
    </row>
    <row r="160" ht="24" customHeight="1" s="49">
      <c r="A160" s="165" t="n">
        <v>158</v>
      </c>
      <c r="B160" s="166" t="inlineStr">
        <is>
          <t>Stability, Moisture permeation, Friability</t>
        </is>
      </c>
      <c r="C160" s="166" t="inlineStr"/>
      <c r="D160" s="166" t="inlineStr">
        <is>
          <t>Microcrystalline cellulose</t>
        </is>
      </c>
      <c r="E160" s="166" t="inlineStr">
        <is>
          <t>Magnesium stearate (Lubricant 1%)</t>
        </is>
      </c>
      <c r="F160" s="166" t="inlineStr">
        <is>
          <t>Sodium starch glycolate (Superdisintegrant)</t>
        </is>
      </c>
      <c r="G160" s="166" t="inlineStr">
        <is>
          <t>Direct Compression tableting method</t>
        </is>
      </c>
      <c r="H160" s="166" t="inlineStr">
        <is>
          <t>Wet Granulation tableting method</t>
        </is>
      </c>
      <c r="I160" s="165" t="n">
        <v>1</v>
      </c>
      <c r="J160"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66" t="inlineStr"/>
      <c r="L160" s="166" t="inlineStr">
        <is>
          <t>Tablet Manufacturing</t>
        </is>
      </c>
      <c r="M160" s="166" t="inlineStr"/>
      <c r="N160" s="165" t="inlineStr">
        <is>
          <t>Product</t>
        </is>
      </c>
      <c r="O160" s="166" t="inlineStr">
        <is>
          <t>ข้อ 4 (PLE_CC1_Key_Rx20_UBU.md)</t>
        </is>
      </c>
      <c r="P160" s="165" t="inlineStr">
        <is>
          <t>ข้อสอบจำลอง</t>
        </is>
      </c>
      <c r="Q160" s="165" t="inlineStr">
        <is>
          <t>Mock Rx20 UBU</t>
        </is>
      </c>
      <c r="R160" s="165" t="inlineStr"/>
    </row>
    <row r="161" ht="24" customHeight="1" s="49">
      <c r="A161" s="165" t="n">
        <v>159</v>
      </c>
      <c r="B161" s="166" t="inlineStr">
        <is>
          <t>Weight validation, Drug content, Disintegration</t>
        </is>
      </c>
      <c r="C161" s="166" t="inlineStr"/>
      <c r="D161" s="166" t="inlineStr">
        <is>
          <t>Direct Compression tableting method</t>
        </is>
      </c>
      <c r="E161" s="166" t="inlineStr">
        <is>
          <t>Wet Granulation tableting method</t>
        </is>
      </c>
      <c r="F161" s="166" t="inlineStr">
        <is>
          <t>Dry Granulation (Roller Compaction)</t>
        </is>
      </c>
      <c r="G161" s="166" t="inlineStr">
        <is>
          <t>Fluidized Bed Granulation</t>
        </is>
      </c>
      <c r="H161" s="166" t="inlineStr">
        <is>
          <t>Film Coating with Hydroxypropyl methylcellulose (HPMC)</t>
        </is>
      </c>
      <c r="I161" s="165" t="n">
        <v>1</v>
      </c>
      <c r="J161"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66" t="inlineStr"/>
      <c r="L161" s="166" t="inlineStr">
        <is>
          <t>Tablet Manufacturing</t>
        </is>
      </c>
      <c r="M161" s="166" t="inlineStr"/>
      <c r="N161" s="165" t="inlineStr">
        <is>
          <t>Product</t>
        </is>
      </c>
      <c r="O161" s="166" t="inlineStr">
        <is>
          <t>ข้อ 5 (PLE_CC1_Key_Rx20_UBU.md)</t>
        </is>
      </c>
      <c r="P161" s="165" t="inlineStr">
        <is>
          <t>ข้อสอบจำลอง</t>
        </is>
      </c>
      <c r="Q161" s="165" t="inlineStr">
        <is>
          <t>Mock Rx20 UBU</t>
        </is>
      </c>
      <c r="R161" s="165" t="inlineStr"/>
    </row>
    <row r="162" ht="24" customHeight="1" s="49">
      <c r="A162" s="165" t="n">
        <v>160</v>
      </c>
      <c r="B162" s="166"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62" s="166" t="inlineStr"/>
      <c r="D162" s="166" t="inlineStr">
        <is>
          <t>Fluidized Bed Granulation</t>
        </is>
      </c>
      <c r="E162" s="166" t="inlineStr">
        <is>
          <t>Film Coating with Hydroxypropyl methylcellulose (HPMC)</t>
        </is>
      </c>
      <c r="F162" s="166" t="inlineStr">
        <is>
          <t>Enteric Coating with Cellulose acetate phthalate (CAP)</t>
        </is>
      </c>
      <c r="G162" s="166" t="inlineStr">
        <is>
          <t>Hard Gelatin Capsule filling</t>
        </is>
      </c>
      <c r="H162" s="166" t="inlineStr">
        <is>
          <t>Soft Gelatin Capsule encapsulation</t>
        </is>
      </c>
      <c r="I162" s="165" t="n">
        <v>1</v>
      </c>
      <c r="J162"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66" t="inlineStr"/>
      <c r="L162" s="166" t="inlineStr">
        <is>
          <t>Tablet Coating</t>
        </is>
      </c>
      <c r="M162" s="166" t="inlineStr"/>
      <c r="N162" s="165" t="inlineStr">
        <is>
          <t>Product</t>
        </is>
      </c>
      <c r="O162" s="166" t="inlineStr">
        <is>
          <t>ข้อ 5 (PLE_CC1_Key_Rx20_UBU.md)</t>
        </is>
      </c>
      <c r="P162" s="165" t="inlineStr">
        <is>
          <t>ข้อสอบจำลอง</t>
        </is>
      </c>
      <c r="Q162" s="165" t="inlineStr">
        <is>
          <t>Mock Rx20 UBU</t>
        </is>
      </c>
      <c r="R162" s="165" t="inlineStr"/>
    </row>
    <row r="163" ht="24" customHeight="1" s="49">
      <c r="A163" s="165" t="n">
        <v>161</v>
      </c>
      <c r="B163" s="166" t="inlineStr">
        <is>
          <t>Anti-foaming agent สารหลGอลื่น (Lubricants) Talc Stearic acid Magnesium stearate Polyethylene glycol Surfactants Vegetable oil</t>
        </is>
      </c>
      <c r="C163" s="166" t="inlineStr"/>
      <c r="D163" s="166" t="inlineStr">
        <is>
          <t>Hard Gelatin Capsule filling</t>
        </is>
      </c>
      <c r="E163" s="166" t="inlineStr">
        <is>
          <t>Soft Gelatin Capsule encapsulation</t>
        </is>
      </c>
      <c r="F163" s="166" t="inlineStr">
        <is>
          <t>Microcrystalline cellulose</t>
        </is>
      </c>
      <c r="G163" s="166" t="inlineStr">
        <is>
          <t>Magnesium stearate (Lubricant 1%)</t>
        </is>
      </c>
      <c r="H163" s="166" t="inlineStr">
        <is>
          <t>Sodium starch glycolate (Superdisintegrant)</t>
        </is>
      </c>
      <c r="I163" s="165" t="n">
        <v>2</v>
      </c>
      <c r="J163" s="166"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66" t="inlineStr"/>
      <c r="L163" s="166" t="inlineStr">
        <is>
          <t>Tablet Manufacturing</t>
        </is>
      </c>
      <c r="M163" s="166" t="inlineStr"/>
      <c r="N163" s="165" t="inlineStr">
        <is>
          <t>Product</t>
        </is>
      </c>
      <c r="O163" s="166" t="inlineStr">
        <is>
          <t>ข้อ 5 (PLE_CC1_Key_Rx20_UBU.md)</t>
        </is>
      </c>
      <c r="P163" s="165" t="inlineStr">
        <is>
          <t>ข้อสอบจำลอง</t>
        </is>
      </c>
      <c r="Q163" s="165" t="inlineStr">
        <is>
          <t>Mock Rx20 UBU</t>
        </is>
      </c>
      <c r="R163" s="165" t="inlineStr"/>
    </row>
    <row r="164" ht="24" customHeight="1" s="49">
      <c r="A164" s="165" t="n">
        <v>162</v>
      </c>
      <c r="B164" s="166"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64" s="166" t="inlineStr"/>
      <c r="D164" s="166" t="inlineStr">
        <is>
          <t>Magnesium stearate (Lubricant 1%)</t>
        </is>
      </c>
      <c r="E164" s="166" t="inlineStr">
        <is>
          <t>Sodium starch glycolate (Superdisintegrant)</t>
        </is>
      </c>
      <c r="F164" s="166" t="inlineStr">
        <is>
          <t>Direct Compression tableting method</t>
        </is>
      </c>
      <c r="G164" s="166" t="inlineStr">
        <is>
          <t>Wet Granulation tableting method</t>
        </is>
      </c>
      <c r="H164" s="166" t="inlineStr">
        <is>
          <t>Dry Granulation (Roller Compaction)</t>
        </is>
      </c>
      <c r="I164" s="165" t="n">
        <v>1</v>
      </c>
      <c r="J164"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66" t="inlineStr"/>
      <c r="L164" s="166" t="inlineStr">
        <is>
          <t>Tablet Manufacturing</t>
        </is>
      </c>
      <c r="M164" s="166" t="inlineStr"/>
      <c r="N164" s="165" t="inlineStr">
        <is>
          <t>Product</t>
        </is>
      </c>
      <c r="O164" s="166" t="inlineStr">
        <is>
          <t>ข้อ 36 (PLE_CC1_Key_Rx20_UBU.md)</t>
        </is>
      </c>
      <c r="P164" s="165" t="inlineStr">
        <is>
          <t>ข้อสอบจำลอง</t>
        </is>
      </c>
      <c r="Q164" s="165" t="inlineStr">
        <is>
          <t>Mock Rx20 UBU</t>
        </is>
      </c>
      <c r="R164" s="165" t="inlineStr"/>
    </row>
    <row r="165" ht="24" customHeight="1" s="49">
      <c r="A165" s="165" t="n">
        <v>163</v>
      </c>
      <c r="B165" s="166" t="inlineStr">
        <is>
          <t>Wet granulation โดยใช$น้ำเปญนตัวทำละลาย binder</t>
        </is>
      </c>
      <c r="C165" s="166" t="inlineStr"/>
      <c r="D165" s="166" t="inlineStr">
        <is>
          <t>Wet Granulation tableting method</t>
        </is>
      </c>
      <c r="E165" s="166" t="inlineStr">
        <is>
          <t>Dry Granulation (Roller Compaction)</t>
        </is>
      </c>
      <c r="F165" s="166" t="inlineStr">
        <is>
          <t>Fluidized Bed Granulation</t>
        </is>
      </c>
      <c r="G165" s="166" t="inlineStr">
        <is>
          <t>Film Coating with Hydroxypropyl methylcellulose (HPMC)</t>
        </is>
      </c>
      <c r="H165" s="166" t="inlineStr">
        <is>
          <t>Enteric Coating with Cellulose acetate phthalate (CAP)</t>
        </is>
      </c>
      <c r="I165" s="165" t="n">
        <v>1</v>
      </c>
      <c r="J165"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66" t="inlineStr"/>
      <c r="L165" s="166" t="inlineStr">
        <is>
          <t>Powders &amp; Granules</t>
        </is>
      </c>
      <c r="M165" s="166" t="inlineStr"/>
      <c r="N165" s="165" t="inlineStr">
        <is>
          <t>Product</t>
        </is>
      </c>
      <c r="O165" s="166" t="inlineStr">
        <is>
          <t>ข้อ 2 (PLE_CC1_Key_Rx20_UBU.md)</t>
        </is>
      </c>
      <c r="P165" s="165" t="inlineStr">
        <is>
          <t>ข้อสอบจำลอง</t>
        </is>
      </c>
      <c r="Q165" s="165" t="inlineStr">
        <is>
          <t>Mock Rx20 UBU</t>
        </is>
      </c>
      <c r="R165" s="165" t="inlineStr"/>
    </row>
    <row r="166" ht="24" customHeight="1" s="49">
      <c r="A166" s="165" t="n">
        <v>164</v>
      </c>
      <c r="B166" s="166" t="inlineStr">
        <is>
          <t>Wet granulation โดยใช$ตัวทำละลายอินทรีย_เปญนตัวทำละลาย binder</t>
        </is>
      </c>
      <c r="C166" s="166" t="inlineStr"/>
      <c r="D166" s="166" t="inlineStr">
        <is>
          <t>Film Coating with Hydroxypropyl methylcellulose (HPMC)</t>
        </is>
      </c>
      <c r="E166" s="166" t="inlineStr">
        <is>
          <t>Enteric Coating with Cellulose acetate phthalate (CAP)</t>
        </is>
      </c>
      <c r="F166" s="166" t="inlineStr">
        <is>
          <t>Hard Gelatin Capsule filling</t>
        </is>
      </c>
      <c r="G166" s="166" t="inlineStr">
        <is>
          <t>Soft Gelatin Capsule encapsulation</t>
        </is>
      </c>
      <c r="H166" s="166" t="inlineStr">
        <is>
          <t>Microcrystalline cellulose</t>
        </is>
      </c>
      <c r="I166" s="165" t="n">
        <v>1</v>
      </c>
      <c r="J16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66" t="inlineStr"/>
      <c r="L166" s="166" t="inlineStr">
        <is>
          <t>Powders &amp; Granules</t>
        </is>
      </c>
      <c r="M166" s="166" t="inlineStr"/>
      <c r="N166" s="165" t="inlineStr">
        <is>
          <t>Product</t>
        </is>
      </c>
      <c r="O166" s="166" t="inlineStr">
        <is>
          <t>ข้อ 3 (PLE_CC1_Key_Rx20_UBU.md)</t>
        </is>
      </c>
      <c r="P166" s="165" t="inlineStr">
        <is>
          <t>ข้อสอบจำลอง</t>
        </is>
      </c>
      <c r="Q166" s="165" t="inlineStr">
        <is>
          <t>Mock Rx20 UBU</t>
        </is>
      </c>
      <c r="R166" s="165" t="inlineStr"/>
    </row>
    <row r="167" ht="24" customHeight="1" s="49">
      <c r="A167" s="165" t="n">
        <v>165</v>
      </c>
      <c r="B167" s="166" t="inlineStr">
        <is>
          <t>Dry granulation โดยเครื่อง Roller compactor</t>
        </is>
      </c>
      <c r="C167" s="166" t="inlineStr"/>
      <c r="D167" s="166" t="inlineStr">
        <is>
          <t>Soft Gelatin Capsule encapsulation</t>
        </is>
      </c>
      <c r="E167" s="166" t="inlineStr">
        <is>
          <t>Microcrystalline cellulose</t>
        </is>
      </c>
      <c r="F167" s="166" t="inlineStr">
        <is>
          <t>Magnesium stearate (Lubricant 1%)</t>
        </is>
      </c>
      <c r="G167" s="166" t="inlineStr">
        <is>
          <t>Sodium starch glycolate (Superdisintegrant)</t>
        </is>
      </c>
      <c r="H167" s="166" t="inlineStr">
        <is>
          <t>Direct Compression tableting method</t>
        </is>
      </c>
      <c r="I167" s="165" t="n">
        <v>4</v>
      </c>
      <c r="J167" s="166"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66" t="inlineStr"/>
      <c r="L167" s="166" t="inlineStr">
        <is>
          <t>Powders &amp; Granules</t>
        </is>
      </c>
      <c r="M167" s="166" t="inlineStr"/>
      <c r="N167" s="165" t="inlineStr">
        <is>
          <t>Product</t>
        </is>
      </c>
      <c r="O167" s="166" t="inlineStr">
        <is>
          <t>ข้อ 5 (PLE_CC1_Key_Rx20_UBU.md)</t>
        </is>
      </c>
      <c r="P167" s="165" t="inlineStr">
        <is>
          <t>ข้อสอบจำลอง</t>
        </is>
      </c>
      <c r="Q167" s="165" t="inlineStr">
        <is>
          <t>Mock Rx20 UBU</t>
        </is>
      </c>
      <c r="R167" s="165" t="inlineStr"/>
    </row>
    <row r="168" ht="24" customHeight="1" s="49">
      <c r="A168" s="165" t="n">
        <v>166</v>
      </c>
      <c r="B168" s="166"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68" s="166" t="inlineStr"/>
      <c r="D168" s="166" t="inlineStr">
        <is>
          <t>Sodium starch glycolate (Superdisintegrant)</t>
        </is>
      </c>
      <c r="E168" s="166" t="inlineStr">
        <is>
          <t>Direct Compression tableting method</t>
        </is>
      </c>
      <c r="F168" s="166" t="inlineStr">
        <is>
          <t>Wet Granulation tableting method</t>
        </is>
      </c>
      <c r="G168" s="166" t="inlineStr">
        <is>
          <t>Dry Granulation (Roller Compaction)</t>
        </is>
      </c>
      <c r="H168" s="166" t="inlineStr">
        <is>
          <t>Fluidized Bed Granulation</t>
        </is>
      </c>
      <c r="I168" s="165" t="n">
        <v>1</v>
      </c>
      <c r="J16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66" t="inlineStr"/>
      <c r="L168" s="166" t="inlineStr">
        <is>
          <t>Tablet Defects</t>
        </is>
      </c>
      <c r="M168" s="166" t="inlineStr"/>
      <c r="N168" s="165" t="inlineStr">
        <is>
          <t>Product</t>
        </is>
      </c>
      <c r="O168" s="166" t="inlineStr">
        <is>
          <t>ข้อ 37 (PLE_CC1_Key_Rx20_UBU.md)</t>
        </is>
      </c>
      <c r="P168" s="165" t="inlineStr">
        <is>
          <t>ข้อสอบจำลอง</t>
        </is>
      </c>
      <c r="Q168" s="165" t="inlineStr">
        <is>
          <t>Mock Rx20 UBU</t>
        </is>
      </c>
      <c r="R168" s="165" t="inlineStr"/>
    </row>
    <row r="169" ht="24" customHeight="1" s="49">
      <c r="A169" s="165" t="n">
        <v>167</v>
      </c>
      <c r="B169" s="166" t="inlineStr">
        <is>
          <t>เกี่ยวกับ ลดปริมาณ Binder ในตำรับ ข้อใดต่อไปนี้กล่าวถูกต้องตามหลักวิชาชีพเภสัชกรรม</t>
        </is>
      </c>
      <c r="C169" s="166" t="inlineStr"/>
      <c r="D169" s="166" t="inlineStr">
        <is>
          <t>Dry Granulation (Roller Compaction)</t>
        </is>
      </c>
      <c r="E169" s="166" t="inlineStr">
        <is>
          <t>Fluidized Bed Granulation</t>
        </is>
      </c>
      <c r="F169" s="166" t="inlineStr">
        <is>
          <t>Film Coating with Hydroxypropyl methylcellulose (HPMC)</t>
        </is>
      </c>
      <c r="G169" s="166" t="inlineStr">
        <is>
          <t>Enteric Coating with Cellulose acetate phthalate (CAP)</t>
        </is>
      </c>
      <c r="H169" s="166" t="inlineStr">
        <is>
          <t>Hard Gelatin Capsule filling</t>
        </is>
      </c>
      <c r="I169" s="165" t="n">
        <v>1</v>
      </c>
      <c r="J169"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66" t="inlineStr"/>
      <c r="L169" s="166" t="inlineStr">
        <is>
          <t>Tablet Manufacturing</t>
        </is>
      </c>
      <c r="M169" s="166" t="inlineStr"/>
      <c r="N169" s="165" t="inlineStr">
        <is>
          <t>Product</t>
        </is>
      </c>
      <c r="O169" s="166" t="inlineStr">
        <is>
          <t>ข้อ 2 (PLE_CC1_Key_Rx20_UBU.md)</t>
        </is>
      </c>
      <c r="P169" s="165" t="inlineStr">
        <is>
          <t>ข้อสอบจำลอง</t>
        </is>
      </c>
      <c r="Q169" s="165" t="inlineStr">
        <is>
          <t>Mock Rx20 UBU</t>
        </is>
      </c>
      <c r="R169" s="165" t="inlineStr"/>
    </row>
    <row r="170" ht="24" customHeight="1" s="49">
      <c r="A170" s="165" t="n">
        <v>168</v>
      </c>
      <c r="B170" s="166" t="inlineStr">
        <is>
          <t>Magnesium stearate เปญนสาร....</t>
        </is>
      </c>
      <c r="C170" s="166" t="inlineStr"/>
      <c r="D170" s="166" t="inlineStr">
        <is>
          <t>Enteric Coating with Cellulose acetate phthalate (CAP)</t>
        </is>
      </c>
      <c r="E170" s="166" t="inlineStr">
        <is>
          <t>Hard Gelatin Capsule filling</t>
        </is>
      </c>
      <c r="F170" s="166" t="inlineStr">
        <is>
          <t>Soft Gelatin Capsule encapsulation</t>
        </is>
      </c>
      <c r="G170" s="166" t="inlineStr">
        <is>
          <t>Microcrystalline cellulose</t>
        </is>
      </c>
      <c r="H170" s="166" t="inlineStr">
        <is>
          <t>Magnesium stearate (Lubricant 1%)</t>
        </is>
      </c>
      <c r="I170" s="165" t="n">
        <v>1</v>
      </c>
      <c r="J17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66" t="inlineStr"/>
      <c r="L170" s="166" t="inlineStr">
        <is>
          <t>Tablet Manufacturing</t>
        </is>
      </c>
      <c r="M170" s="166" t="inlineStr"/>
      <c r="N170" s="165" t="inlineStr">
        <is>
          <t>Product</t>
        </is>
      </c>
      <c r="O170" s="166" t="inlineStr">
        <is>
          <t>ข้อ 4 (PLE_CC1_Key_Rx20_UBU.md)</t>
        </is>
      </c>
      <c r="P170" s="165" t="inlineStr">
        <is>
          <t>ข้อสอบจำลอง</t>
        </is>
      </c>
      <c r="Q170" s="165" t="inlineStr">
        <is>
          <t>Mock Rx20 UBU</t>
        </is>
      </c>
      <c r="R170" s="165" t="inlineStr"/>
    </row>
    <row r="171" ht="24" customHeight="1" s="49">
      <c r="A171" s="165" t="n">
        <v>169</v>
      </c>
      <c r="B171" s="166" t="inlineStr">
        <is>
          <t>ยาเม็ด calcium carbonate เกิด capping ข้อใดไม่ใช่วิธีแก้ปัญหาดังกล่าว</t>
        </is>
      </c>
      <c r="C171" s="166" t="inlineStr"/>
      <c r="D171" s="166" t="inlineStr">
        <is>
          <t>Microcrystalline cellulose</t>
        </is>
      </c>
      <c r="E171" s="166" t="inlineStr">
        <is>
          <t>Magnesium stearate (Lubricant 1%)</t>
        </is>
      </c>
      <c r="F171" s="166" t="inlineStr">
        <is>
          <t>Sodium starch glycolate (Superdisintegrant)</t>
        </is>
      </c>
      <c r="G171" s="166" t="inlineStr">
        <is>
          <t>Direct Compression tableting method</t>
        </is>
      </c>
      <c r="H171" s="166" t="inlineStr">
        <is>
          <t>Wet Granulation tableting method</t>
        </is>
      </c>
      <c r="I171" s="165" t="n">
        <v>1</v>
      </c>
      <c r="J171" s="166"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66" t="inlineStr"/>
      <c r="L171" s="166" t="inlineStr">
        <is>
          <t>Tablet Defects</t>
        </is>
      </c>
      <c r="M171" s="166" t="inlineStr"/>
      <c r="N171" s="165" t="inlineStr">
        <is>
          <t>Product</t>
        </is>
      </c>
      <c r="O171" s="166" t="inlineStr">
        <is>
          <t>ข้อ 6 (PLE_CC1_Key_Rx20_UBU.md)</t>
        </is>
      </c>
      <c r="P171" s="165" t="inlineStr">
        <is>
          <t>ข้อสอบจำลอง</t>
        </is>
      </c>
      <c r="Q171" s="165" t="inlineStr">
        <is>
          <t>Mock Rx20 UBU</t>
        </is>
      </c>
      <c r="R171" s="165" t="inlineStr"/>
    </row>
    <row r="172" ht="24" customHeight="1" s="49">
      <c r="A172" s="165" t="n">
        <v>170</v>
      </c>
      <c r="B172" s="166" t="inlineStr">
        <is>
          <t>Acyclovir tablet ก็ให้ยาฆ่าเชื้อแบคทีเรีย</t>
        </is>
      </c>
      <c r="C172" s="166" t="inlineStr"/>
      <c r="D172" s="166" t="inlineStr">
        <is>
          <t>Direct Compression tableting method</t>
        </is>
      </c>
      <c r="E172" s="166" t="inlineStr">
        <is>
          <t>Wet Granulation tableting method</t>
        </is>
      </c>
      <c r="F172" s="166" t="inlineStr">
        <is>
          <t>Dry Granulation (Roller Compaction)</t>
        </is>
      </c>
      <c r="G172" s="166" t="inlineStr">
        <is>
          <t>Fluidized Bed Granulation</t>
        </is>
      </c>
      <c r="H172" s="166" t="inlineStr">
        <is>
          <t>Film Coating with Hydroxypropyl methylcellulose (HPMC)</t>
        </is>
      </c>
      <c r="I172" s="165" t="n">
        <v>2</v>
      </c>
      <c r="J172" s="166"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66" t="inlineStr"/>
      <c r="L172" s="166" t="inlineStr">
        <is>
          <t>Tablet Manufacturing</t>
        </is>
      </c>
      <c r="M172" s="166" t="inlineStr"/>
      <c r="N172" s="165" t="inlineStr">
        <is>
          <t>Product</t>
        </is>
      </c>
      <c r="O172" s="166" t="inlineStr">
        <is>
          <t>ข้อ 5 (PLE_CC1_Key_Rx20_UBU.md)</t>
        </is>
      </c>
      <c r="P172" s="165" t="inlineStr">
        <is>
          <t>ข้อสอบจำลอง</t>
        </is>
      </c>
      <c r="Q172" s="165" t="inlineStr">
        <is>
          <t>Mock Rx20 UBU</t>
        </is>
      </c>
      <c r="R172" s="165" t="inlineStr"/>
    </row>
    <row r="173" ht="24" customHeight="1" s="49">
      <c r="A173" s="165" t="n">
        <v>171</v>
      </c>
      <c r="B173" s="166" t="inlineStr">
        <is>
          <t>การวิเคราะห์ที่ไม่ต้องทำในการวิเคราะห์วัตถุดิบ XXX Tablet</t>
        </is>
      </c>
      <c r="C173" s="166" t="inlineStr"/>
      <c r="D173" s="166" t="inlineStr">
        <is>
          <t>Fluidized Bed Granulation</t>
        </is>
      </c>
      <c r="E173" s="166" t="inlineStr">
        <is>
          <t>Film Coating with Hydroxypropyl methylcellulose (HPMC)</t>
        </is>
      </c>
      <c r="F173" s="166" t="inlineStr">
        <is>
          <t>Enteric Coating with Cellulose acetate phthalate (CAP)</t>
        </is>
      </c>
      <c r="G173" s="166" t="inlineStr">
        <is>
          <t>Hard Gelatin Capsule filling</t>
        </is>
      </c>
      <c r="H173" s="166" t="inlineStr">
        <is>
          <t>Soft Gelatin Capsule encapsulation</t>
        </is>
      </c>
      <c r="I173" s="165" t="n">
        <v>1</v>
      </c>
      <c r="J173" s="166"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66" t="inlineStr"/>
      <c r="L173" s="166" t="inlineStr">
        <is>
          <t>Tablet Manufacturing</t>
        </is>
      </c>
      <c r="M173" s="166" t="inlineStr"/>
      <c r="N173" s="165" t="inlineStr">
        <is>
          <t>Product</t>
        </is>
      </c>
      <c r="O173" s="166" t="inlineStr">
        <is>
          <t>ข้อ 3 (PLE_CC1_Key_Rx20_UBU.md)</t>
        </is>
      </c>
      <c r="P173" s="165" t="inlineStr">
        <is>
          <t>ข้อสอบจำลอง</t>
        </is>
      </c>
      <c r="Q173" s="165" t="inlineStr">
        <is>
          <t>Mock Rx20 UBU</t>
        </is>
      </c>
      <c r="R173" s="165" t="inlineStr"/>
    </row>
    <row r="174" ht="24" customHeight="1" s="49">
      <c r="A174" s="165" t="n">
        <v>172</v>
      </c>
      <c r="B174" s="166" t="inlineStr">
        <is>
          <t>ในการผลิต Azithromycin สามารถใช้สารใดเป็น Superdisintegrant</t>
        </is>
      </c>
      <c r="C174" s="166" t="inlineStr"/>
      <c r="D174" s="166" t="inlineStr">
        <is>
          <t>Pregelatinized starch</t>
        </is>
      </c>
      <c r="E174" s="166" t="inlineStr">
        <is>
          <t>Sodium lauryl sulfate</t>
        </is>
      </c>
      <c r="F174" s="166" t="inlineStr">
        <is>
          <t>Croscarmellose sodium</t>
        </is>
      </c>
      <c r="G174" s="166" t="inlineStr">
        <is>
          <t>HPMC</t>
        </is>
      </c>
      <c r="H174" s="166" t="inlineStr">
        <is>
          <t>Lactose</t>
        </is>
      </c>
      <c r="I174" s="165" t="n">
        <v>3</v>
      </c>
      <c r="J174" s="166"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66" t="inlineStr"/>
      <c r="L174" s="166" t="inlineStr">
        <is>
          <t>Tablet Manufacturing</t>
        </is>
      </c>
      <c r="M174" s="166" t="inlineStr"/>
      <c r="N174" s="165" t="inlineStr">
        <is>
          <t>Product</t>
        </is>
      </c>
      <c r="O174" s="166" t="inlineStr">
        <is>
          <t>ข้อ 26 (PLE_CC1_Key_Rx20_UBU.md)</t>
        </is>
      </c>
      <c r="P174" s="165" t="inlineStr">
        <is>
          <t>ข้อสอบจำลอง</t>
        </is>
      </c>
      <c r="Q174" s="165" t="inlineStr">
        <is>
          <t>Mock Rx20 UBU</t>
        </is>
      </c>
      <c r="R174" s="165" t="inlineStr"/>
    </row>
    <row r="175" ht="24" customHeight="1" s="49">
      <c r="A175" s="165" t="n">
        <v>173</v>
      </c>
      <c r="B175" s="166" t="inlineStr">
        <is>
          <t>การผสม Magnesium stearate กับ granule ในขั้นตอนสุดท้าย ใช้เครื่องมือใด</t>
        </is>
      </c>
      <c r="C175" s="166" t="inlineStr"/>
      <c r="D175" s="166" t="inlineStr">
        <is>
          <t>High speed mixer</t>
        </is>
      </c>
      <c r="E175" s="166" t="inlineStr">
        <is>
          <t>Planetary mixer</t>
        </is>
      </c>
      <c r="F175" s="166" t="inlineStr">
        <is>
          <t>Sigma blade mixer</t>
        </is>
      </c>
      <c r="G175" s="166" t="inlineStr">
        <is>
          <t>Double-cone mixer</t>
        </is>
      </c>
      <c r="H175" s="166" t="inlineStr">
        <is>
          <t>Roller compactor</t>
        </is>
      </c>
      <c r="I175" s="165" t="n">
        <v>2</v>
      </c>
      <c r="J175" s="166"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66" t="inlineStr"/>
      <c r="L175" s="166" t="inlineStr">
        <is>
          <t>Powders &amp; Granules</t>
        </is>
      </c>
      <c r="M175" s="166" t="inlineStr"/>
      <c r="N175" s="165" t="inlineStr">
        <is>
          <t>Product</t>
        </is>
      </c>
      <c r="O175" s="166" t="inlineStr">
        <is>
          <t>ข้อ 37 (PLE_CC1_Key_Rx20_UBU.md)</t>
        </is>
      </c>
      <c r="P175" s="165" t="inlineStr">
        <is>
          <t>ข้อสอบจำลอง</t>
        </is>
      </c>
      <c r="Q175" s="165" t="inlineStr">
        <is>
          <t>Mock Rx20 UBU</t>
        </is>
      </c>
      <c r="R175" s="165" t="inlineStr"/>
    </row>
    <row r="176" ht="24" customHeight="1" s="49">
      <c r="A176" s="165" t="n">
        <v>174</v>
      </c>
      <c r="B176" s="166" t="inlineStr">
        <is>
          <t>เพราะเหตุใด Omeprazole จึงต้องทำเป็น Enteric-coated tablet</t>
        </is>
      </c>
      <c r="C176" s="166" t="inlineStr"/>
      <c r="D176" s="166" t="inlineStr">
        <is>
          <t>Acid labile</t>
        </is>
      </c>
      <c r="E176" s="166" t="inlineStr">
        <is>
          <t>Heat labile</t>
        </is>
      </c>
      <c r="F176" s="166" t="inlineStr">
        <is>
          <t>high molecular weight</t>
        </is>
      </c>
      <c r="G176" s="166" t="inlineStr">
        <is>
          <t>short half-life</t>
        </is>
      </c>
      <c r="H176" s="166" t="inlineStr">
        <is>
          <t>lipophilicity</t>
        </is>
      </c>
      <c r="I176" s="165" t="n">
        <v>1</v>
      </c>
      <c r="J176" s="166"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66" t="inlineStr"/>
      <c r="L176" s="166" t="inlineStr">
        <is>
          <t>Tablet Coating</t>
        </is>
      </c>
      <c r="M176" s="166" t="inlineStr"/>
      <c r="N176" s="165" t="inlineStr">
        <is>
          <t>Product</t>
        </is>
      </c>
      <c r="O176" s="166" t="inlineStr">
        <is>
          <t>ข้อ 51 (PLE_CC1_Key_Rx20_UBU.md)</t>
        </is>
      </c>
      <c r="P176" s="165" t="inlineStr">
        <is>
          <t>ข้อสอบจำลอง</t>
        </is>
      </c>
      <c r="Q176" s="165" t="inlineStr">
        <is>
          <t>Mock Rx20 UBU</t>
        </is>
      </c>
      <c r="R176" s="165" t="inlineStr"/>
    </row>
    <row r="177" ht="24" customHeight="1" s="49">
      <c r="A177" s="165" t="n">
        <v>175</v>
      </c>
      <c r="B177" s="166" t="inlineStr">
        <is>
          <t>Metformin 500 mg tablet มีปัญหาน้ำหนักเม็ดยาไม่สม่ำเสมอแก้ปัญหาได้โดยวิธีเติมสารใด</t>
        </is>
      </c>
      <c r="C177" s="166" t="inlineStr"/>
      <c r="D177" s="166" t="inlineStr">
        <is>
          <t>Colloidal silicon dioxide + Talcum</t>
        </is>
      </c>
      <c r="E177" s="166" t="inlineStr">
        <is>
          <t>Lactose + Corn starch</t>
        </is>
      </c>
      <c r="F177" s="166" t="inlineStr">
        <is>
          <t>Sodium starch glycolate + …</t>
        </is>
      </c>
      <c r="G177" s="166" t="inlineStr">
        <is>
          <t>Magnesium stearte + Lactose</t>
        </is>
      </c>
      <c r="H177" s="166"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77" s="165" t="n">
        <v>3</v>
      </c>
      <c r="J177" s="166"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66" t="inlineStr"/>
      <c r="L177" s="166" t="inlineStr">
        <is>
          <t>Tablet Manufacturing</t>
        </is>
      </c>
      <c r="M177" s="166" t="inlineStr"/>
      <c r="N177" s="165" t="inlineStr">
        <is>
          <t>Product</t>
        </is>
      </c>
      <c r="O177" s="166" t="inlineStr">
        <is>
          <t>ข้อ 25 (PLE_CC1_Key_Rx20_UBU.md)</t>
        </is>
      </c>
      <c r="P177" s="165" t="inlineStr">
        <is>
          <t>ข้อสอบจำลอง</t>
        </is>
      </c>
      <c r="Q177" s="165" t="inlineStr">
        <is>
          <t>Mock Rx20 UBU</t>
        </is>
      </c>
      <c r="R177" s="165" t="inlineStr"/>
    </row>
    <row r="178" ht="24" customHeight="1" s="49">
      <c r="A178" s="165" t="n">
        <v>176</v>
      </c>
      <c r="B178" s="166" t="inlineStr">
        <is>
          <t>dosage form ของ clotrimazole vaginal tablet สามารถเรียกอีกชื่อหนึ่งได้ว่าอะไร</t>
        </is>
      </c>
      <c r="C178" s="166" t="inlineStr"/>
      <c r="D178" s="166" t="inlineStr">
        <is>
          <t>lozenges</t>
        </is>
      </c>
      <c r="E178" s="166" t="inlineStr">
        <is>
          <t>troches</t>
        </is>
      </c>
      <c r="F178" s="166" t="inlineStr">
        <is>
          <t>pessaries</t>
        </is>
      </c>
      <c r="G178" s="166" t="inlineStr">
        <is>
          <t>enemas</t>
        </is>
      </c>
      <c r="H178" s="166" t="inlineStr">
        <is>
          <t>pills</t>
        </is>
      </c>
      <c r="I178" s="165" t="n">
        <v>3</v>
      </c>
      <c r="J178" s="166"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66" t="inlineStr"/>
      <c r="L178" s="166" t="inlineStr">
        <is>
          <t>Tablet Manufacturing</t>
        </is>
      </c>
      <c r="M178" s="166" t="inlineStr"/>
      <c r="N178" s="165" t="inlineStr">
        <is>
          <t>Product</t>
        </is>
      </c>
      <c r="O178" s="166" t="inlineStr">
        <is>
          <t>ข้อ 34 (PLE_CC1_Key_Rx20_UBU.md)</t>
        </is>
      </c>
      <c r="P178" s="165" t="inlineStr">
        <is>
          <t>ข้อสอบจำลอง</t>
        </is>
      </c>
      <c r="Q178" s="165" t="inlineStr">
        <is>
          <t>Mock Rx20 UBU</t>
        </is>
      </c>
      <c r="R178" s="165" t="inlineStr"/>
    </row>
    <row r="179" ht="24" customHeight="1" s="49">
      <c r="A179" s="165" t="n">
        <v>177</v>
      </c>
      <c r="B179" s="166"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79" s="166" t="inlineStr"/>
      <c r="D179" s="166" t="inlineStr">
        <is>
          <t>เม็ดยามีความ Hydrophobic มากเกินไป</t>
        </is>
      </c>
      <c r="E179" s="166" t="inlineStr">
        <is>
          <t>ตำรับฟิล์มขาด Plasticizer</t>
        </is>
      </c>
      <c r="F179" s="166" t="inlineStr">
        <is>
          <t>ตำรับฟิล์มขาด Anti-tacking agent</t>
        </is>
      </c>
      <c r="G179" s="166" t="inlineStr">
        <is>
          <t>ความเข้มข้นของตำรับฟิล์มน้อยเกินไป</t>
        </is>
      </c>
      <c r="H179" s="166" t="inlineStr">
        <is>
          <t>เม็ดยาชื้นเกินไป การเตรียมฟิล์มเคลือบยา ส่วนประกอบสำคัญให้น้ำยาเคลือบดี ไม่ขาดร่อนคือการใส่ plasticizer</t>
        </is>
      </c>
      <c r="I179" s="165" t="n">
        <v>2</v>
      </c>
      <c r="J179" s="166"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66" t="inlineStr"/>
      <c r="L179" s="166" t="inlineStr">
        <is>
          <t>Tablet Coating</t>
        </is>
      </c>
      <c r="M179" s="166" t="inlineStr"/>
      <c r="N179" s="165" t="inlineStr">
        <is>
          <t>Product</t>
        </is>
      </c>
      <c r="O179" s="166" t="inlineStr">
        <is>
          <t>ข้อ 70 (PLE_CC1_Key_Rx20_UBU.md)</t>
        </is>
      </c>
      <c r="P179" s="165" t="inlineStr">
        <is>
          <t>ข้อสอบจำลอง</t>
        </is>
      </c>
      <c r="Q179" s="165" t="inlineStr">
        <is>
          <t>Mock Rx20 UBU</t>
        </is>
      </c>
      <c r="R179" s="165" t="inlineStr"/>
    </row>
    <row r="180" ht="24" customHeight="1" s="49">
      <c r="A180" s="165" t="n">
        <v>178</v>
      </c>
      <c r="B180" s="166" t="inlineStr">
        <is>
          <t>Magnesium stearate ทำหน้าที่อะไร</t>
        </is>
      </c>
      <c r="C180" s="166" t="inlineStr"/>
      <c r="D180" s="166" t="inlineStr">
        <is>
          <t>เพิ่มมวลของเม็ดยา</t>
        </is>
      </c>
      <c r="E180" s="166" t="inlineStr">
        <is>
          <t>ทำให้เม็ดยาแข็งขึ้น</t>
        </is>
      </c>
      <c r="F180" s="166" t="inlineStr">
        <is>
          <t>ทำให้เม็ดยาเกาะกันได้ดีขึ้น</t>
        </is>
      </c>
      <c r="G180" s="166" t="inlineStr">
        <is>
          <t>ช่วยทำให้เม็ดยามีความแข็งมากขึ้น</t>
        </is>
      </c>
      <c r="H180" s="166" t="inlineStr">
        <is>
          <t>ทำให้ไม่ติด punch-die</t>
        </is>
      </c>
      <c r="I180" s="165" t="n">
        <v>5</v>
      </c>
      <c r="J180" s="166"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66" t="inlineStr"/>
      <c r="L180" s="166" t="inlineStr">
        <is>
          <t>Tablet Manufacturing</t>
        </is>
      </c>
      <c r="M180" s="166" t="inlineStr"/>
      <c r="N180" s="165" t="inlineStr">
        <is>
          <t>Product</t>
        </is>
      </c>
      <c r="O180" s="166" t="inlineStr">
        <is>
          <t>ข้อ 88 (PLE_CC1_Key_Rx20_UBU.md)</t>
        </is>
      </c>
      <c r="P180" s="165" t="inlineStr">
        <is>
          <t>ข้อสอบจำลอง</t>
        </is>
      </c>
      <c r="Q180" s="165" t="inlineStr">
        <is>
          <t>Mock Rx20 UBU</t>
        </is>
      </c>
      <c r="R180" s="165" t="inlineStr"/>
    </row>
    <row r="181" ht="24" customHeight="1" s="49">
      <c r="A181" s="165" t="n">
        <v>179</v>
      </c>
      <c r="B181" s="166" t="inlineStr">
        <is>
          <t>ยาเม็ดสีฟ้าขาว แบ่งจากบริษัท A บรรจุใส่กระปุก 3 กระปุก โดยติดฉลากใหม่ว่า “พอนสะแตน”</t>
        </is>
      </c>
      <c r="C181" s="166" t="inlineStr"/>
      <c r="D181" s="166" t="inlineStr">
        <is>
          <t>Enteric Coating with Cellulose acetate phthalate (CAP)</t>
        </is>
      </c>
      <c r="E181" s="166" t="inlineStr">
        <is>
          <t>Hard Gelatin Capsule filling</t>
        </is>
      </c>
      <c r="F181" s="166" t="inlineStr">
        <is>
          <t>Soft Gelatin Capsule encapsulation</t>
        </is>
      </c>
      <c r="G181" s="166" t="inlineStr">
        <is>
          <t>Microcrystalline cellulose</t>
        </is>
      </c>
      <c r="H181" s="166" t="inlineStr">
        <is>
          <t>Magnesium stearate (Lubricant 1%)</t>
        </is>
      </c>
      <c r="I181" s="165" t="n">
        <v>1</v>
      </c>
      <c r="J181"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166" t="inlineStr"/>
      <c r="L181" s="166" t="inlineStr">
        <is>
          <t>Tablet Manufacturing</t>
        </is>
      </c>
      <c r="M181" s="166" t="inlineStr"/>
      <c r="N181" s="165" t="inlineStr">
        <is>
          <t>Product</t>
        </is>
      </c>
      <c r="O181" s="166" t="inlineStr">
        <is>
          <t>ข้อ 2 (PLE_CC1_Key_Rx20_UBU.md)</t>
        </is>
      </c>
      <c r="P181" s="165" t="inlineStr">
        <is>
          <t>ข้อสอบจำลอง</t>
        </is>
      </c>
      <c r="Q181" s="165" t="inlineStr">
        <is>
          <t>Mock Rx20 UBU</t>
        </is>
      </c>
      <c r="R181" s="165" t="inlineStr"/>
    </row>
    <row r="182" ht="24" customHeight="1" s="49">
      <c r="A182" s="165" t="n">
        <v>180</v>
      </c>
      <c r="B182" s="166" t="inlineStr">
        <is>
          <t>ยาเม็ดกลมสีเหลือง และเม็ดกลมสีขาว จัดเป็นชุดใส่ซอง เตรียมไว้ล่วงหน้า เขียนฉลากว่า แก้ปวด จำนวน 36 ซอง</t>
        </is>
      </c>
      <c r="C182" s="166" t="inlineStr"/>
      <c r="D182" s="166" t="inlineStr">
        <is>
          <t>Microcrystalline cellulose</t>
        </is>
      </c>
      <c r="E182" s="166" t="inlineStr">
        <is>
          <t>Magnesium stearate (Lubricant 1%)</t>
        </is>
      </c>
      <c r="F182" s="166" t="inlineStr">
        <is>
          <t>Sodium starch glycolate (Superdisintegrant)</t>
        </is>
      </c>
      <c r="G182" s="166" t="inlineStr">
        <is>
          <t>Direct Compression tableting method</t>
        </is>
      </c>
      <c r="H182" s="166" t="inlineStr">
        <is>
          <t>Wet Granulation tableting method</t>
        </is>
      </c>
      <c r="I182" s="165" t="n">
        <v>1</v>
      </c>
      <c r="J182"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166" t="inlineStr"/>
      <c r="L182" s="166" t="inlineStr">
        <is>
          <t>Tablet Manufacturing</t>
        </is>
      </c>
      <c r="M182" s="166" t="inlineStr"/>
      <c r="N182" s="165" t="inlineStr">
        <is>
          <t>Product</t>
        </is>
      </c>
      <c r="O182" s="166" t="inlineStr">
        <is>
          <t>ข้อ 3 (PLE_CC1_Key_Rx20_UBU.md)</t>
        </is>
      </c>
      <c r="P182" s="165" t="inlineStr">
        <is>
          <t>ข้อสอบจำลอง</t>
        </is>
      </c>
      <c r="Q182" s="165" t="inlineStr">
        <is>
          <t>Mock Rx20 UBU</t>
        </is>
      </c>
      <c r="R182" s="165" t="inlineStr"/>
    </row>
    <row r="183" ht="24" customHeight="1" s="49">
      <c r="A183" s="165" t="n">
        <v>181</v>
      </c>
      <c r="B183" s="166"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83" s="166" t="inlineStr"/>
      <c r="D183" s="166" t="inlineStr">
        <is>
          <t>Direct Compression tableting method</t>
        </is>
      </c>
      <c r="E183" s="166" t="inlineStr">
        <is>
          <t>Wet Granulation tableting method</t>
        </is>
      </c>
      <c r="F183" s="166" t="inlineStr">
        <is>
          <t>Dry Granulation (Roller Compaction)</t>
        </is>
      </c>
      <c r="G183" s="166" t="inlineStr">
        <is>
          <t>Fluidized Bed Granulation</t>
        </is>
      </c>
      <c r="H183" s="166" t="inlineStr">
        <is>
          <t>Film Coating with Hydroxypropyl methylcellulose (HPMC)</t>
        </is>
      </c>
      <c r="I183" s="165" t="n">
        <v>1</v>
      </c>
      <c r="J183"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166" t="inlineStr"/>
      <c r="L183" s="166" t="inlineStr">
        <is>
          <t>Tablet Manufacturing</t>
        </is>
      </c>
      <c r="M183" s="166" t="inlineStr"/>
      <c r="N183" s="165" t="inlineStr">
        <is>
          <t>Product</t>
        </is>
      </c>
      <c r="O183" s="166" t="inlineStr">
        <is>
          <t>ข้อ 4 (PLE_CC1_Key_Rx20_UBU.md)</t>
        </is>
      </c>
      <c r="P183" s="165" t="inlineStr">
        <is>
          <t>ข้อสอบจำลอง</t>
        </is>
      </c>
      <c r="Q183" s="165" t="inlineStr">
        <is>
          <t>Mock Rx20 UBU</t>
        </is>
      </c>
      <c r="R183" s="165" t="inlineStr"/>
    </row>
    <row r="184" ht="24" customHeight="1" s="49">
      <c r="A184" s="165" t="n">
        <v>182</v>
      </c>
      <c r="B184" s="166" t="inlineStr">
        <is>
          <t>กรณีพบยาเม็ดฟ้าขาว บรรจุกระปุก ฉลากระบุ “พอนสะแตน” ใครผิด ผิดอย่างไร</t>
        </is>
      </c>
      <c r="C184" s="166" t="inlineStr"/>
      <c r="D184" s="166" t="inlineStr">
        <is>
          <t>นาย ค ผิด ฐานขายยาปลอม</t>
        </is>
      </c>
      <c r="E184" s="166" t="inlineStr">
        <is>
          <t>นาง ข ผิด ฐานขายยาปลอม</t>
        </is>
      </c>
      <c r="F184" s="166" t="inlineStr">
        <is>
          <t>ภญ. ก ผิด ฐานผลิตยาปลอม</t>
        </is>
      </c>
      <c r="G184" s="166" t="inlineStr">
        <is>
          <t>ภญ. ก ผิด ฐานผลิตยาที่ไม่ได้ขึ้นทะเบียน</t>
        </is>
      </c>
      <c r="H184" s="166" t="inlineStr">
        <is>
          <t>ภญ. ก ผิด ฐานฉลากไม่ครบถ้วน</t>
        </is>
      </c>
      <c r="I184" s="165" t="n">
        <v>3</v>
      </c>
      <c r="J184" s="166"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166" t="inlineStr"/>
      <c r="L184" s="166" t="inlineStr">
        <is>
          <t>Tablet Manufacturing</t>
        </is>
      </c>
      <c r="M184" s="166" t="inlineStr"/>
      <c r="N184" s="165" t="inlineStr">
        <is>
          <t>Product</t>
        </is>
      </c>
      <c r="O184" s="166" t="inlineStr">
        <is>
          <t>ข้อ 111 (PLE_CC1_Key_Rx20_UBU.md)</t>
        </is>
      </c>
      <c r="P184" s="165" t="inlineStr">
        <is>
          <t>ข้อสอบจำลอง</t>
        </is>
      </c>
      <c r="Q184" s="165" t="inlineStr">
        <is>
          <t>Mock Rx20 UBU</t>
        </is>
      </c>
      <c r="R184" s="165" t="inlineStr"/>
    </row>
    <row r="185" ht="24" customHeight="1" s="49">
      <c r="A185" s="165" t="n">
        <v>183</v>
      </c>
      <c r="B185" s="166" t="inlineStr">
        <is>
          <t>ตำรับ calcium carbonate effervescent tablet เอาออกจากขวดพบว่าเกิดการเยิ้มเหลว เหนียว เกิดจากปริมาณสารใดมากเกินไปในตำรับ</t>
        </is>
      </c>
      <c r="C185" s="166" t="inlineStr"/>
      <c r="D185" s="166" t="inlineStr">
        <is>
          <t>Citric acid</t>
        </is>
      </c>
      <c r="E185" s="166" t="inlineStr">
        <is>
          <t>Tartaric acid</t>
        </is>
      </c>
      <c r="F185" s="166" t="inlineStr">
        <is>
          <t>Sodium bicarbinate</t>
        </is>
      </c>
      <c r="G185" s="166" t="inlineStr">
        <is>
          <t>Sodium carbonate</t>
        </is>
      </c>
      <c r="H185" s="166" t="inlineStr">
        <is>
          <t>Calcium carbonate</t>
        </is>
      </c>
      <c r="I185" s="165" t="n">
        <v>4</v>
      </c>
      <c r="J185" s="166"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166" t="inlineStr"/>
      <c r="L185" s="166" t="inlineStr">
        <is>
          <t>Tablet Manufacturing</t>
        </is>
      </c>
      <c r="M185" s="166" t="inlineStr"/>
      <c r="N185" s="165" t="inlineStr">
        <is>
          <t>Product</t>
        </is>
      </c>
      <c r="O185" s="166" t="inlineStr">
        <is>
          <t>ข้อ 8 (PLE_CC1_Key_Rx20_UBU.md)</t>
        </is>
      </c>
      <c r="P185" s="165" t="inlineStr">
        <is>
          <t>ข้อสอบจำลอง</t>
        </is>
      </c>
      <c r="Q185" s="165" t="inlineStr">
        <is>
          <t>Mock Rx20 UBU</t>
        </is>
      </c>
      <c r="R185" s="165" t="inlineStr"/>
    </row>
    <row r="186" ht="24" customHeight="1" s="49">
      <c r="A186" s="165" t="n">
        <v>184</v>
      </c>
      <c r="B186" s="166"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86" s="166" t="inlineStr"/>
      <c r="D186" s="166" t="inlineStr">
        <is>
          <t>ไม่สามารถทำการศึกษาไปข้างหน้าได้</t>
        </is>
      </c>
      <c r="E186" s="166" t="inlineStr">
        <is>
          <t>ใช้การศึกษา cost - analysis</t>
        </is>
      </c>
      <c r="F186" s="166" t="inlineStr">
        <is>
          <t>ดูผล QALY เป็นการศึกษาแบบ Cost - benefit</t>
        </is>
      </c>
      <c r="G186" s="166" t="inlineStr">
        <is>
          <t>ค่าเดินทางไปรักษาเป็นต้นทุนทางอ้อม</t>
        </is>
      </c>
      <c r="H186" s="166" t="inlineStr">
        <is>
          <t>ต้นทุนทางตรงเมื่อผ่านไป 1 ปี ต้องคำนวณค่าลด (discount)</t>
        </is>
      </c>
      <c r="I186" s="165" t="n">
        <v>1</v>
      </c>
      <c r="J186" s="166"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166" t="inlineStr"/>
      <c r="L186" s="166" t="inlineStr">
        <is>
          <t>Powders &amp; Granules</t>
        </is>
      </c>
      <c r="M186" s="166" t="inlineStr"/>
      <c r="N186" s="165" t="inlineStr">
        <is>
          <t>Product</t>
        </is>
      </c>
      <c r="O186" s="166" t="inlineStr">
        <is>
          <t>ข้อ 3 (PLE_CC1_Key_Rx20_UBU.md)</t>
        </is>
      </c>
      <c r="P186" s="165" t="inlineStr">
        <is>
          <t>ข้อสอบจำลอง</t>
        </is>
      </c>
      <c r="Q186" s="165" t="inlineStr">
        <is>
          <t>Mock Rx20 UBU</t>
        </is>
      </c>
      <c r="R186" s="165" t="inlineStr"/>
    </row>
    <row r="187" ht="24" customHeight="1" s="49">
      <c r="A187" s="165" t="n">
        <v>185</v>
      </c>
      <c r="B187" s="166" t="inlineStr">
        <is>
          <t>Subcoating เพื่อให้ได้ขอบยาเม็ดกลมมน</t>
        </is>
      </c>
      <c r="C187" s="166" t="inlineStr"/>
      <c r="D187" s="166" t="inlineStr">
        <is>
          <t>Film Coating with Hydroxypropyl methylcellulose (HPMC)</t>
        </is>
      </c>
      <c r="E187" s="166" t="inlineStr">
        <is>
          <t>Enteric Coating with Cellulose acetate phthalate (CAP)</t>
        </is>
      </c>
      <c r="F187" s="166" t="inlineStr">
        <is>
          <t>Hard Gelatin Capsule filling</t>
        </is>
      </c>
      <c r="G187" s="166" t="inlineStr">
        <is>
          <t>Soft Gelatin Capsule encapsulation</t>
        </is>
      </c>
      <c r="H187" s="166" t="inlineStr">
        <is>
          <t>Microcrystalline cellulose</t>
        </is>
      </c>
      <c r="I187" s="165" t="n">
        <v>1</v>
      </c>
      <c r="J187"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166" t="inlineStr"/>
      <c r="L187" s="166" t="inlineStr">
        <is>
          <t>Tablet Coating</t>
        </is>
      </c>
      <c r="M187" s="166" t="inlineStr"/>
      <c r="N187" s="165" t="inlineStr">
        <is>
          <t>Product</t>
        </is>
      </c>
      <c r="O187" s="166" t="inlineStr">
        <is>
          <t>ข้อ 2 (PLE_CC1_Key_Rx20_UBU.md)</t>
        </is>
      </c>
      <c r="P187" s="165" t="inlineStr">
        <is>
          <t>ข้อสอบจำลอง</t>
        </is>
      </c>
      <c r="Q187" s="165" t="inlineStr">
        <is>
          <t>Mock Rx20 UBU</t>
        </is>
      </c>
      <c r="R187" s="165" t="inlineStr"/>
    </row>
    <row r="188" ht="24" customHeight="1" s="49">
      <c r="A188" s="165" t="n">
        <v>186</v>
      </c>
      <c r="B188"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88" s="166" t="inlineStr"/>
      <c r="D188" s="166" t="inlineStr">
        <is>
          <t>Microcrystalline cellulose</t>
        </is>
      </c>
      <c r="E188" s="166" t="inlineStr">
        <is>
          <t>Starch</t>
        </is>
      </c>
      <c r="F188" s="166" t="inlineStr">
        <is>
          <t>Lactose</t>
        </is>
      </c>
      <c r="G188" s="166" t="inlineStr">
        <is>
          <t>Colloidal silicon dioxide</t>
        </is>
      </c>
      <c r="H188" s="166" t="inlineStr">
        <is>
          <t>Sodium lauryl sulfate</t>
        </is>
      </c>
      <c r="I188" s="165" t="n">
        <v>4</v>
      </c>
      <c r="J188" s="166"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188" s="166" t="inlineStr"/>
      <c r="L188" s="166" t="inlineStr">
        <is>
          <t>Solid Dosage Forms &amp; Manufacturing</t>
        </is>
      </c>
      <c r="M188" s="166" t="inlineStr"/>
      <c r="N188" s="165" t="inlineStr">
        <is>
          <t>Product</t>
        </is>
      </c>
      <c r="O188" s="166" t="inlineStr">
        <is>
          <t>ข้อสอบจริง Product ปี 2567 ข้อ 15</t>
        </is>
      </c>
      <c r="P188" s="165" t="inlineStr">
        <is>
          <t>ข้อสอบเก่า</t>
        </is>
      </c>
      <c r="Q188" s="165" t="inlineStr">
        <is>
          <t>2567</t>
        </is>
      </c>
      <c r="R188" s="165" t="inlineStr"/>
    </row>
    <row r="189" ht="24" customHeight="1" s="49">
      <c r="A189" s="165" t="n">
        <v>187</v>
      </c>
      <c r="B189"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89" s="166" t="inlineStr"/>
      <c r="D189" s="166" t="inlineStr">
        <is>
          <t>Polyethylene glycol (PEG)</t>
        </is>
      </c>
      <c r="E189" s="166" t="inlineStr">
        <is>
          <t>Calcium phosphate</t>
        </is>
      </c>
      <c r="F189" s="166" t="inlineStr">
        <is>
          <t>Titanium dioxide (TiO2)</t>
        </is>
      </c>
      <c r="G189" s="166" t="inlineStr">
        <is>
          <t>Kaolin clay</t>
        </is>
      </c>
      <c r="H189" s="166" t="inlineStr">
        <is>
          <t>Colloidal silicon dioxide</t>
        </is>
      </c>
      <c r="I189" s="165" t="n">
        <v>5</v>
      </c>
      <c r="J189" s="166" t="inlineStr">
        <is>
          <t>✅ คำตอบที่ถูกต้อง: ข้อ จ. Colloidal silicon dioxide
💡 Background:
ปัญหาการแปรปรวนของน้ำหนักยาเม็ด (Weight variation) มักเกิดจากการไหลของแกรนูลหรือผงยาจากกรวยป้อน (Hopper) ลงสู่เบ้าพิมพ์ (Die) ไม่สม่ำเสมอ การเติมสารช่วยการไหล (Glidant) จะช่วยลดแรงเสียดทานระหว่างอนุภาคและปรับปรุงการไหลตัวให้ดียิ่งขึ้น
🎯 ทำไมข้อนี้ถึงถูก:
ข้อ จ. Colloidal silicon dioxide เป็นสุดยอด Glidant ที่ช่วยเคลือบอนุภาคผงยา ทำให้ผงยาไหลตัวแบบอิสระ (Free-flowing) บรรจุลงเบ้าตอกได้เต็มปริมาตรสม่ำเสมอทุกรอบการตอก จึงแก้ปัญหายาน้ำหนักไม่เท่ากันได้อย่างตรงจุด
🔍 ข้ออื่นผิดเพราะอะไร:
- ข้อ ก. (Polyethylene glycol): ทำหน้าที่เป็น Plasticizer ในการเคลือบฟิล์ม หรือเป็น Water-soluble base/binder ไม่ได้มีคุณสมบัติเด่นในการเป็น Glidant
- ข้อ ข. (Calcium phosphate): เป็นสารเพิ่มปริมาณชนิดไม่ละลายน้ำ (Insoluble diluent) มีคุณสมบัติช่วยเพิ่มน้ำหนักเม็ดแต่ไม่ได้ช่วยเรื่องการไหลตัว
- ข้อ ค. (Titanium dioxide): เป็นสารทึบแสง (Opacifying agent) และเม็ดสีขาวที่ใช้ในน้ำยาเคลือบฟิล์มหรือเปลือกแคปซูล
- ข้อ ง. (Kaolin clay): เป็นสารดูดซับ (Adsorbent) หรือสารแขวนตะกอน ไม่ได้ใช้เป็น Glidant สำหรับการตอกยาเม็ดทั่วไป
📖 Guideline อ้างอิง:
Remington: The Science and Practice of Pharmacy (23rd Edition) &amp; USP-NF General Chapter &lt;1059&gt; Excipient Performance
📌 จุดจำก่อนสอบ:
• ปัญหา Weight variation แก้ด้วย: ปรับปรุงการไหลตัว (เติม Glidant: Colloidal silica/Talc), ควบคุมขนาดแกรนูล และลดความชื้นส่วนเกิน</t>
        </is>
      </c>
      <c r="K189" s="166" t="inlineStr"/>
      <c r="L189" s="166" t="inlineStr">
        <is>
          <t>Solid Dosage Forms &amp; Manufacturing</t>
        </is>
      </c>
      <c r="M189" s="166" t="inlineStr"/>
      <c r="N189" s="165" t="inlineStr">
        <is>
          <t>Product</t>
        </is>
      </c>
      <c r="O189" s="166" t="inlineStr">
        <is>
          <t>ข้อสอบจริง Product ปี 2567 ข้อ 33</t>
        </is>
      </c>
      <c r="P189" s="165" t="inlineStr">
        <is>
          <t>ข้อสอบเก่า</t>
        </is>
      </c>
      <c r="Q189" s="165" t="inlineStr">
        <is>
          <t>2567</t>
        </is>
      </c>
      <c r="R189" s="165" t="inlineStr"/>
    </row>
    <row r="190" ht="24" customHeight="1" s="49">
      <c r="A190" s="165" t="n">
        <v>188</v>
      </c>
      <c r="B190"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90" s="166" t="inlineStr"/>
      <c r="D190" s="166" t="inlineStr">
        <is>
          <t>Container-closure integrity test</t>
        </is>
      </c>
      <c r="E190" s="166" t="inlineStr">
        <is>
          <t>Sterility test</t>
        </is>
      </c>
      <c r="F190" s="166" t="inlineStr">
        <is>
          <t>Total viable aerobic count</t>
        </is>
      </c>
      <c r="G190" s="166" t="inlineStr">
        <is>
          <t>Microbial enumeration test</t>
        </is>
      </c>
      <c r="H190" s="166" t="inlineStr">
        <is>
          <t>Tests for specified microorganisms (เช่น E. coli)</t>
        </is>
      </c>
      <c r="I190" s="165" t="n">
        <v>2</v>
      </c>
      <c r="J190" s="166"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190" s="166" t="inlineStr"/>
      <c r="L190" s="166" t="inlineStr">
        <is>
          <t>Solid Dosage Forms &amp; Manufacturing</t>
        </is>
      </c>
      <c r="M190" s="166" t="inlineStr"/>
      <c r="N190" s="165" t="inlineStr">
        <is>
          <t>Product</t>
        </is>
      </c>
      <c r="O190" s="166" t="inlineStr">
        <is>
          <t>ข้อสอบจริง Product ปี 2567 ข้อ 35</t>
        </is>
      </c>
      <c r="P190" s="165" t="inlineStr">
        <is>
          <t>ข้อสอบเก่า</t>
        </is>
      </c>
      <c r="Q190" s="165" t="inlineStr">
        <is>
          <t>2567</t>
        </is>
      </c>
      <c r="R190" s="165" t="inlineStr"/>
    </row>
    <row r="191" ht="24" customHeight="1" s="49">
      <c r="A191" s="165" t="n">
        <v>189</v>
      </c>
      <c r="B191"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91" s="166" t="inlineStr"/>
      <c r="D191" s="166" t="inlineStr">
        <is>
          <t>Weight variation / Weight variation</t>
        </is>
      </c>
      <c r="E191" s="166" t="inlineStr">
        <is>
          <t>Content uniformity / Content uniformity</t>
        </is>
      </c>
      <c r="F191" s="166" t="inlineStr">
        <is>
          <t>Content uniformity / Weight variation</t>
        </is>
      </c>
      <c r="G191" s="166" t="inlineStr">
        <is>
          <t>Weight variation / Content uniformity</t>
        </is>
      </c>
      <c r="H191" s="166" t="inlineStr">
        <is>
          <t>Disintegration test / Dissolution test</t>
        </is>
      </c>
      <c r="I191" s="165" t="n">
        <v>3</v>
      </c>
      <c r="J191" s="166"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191" s="166" t="inlineStr"/>
      <c r="L191" s="166" t="inlineStr">
        <is>
          <t>Solid Dosage Forms &amp; Manufacturing</t>
        </is>
      </c>
      <c r="M191" s="166" t="inlineStr"/>
      <c r="N191" s="165" t="inlineStr">
        <is>
          <t>Product</t>
        </is>
      </c>
      <c r="O191" s="166" t="inlineStr">
        <is>
          <t>ข้อสอบจริง Product ปี 2566 ข้อ 25</t>
        </is>
      </c>
      <c r="P191" s="165" t="inlineStr">
        <is>
          <t>ข้อสอบเก่า</t>
        </is>
      </c>
      <c r="Q191" s="165" t="inlineStr">
        <is>
          <t>2566</t>
        </is>
      </c>
      <c r="R191" s="165" t="inlineStr"/>
    </row>
    <row r="192" ht="24" customHeight="1" s="49">
      <c r="A192" s="165" t="n">
        <v>190</v>
      </c>
      <c r="B192"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92" s="166" t="inlineStr"/>
      <c r="D192" s="166" t="inlineStr">
        <is>
          <t>การเพิ่มปริมาณสารช่วยเพิ่มความยืดหยุ่น (Plasticizer)</t>
        </is>
      </c>
      <c r="E192" s="166" t="inlineStr">
        <is>
          <t>การเพิ่มปริมาณสารช่วยแตกตัว (Disintegrant)</t>
        </is>
      </c>
      <c r="F192" s="166" t="inlineStr">
        <is>
          <t>การเพิ่มสารเพิ่มความหนืด (Viscosity-increasing agent)</t>
        </is>
      </c>
      <c r="G192" s="166" t="inlineStr">
        <is>
          <t>การลดอุณหภูมิของลมร้อนที่เป่าเข้าสู่หม้อเคลือบยา</t>
        </is>
      </c>
      <c r="H192" s="166" t="inlineStr">
        <is>
          <t>การเพิ่มความเร็วในการหมุนของหม้อเคลือบยา (Pan speed)</t>
        </is>
      </c>
      <c r="I192" s="165" t="n">
        <v>1</v>
      </c>
      <c r="J192" s="166"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192" s="166" t="inlineStr"/>
      <c r="L192" s="166" t="inlineStr">
        <is>
          <t>Solid Dosage Forms &amp; Manufacturing</t>
        </is>
      </c>
      <c r="M192" s="166" t="inlineStr"/>
      <c r="N192" s="165" t="inlineStr">
        <is>
          <t>Product</t>
        </is>
      </c>
      <c r="O192" s="166" t="inlineStr">
        <is>
          <t>ข้อสอบจริง Product ปี 2563 ข้อ 18</t>
        </is>
      </c>
      <c r="P192" s="165" t="inlineStr">
        <is>
          <t>ข้อสอบเก่า</t>
        </is>
      </c>
      <c r="Q192" s="165" t="inlineStr">
        <is>
          <t>2563</t>
        </is>
      </c>
      <c r="R192" s="165" t="inlineStr"/>
    </row>
    <row r="193" ht="24" customHeight="1" s="49">
      <c r="A193" s="165" t="n">
        <v>191</v>
      </c>
      <c r="B193"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93" s="166" t="inlineStr"/>
      <c r="D193" s="166" t="inlineStr">
        <is>
          <t>ความแข็งของยาเม็ด (Tablet hardness / Breaking force)</t>
        </is>
      </c>
      <c r="E193" s="166" t="inlineStr">
        <is>
          <t>การสูญเสียน้ำหนักเมื่ออบแห้งของแกรนูล (Loss on drying)</t>
        </is>
      </c>
      <c r="F193" s="166" t="inlineStr">
        <is>
          <t>ความกร่อนของยาเม็ด (Tablet friability)</t>
        </is>
      </c>
      <c r="G193" s="166" t="inlineStr">
        <is>
          <t>ปริมาณเถ้าคงเหลือจากการเผาไหม้ (Residue on ignition)</t>
        </is>
      </c>
      <c r="H193" s="166" t="inlineStr">
        <is>
          <t>ความสม่ำเสมอของหน่วยยา (Uniformity of dosage units)</t>
        </is>
      </c>
      <c r="I193" s="165" t="n">
        <v>5</v>
      </c>
      <c r="J193" s="166"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193" s="166" t="inlineStr"/>
      <c r="L193" s="166" t="inlineStr">
        <is>
          <t>Solid Dosage Forms &amp; Manufacturing</t>
        </is>
      </c>
      <c r="M193" s="166" t="inlineStr"/>
      <c r="N193" s="165" t="inlineStr">
        <is>
          <t>Product</t>
        </is>
      </c>
      <c r="O193" s="166" t="inlineStr">
        <is>
          <t>ข้อสอบจริง Product ปี 2563 ข้อ 19</t>
        </is>
      </c>
      <c r="P193" s="165" t="inlineStr">
        <is>
          <t>ข้อสอบเก่า</t>
        </is>
      </c>
      <c r="Q193" s="165" t="inlineStr">
        <is>
          <t>2563</t>
        </is>
      </c>
      <c r="R193" s="165" t="inlineStr"/>
    </row>
    <row r="194" ht="24" customHeight="1" s="49">
      <c r="A194" s="165" t="n">
        <v>192</v>
      </c>
      <c r="B194"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94" s="166" t="inlineStr"/>
      <c r="D194" s="166" t="inlineStr">
        <is>
          <t>สารช่วยยึดเกาะ (Binder)</t>
        </is>
      </c>
      <c r="E194" s="166" t="inlineStr">
        <is>
          <t>สารช่วยแตกตัว (Disintegrant)</t>
        </is>
      </c>
      <c r="F194" s="166" t="inlineStr">
        <is>
          <t>สารเพิ่มปริมาณ (Diluent / Filler)</t>
        </is>
      </c>
      <c r="G194" s="166" t="inlineStr">
        <is>
          <t>สารหล่อลื่น (Lubricant)</t>
        </is>
      </c>
      <c r="H194" s="166" t="inlineStr">
        <is>
          <t>สารแต่งกลิ่นรส (Flavoring agent)</t>
        </is>
      </c>
      <c r="I194" s="165" t="n">
        <v>3</v>
      </c>
      <c r="J194" s="166"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194" s="166" t="inlineStr"/>
      <c r="L194" s="166" t="inlineStr">
        <is>
          <t>Solid Dosage Forms &amp; Manufacturing</t>
        </is>
      </c>
      <c r="M194" s="166" t="inlineStr"/>
      <c r="N194" s="165" t="inlineStr">
        <is>
          <t>Product</t>
        </is>
      </c>
      <c r="O194" s="166" t="inlineStr">
        <is>
          <t>ข้อสอบจริง Product ปี 2563 ข้อ 20</t>
        </is>
      </c>
      <c r="P194" s="165" t="inlineStr">
        <is>
          <t>ข้อสอบเก่า</t>
        </is>
      </c>
      <c r="Q194" s="165" t="inlineStr">
        <is>
          <t>2563</t>
        </is>
      </c>
      <c r="R194" s="165" t="inlineStr"/>
    </row>
    <row r="195" ht="24" customHeight="1" s="49">
      <c r="A195" s="165" t="n">
        <v>193</v>
      </c>
      <c r="B195" s="166" t="inlineStr">
        <is>
          <t>ข้อใดต่อไปนี้กล่าวได้ ถูกต้อง เกี่ยวกับคุณสมบัติและพฤติกรรมการปลดปล่อยตัวยาของยา Venlafaxine hydrochloride extended-release (XR 75 mg capsules)?</t>
        </is>
      </c>
      <c r="C195" s="166" t="inlineStr"/>
      <c r="D195" s="166" t="inlineStr">
        <is>
          <t>ตัวยาสำคัญจะถูกปลดปล่อยออกมาทันทีทั้งหมดหลังการรับประทานเหมือนยาชนิดธรรมดา</t>
        </is>
      </c>
      <c r="E195"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95" s="166" t="inlineStr">
        <is>
          <t>หลังจากรับประทานยาแล้ว ผู้ป่วยต้องนั่งตัวตรงและห้ามนอนราบอย่างน้อย 30 นาที</t>
        </is>
      </c>
      <c r="G195" s="166" t="inlineStr">
        <is>
          <t>ตัวยาสำคัญจะไม่ถูกปลดปล่อยออกมาจนกว่าจะเคลื่อนตัวผ่านไปถึงบริเวณลำไส้ใหญ่เท่านั้น</t>
        </is>
      </c>
      <c r="H195" s="166" t="inlineStr">
        <is>
          <t>ผู้ป่วยสามารถนำเม็ด pellets ด้านในแคปซูลมาบดละเอียดแล้วชงผสมกับน้ำส้มรับประทานได้</t>
        </is>
      </c>
      <c r="I195" s="165" t="n">
        <v>2</v>
      </c>
      <c r="J195"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195" s="166" t="inlineStr"/>
      <c r="L195" s="166" t="inlineStr">
        <is>
          <t>Solid Dosage Forms &amp; Manufacturing</t>
        </is>
      </c>
      <c r="M195" s="166" t="inlineStr"/>
      <c r="N195" s="165" t="inlineStr">
        <is>
          <t>Product</t>
        </is>
      </c>
      <c r="O195" s="166" t="inlineStr">
        <is>
          <t>ข้อสอบจริง Product ปี 2563 ข้อ 22</t>
        </is>
      </c>
      <c r="P195" s="165" t="inlineStr">
        <is>
          <t>ข้อสอบเก่า</t>
        </is>
      </c>
      <c r="Q195" s="165" t="inlineStr">
        <is>
          <t>2563</t>
        </is>
      </c>
      <c r="R195" s="165" t="inlineStr"/>
    </row>
    <row r="196" ht="24" customHeight="1" s="49">
      <c r="A196" s="165" t="n">
        <v>194</v>
      </c>
      <c r="B196"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96" s="166" t="inlineStr"/>
      <c r="D196" s="166" t="inlineStr">
        <is>
          <t>การเพิ่มแรงตอกยา (Compression force) ให้สูงขึ้นเป็นสองเท่า</t>
        </is>
      </c>
      <c r="E196" s="166" t="inlineStr">
        <is>
          <t>การลดระยะเวลาในการผสมแกรนูลกับสารเพิ่มปริมาณ</t>
        </is>
      </c>
      <c r="F196" s="166" t="inlineStr">
        <is>
          <t>การเพิ่มปริมาณสารยึดเกาะ (Binder) หรือการเพิ่มความชื้นของแกรนูลที่แห้งเกินไป</t>
        </is>
      </c>
      <c r="G196" s="166" t="inlineStr">
        <is>
          <t>การเพิ่มปริมาณสารช่วยแตกตัว (Disintegrant) ชนิดไม่ละลายน้ำ</t>
        </is>
      </c>
      <c r="H196" s="166" t="inlineStr">
        <is>
          <t>การเพิ่มความเร็วรอบของเครื่องตอกยาเม็ดให้หมุนเร็วขึ้น</t>
        </is>
      </c>
      <c r="I196" s="165" t="n">
        <v>3</v>
      </c>
      <c r="J196" s="166"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196" s="166" t="inlineStr"/>
      <c r="L196" s="166" t="inlineStr">
        <is>
          <t>Solid Dosage Forms &amp; Manufacturing</t>
        </is>
      </c>
      <c r="M196" s="166" t="inlineStr"/>
      <c r="N196" s="165" t="inlineStr">
        <is>
          <t>Product</t>
        </is>
      </c>
      <c r="O196" s="166" t="inlineStr">
        <is>
          <t>ข้อสอบจริง Product ปี 2563 ข้อ 27</t>
        </is>
      </c>
      <c r="P196" s="165" t="inlineStr">
        <is>
          <t>ข้อสอบเก่า</t>
        </is>
      </c>
      <c r="Q196" s="165" t="inlineStr">
        <is>
          <t>2563</t>
        </is>
      </c>
      <c r="R196" s="165" t="inlineStr"/>
    </row>
    <row r="197" ht="24" customHeight="1" s="49">
      <c r="A197" s="165" t="n">
        <v>195</v>
      </c>
      <c r="B197"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97" s="166" t="inlineStr"/>
      <c r="D197" s="166" t="inlineStr">
        <is>
          <t>ผิวฟิล์มหลุดลอกติดหน้าเม็ดเนื่องจากความเหนียวเหนอะหนะ (Picking)</t>
        </is>
      </c>
      <c r="E197" s="166" t="inlineStr">
        <is>
          <t>การแตกร้าวของแผ่นฟิล์มจากความเค้นภายใน (Cracking)</t>
        </is>
      </c>
      <c r="F197" s="166" t="inlineStr">
        <is>
          <t>เม็ดยาติดประกบกันเป็นคู่ (Twinning)</t>
        </is>
      </c>
      <c r="G197" s="166" t="inlineStr">
        <is>
          <t>ผิวเคลือบขรุขระเป็นผิวส้มเนื่องจากละอองสเปรย์กระจายตัวไม่ดี (Surface roughness / Orange peel)</t>
        </is>
      </c>
      <c r="H197" s="166" t="inlineStr">
        <is>
          <t>เม็ดยาเกาะติดกันหรือติดผนังหม้อเคลือบ (Sticking)</t>
        </is>
      </c>
      <c r="I197" s="165" t="n">
        <v>2</v>
      </c>
      <c r="J197" s="166"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197" s="166" t="inlineStr"/>
      <c r="L197" s="166" t="inlineStr">
        <is>
          <t>Solid Dosage Forms &amp; Manufacturing</t>
        </is>
      </c>
      <c r="M197" s="166" t="inlineStr"/>
      <c r="N197" s="165" t="inlineStr">
        <is>
          <t>Product</t>
        </is>
      </c>
      <c r="O197" s="166" t="inlineStr">
        <is>
          <t>ข้อสอบจริง Product ปี 2563 ข้อ 30</t>
        </is>
      </c>
      <c r="P197" s="165" t="inlineStr">
        <is>
          <t>ข้อสอบเก่า</t>
        </is>
      </c>
      <c r="Q197" s="165" t="inlineStr">
        <is>
          <t>2563</t>
        </is>
      </c>
      <c r="R197" s="165" t="inlineStr"/>
    </row>
    <row r="198" ht="24" customHeight="1" s="49">
      <c r="A198" s="165" t="n">
        <v>196</v>
      </c>
      <c r="B198"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98" s="166" t="inlineStr"/>
      <c r="D198" s="166" t="inlineStr">
        <is>
          <t>ความสม่ำเสมอของหน่วยยา (Uniformity of dosage units)</t>
        </is>
      </c>
      <c r="E198" s="166" t="inlineStr">
        <is>
          <t>ความแข็งของยาเม็ด (Tablet hardness)</t>
        </is>
      </c>
      <c r="F198" s="166" t="inlineStr">
        <is>
          <t>ความกร่อนของยาเม็ด (Tablet friability)</t>
        </is>
      </c>
      <c r="G198" s="166" t="inlineStr">
        <is>
          <t>การสูญเสียน้ำหนักเมื่ออบแห้ง (Loss on drying ของแกรนูล)</t>
        </is>
      </c>
      <c r="H198" s="166" t="inlineStr">
        <is>
          <t>ปริมาณเถ้าคงเหลือจากการเผาไหม้ (Residue on ignition ของตัวยาสำคัญ)</t>
        </is>
      </c>
      <c r="I198" s="165" t="n">
        <v>1</v>
      </c>
      <c r="J198" s="166"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198" s="166" t="inlineStr"/>
      <c r="L198" s="166" t="inlineStr">
        <is>
          <t>Solid Dosage Forms &amp; Manufacturing</t>
        </is>
      </c>
      <c r="M198" s="166" t="inlineStr"/>
      <c r="N198" s="165" t="inlineStr">
        <is>
          <t>Product</t>
        </is>
      </c>
      <c r="O198" s="166" t="inlineStr">
        <is>
          <t>ข้อสอบจริง Product ปี 2563 ข้อ 39</t>
        </is>
      </c>
      <c r="P198" s="165" t="inlineStr">
        <is>
          <t>ข้อสอบเก่า</t>
        </is>
      </c>
      <c r="Q198" s="165" t="inlineStr">
        <is>
          <t>2563</t>
        </is>
      </c>
      <c r="R198" s="165" t="inlineStr"/>
    </row>
    <row r="199" ht="24" customHeight="1" s="49">
      <c r="A199" s="165" t="n">
        <v>197</v>
      </c>
      <c r="B199"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99" s="166" t="inlineStr"/>
      <c r="D199" s="166" t="inlineStr">
        <is>
          <t>Anhydrous lactose</t>
        </is>
      </c>
      <c r="E199" s="166" t="inlineStr">
        <is>
          <t>Hydroxypropyl cellulose (HPC)</t>
        </is>
      </c>
      <c r="F199" s="166" t="inlineStr">
        <is>
          <t>Magnesium stearate</t>
        </is>
      </c>
      <c r="G199" s="166" t="inlineStr">
        <is>
          <t>Polyethylene glycol (PEG)</t>
        </is>
      </c>
      <c r="H199" s="166" t="inlineStr">
        <is>
          <t>Croscarmellose sodium</t>
        </is>
      </c>
      <c r="I199" s="165" t="n">
        <v>5</v>
      </c>
      <c r="J199" s="166"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199" s="166" t="inlineStr"/>
      <c r="L199" s="166" t="inlineStr">
        <is>
          <t>Solid Dosage Forms &amp; Manufacturing</t>
        </is>
      </c>
      <c r="M199" s="166" t="inlineStr"/>
      <c r="N199" s="165" t="inlineStr">
        <is>
          <t>Product</t>
        </is>
      </c>
      <c r="O199" s="166" t="inlineStr">
        <is>
          <t>ข้อสอบจริง Product ปี 2563 ข้อ 40</t>
        </is>
      </c>
      <c r="P199" s="165" t="inlineStr">
        <is>
          <t>ข้อสอบเก่า</t>
        </is>
      </c>
      <c r="Q199" s="165" t="inlineStr">
        <is>
          <t>2563</t>
        </is>
      </c>
      <c r="R199" s="165" t="inlineStr"/>
    </row>
    <row r="200" ht="24" customHeight="1" s="49">
      <c r="A200" s="165" t="n">
        <v>198</v>
      </c>
      <c r="B200"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200" s="166" t="inlineStr"/>
      <c r="D200" s="166" t="inlineStr">
        <is>
          <t>Hydroxypropyl methylcellulose (HPMC)</t>
        </is>
      </c>
      <c r="E200" s="166" t="inlineStr">
        <is>
          <t>Polyethylene glycol 4000 (PEG 4000)</t>
        </is>
      </c>
      <c r="F200" s="166" t="inlineStr">
        <is>
          <t>Ethyl cellulose (EC)</t>
        </is>
      </c>
      <c r="G200" s="166" t="inlineStr">
        <is>
          <t>Methyl cellulose (MC)</t>
        </is>
      </c>
      <c r="H200" s="166" t="inlineStr">
        <is>
          <t>Sorbitan monostearate (Span 60)</t>
        </is>
      </c>
      <c r="I200" s="165" t="n">
        <v>3</v>
      </c>
      <c r="J200" s="166"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200" s="166" t="inlineStr"/>
      <c r="L200" s="166" t="inlineStr">
        <is>
          <t>Solid Dosage Forms &amp; Manufacturing</t>
        </is>
      </c>
      <c r="M200" s="166" t="inlineStr"/>
      <c r="N200" s="165" t="inlineStr">
        <is>
          <t>Product</t>
        </is>
      </c>
      <c r="O200" s="166" t="inlineStr">
        <is>
          <t>ข้อสอบจริง Product ปี 2562 ข้อ 2</t>
        </is>
      </c>
      <c r="P200" s="165" t="inlineStr">
        <is>
          <t>ข้อสอบเก่า</t>
        </is>
      </c>
      <c r="Q200" s="165" t="inlineStr">
        <is>
          <t>2562</t>
        </is>
      </c>
      <c r="R200" s="165" t="inlineStr"/>
    </row>
    <row r="201" ht="24" customHeight="1" s="49">
      <c r="A201" s="165" t="n">
        <v>199</v>
      </c>
      <c r="B201"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201" s="166" t="inlineStr"/>
      <c r="D201" s="166" t="inlineStr">
        <is>
          <t>เม็ดยาจะขาดแรงยึดเกาะระหว่างอนุภาค มีความเปราะแตกหักง่าย และค่าความกร่อน (Friability) สูงเกินเกณฑ์มาตรฐาน</t>
        </is>
      </c>
      <c r="E201" s="166" t="inlineStr">
        <is>
          <t>เม็ดยาจะแข็งตัวมากเกินไปและไม่สามารถแตกตัวได้ภายในเวลา 30 วินาที</t>
        </is>
      </c>
      <c r="F201" s="166" t="inlineStr">
        <is>
          <t>เม็ดยาจะเกิดการละลายช้าลงอย่างมากเนื่องจากอัตราการดูดซับน้ำลดลง</t>
        </is>
      </c>
      <c r="G201" s="166" t="inlineStr">
        <is>
          <t>เม็ดยาจะมีน้ำหนักเพิ่มขึ้นเป็นสองเท่าของขนาดที่ระบุบนฉลาก</t>
        </is>
      </c>
      <c r="H201" s="166" t="inlineStr">
        <is>
          <t>เม็ดยาจะเกิดปฏิกิริยาเปลี่ยนสีเป็นสีน้ำตาลเข้มทันทีหลังการตอก</t>
        </is>
      </c>
      <c r="I201" s="165" t="n">
        <v>1</v>
      </c>
      <c r="J201"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201" s="166" t="inlineStr"/>
      <c r="L201" s="166" t="inlineStr">
        <is>
          <t>Solid Dosage Forms &amp; Manufacturing</t>
        </is>
      </c>
      <c r="M201" s="166" t="inlineStr"/>
      <c r="N201" s="165" t="inlineStr">
        <is>
          <t>Product</t>
        </is>
      </c>
      <c r="O201" s="166" t="inlineStr">
        <is>
          <t>ข้อสอบจริง Product ปี 2562 ข้อ 2</t>
        </is>
      </c>
      <c r="P201" s="165" t="inlineStr">
        <is>
          <t>ข้อสอบเก่า</t>
        </is>
      </c>
      <c r="Q201" s="165" t="inlineStr">
        <is>
          <t>2562</t>
        </is>
      </c>
      <c r="R201" s="165" t="inlineStr"/>
    </row>
    <row r="202" ht="24" customHeight="1" s="49">
      <c r="A202" s="165" t="n">
        <v>200</v>
      </c>
      <c r="B202" s="166" t="inlineStr">
        <is>
          <t>น้ำมันถั่วเหลือง (Soybean oil) นิยมนำมาใช้ทำหน้าที่หลักเป็นสารช่วยชนิดใดในสูตรตำรับยาแคปซูลนิ่ม (Soft gelatin capsules)?</t>
        </is>
      </c>
      <c r="C202" s="166" t="inlineStr"/>
      <c r="D202" s="166" t="inlineStr">
        <is>
          <t>สารกระสายยาตัวเติมของเหลว (Lipophilic liquid vehicle / Filler)</t>
        </is>
      </c>
      <c r="E202" s="166" t="inlineStr">
        <is>
          <t>สารช่วยเพิ่มความยืดหยุ่นของเปลือกเจลาติน (Plasticizer)</t>
        </is>
      </c>
      <c r="F202" s="166" t="inlineStr">
        <is>
          <t>สารช่วยเพิ่มความคงตัวทางเคมี (Stabilizer)</t>
        </is>
      </c>
      <c r="G202" s="166" t="inlineStr">
        <is>
          <t>สารเพิ่มความหนืดของเปลือกแคปซูล (Stiffening agent)</t>
        </is>
      </c>
      <c r="H202" s="166" t="inlineStr">
        <is>
          <t>สารก่อฟิล์มเคลือบเปลือกแคปซูล (Film former)</t>
        </is>
      </c>
      <c r="I202" s="165" t="n">
        <v>1</v>
      </c>
      <c r="J202" s="166"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202" s="166" t="inlineStr"/>
      <c r="L202" s="166" t="inlineStr">
        <is>
          <t>Solid Dosage Forms &amp; Manufacturing</t>
        </is>
      </c>
      <c r="M202" s="166" t="inlineStr"/>
      <c r="N202" s="165" t="inlineStr">
        <is>
          <t>Product</t>
        </is>
      </c>
      <c r="O202" s="166" t="inlineStr">
        <is>
          <t>ข้อสอบจริง Product ปี 2561 ข้อ 17</t>
        </is>
      </c>
      <c r="P202" s="165" t="inlineStr">
        <is>
          <t>ข้อสอบเก่า</t>
        </is>
      </c>
      <c r="Q202" s="165" t="inlineStr">
        <is>
          <t>2561</t>
        </is>
      </c>
      <c r="R202" s="165" t="inlineStr"/>
    </row>
    <row r="203" ht="24" customHeight="1" s="49">
      <c r="A203" s="165" t="n">
        <v>201</v>
      </c>
      <c r="B203" s="166" t="inlineStr">
        <is>
          <t>สารในข้อใดต่อไปนี้ทำหน้าที่เป็นพอลิเมอร์ควบคุมการปลดปล่อยตัวยาแบบแตกตัวในลำไส้ (Enteric-coated polymer)?</t>
        </is>
      </c>
      <c r="C203" s="166" t="inlineStr"/>
      <c r="D203" s="166" t="inlineStr">
        <is>
          <t>Methacrylic acid copolymer (Eudragit L 100 / L 100-55)</t>
        </is>
      </c>
      <c r="E203" s="166" t="inlineStr">
        <is>
          <t>Hydroxypropyl methylcellulose (HPMC)</t>
        </is>
      </c>
      <c r="F203" s="166" t="inlineStr">
        <is>
          <t>Hydroxypropyl cellulose (HPC)</t>
        </is>
      </c>
      <c r="G203" s="166" t="inlineStr">
        <is>
          <t>Hydroxyethyl cellulose (HEC)</t>
        </is>
      </c>
      <c r="H203" s="166" t="inlineStr">
        <is>
          <t>Polyethylene glycol (PEG)</t>
        </is>
      </c>
      <c r="I203" s="165" t="n">
        <v>1</v>
      </c>
      <c r="J203" s="166"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203" s="166" t="inlineStr"/>
      <c r="L203" s="166" t="inlineStr">
        <is>
          <t>Solid Dosage Forms &amp; Manufacturing</t>
        </is>
      </c>
      <c r="M203" s="166" t="inlineStr"/>
      <c r="N203" s="165" t="inlineStr">
        <is>
          <t>Product</t>
        </is>
      </c>
      <c r="O203" s="166" t="inlineStr">
        <is>
          <t>ข้อสอบจริง Product ปี 2561 ข้อ 25</t>
        </is>
      </c>
      <c r="P203" s="165" t="inlineStr">
        <is>
          <t>ข้อสอบเก่า</t>
        </is>
      </c>
      <c r="Q203" s="165" t="inlineStr">
        <is>
          <t>2561</t>
        </is>
      </c>
      <c r="R203" s="165" t="inlineStr"/>
    </row>
    <row r="204" ht="24" customHeight="1" s="49">
      <c r="A204" s="165" t="n">
        <v>202</v>
      </c>
      <c r="B204"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204" s="166" t="inlineStr">
        <is>
          <t>[แนบรูป: ข้อสอบ Product ปี 2561 รหัสรูปภาพ image106]</t>
        </is>
      </c>
      <c r="D204" s="166" t="inlineStr">
        <is>
          <t>ชั้นที่ 1: Omeprazole drug core / ชั้นที่ 2: HPMC subcoating barrier / ชั้นที่ 3: Methacrylic acid enteric coat</t>
        </is>
      </c>
      <c r="E204" s="166" t="inlineStr">
        <is>
          <t>ชั้นที่ 1: HPMC subcoating barrier / ชั้นที่ 2: Omeprazole drug core / ชั้นที่ 3: Methacrylic acid enteric coat</t>
        </is>
      </c>
      <c r="F204" s="166" t="inlineStr">
        <is>
          <t>ชั้นที่ 1: Methacrylic acid enteric coat / ชั้นที่ 2: HPMC subcoating barrier / ชั้นที่ 3: Omeprazole drug core</t>
        </is>
      </c>
      <c r="G204" s="166" t="inlineStr">
        <is>
          <t>ชั้นที่ 1: Omeprazole drug core / ชั้นที่ 2: Methacrylic acid enteric coat / ชั้นที่ 3: HPMC subcoating barrier</t>
        </is>
      </c>
      <c r="H204" s="166" t="inlineStr">
        <is>
          <t>ชั้นที่ 1: Sugar core / ชั้นที่ 2: Methacrylic acid enteric coat / ชั้นที่ 3: Omeprazole drug core</t>
        </is>
      </c>
      <c r="I204" s="165" t="n">
        <v>1</v>
      </c>
      <c r="J204" s="166"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204" s="166" t="inlineStr"/>
      <c r="L204" s="166" t="inlineStr">
        <is>
          <t>Solid Dosage Forms &amp; Manufacturing</t>
        </is>
      </c>
      <c r="M204" s="166" t="inlineStr"/>
      <c r="N204" s="165" t="inlineStr">
        <is>
          <t>Product</t>
        </is>
      </c>
      <c r="O204" s="166" t="inlineStr">
        <is>
          <t>ข้อสอบจริง Product ปี 2561 ข้อ 26</t>
        </is>
      </c>
      <c r="P204" s="165" t="inlineStr">
        <is>
          <t>ข้อสอบเก่า</t>
        </is>
      </c>
      <c r="Q204" s="165" t="inlineStr">
        <is>
          <t>2561</t>
        </is>
      </c>
      <c r="R204" s="165" t="inlineStr"/>
    </row>
    <row r="205" ht="24" customHeight="1" s="49">
      <c r="A205" s="165" t="n">
        <v>203</v>
      </c>
      <c r="B205"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205" s="166" t="inlineStr"/>
      <c r="D205" s="166" t="inlineStr">
        <is>
          <t>การตอกอัดโดยตรง (Direct compression)</t>
        </is>
      </c>
      <c r="E205" s="166" t="inlineStr">
        <is>
          <t>การทำแกรนูลเปียกโดยใช้น้ำเป็นตัวทำละลาย (Aqueous wet granulation)</t>
        </is>
      </c>
      <c r="F205" s="166" t="inlineStr">
        <is>
          <t>การทำแกรนูลเปียกโดยใช้ Starch paste เป็นสารยึดเกาะ</t>
        </is>
      </c>
      <c r="G205" s="166" t="inlineStr">
        <is>
          <t>การอบแห้งแบบพ่นฝอย (Spray drying)</t>
        </is>
      </c>
      <c r="H205" s="166" t="inlineStr">
        <is>
          <t>การหลอมเหลวแล้วขึ้นรูป (Melt extrusion)</t>
        </is>
      </c>
      <c r="I205" s="165" t="n">
        <v>1</v>
      </c>
      <c r="J205" s="166"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205" s="166" t="inlineStr"/>
      <c r="L205" s="166" t="inlineStr">
        <is>
          <t>Solid Dosage Forms &amp; Manufacturing</t>
        </is>
      </c>
      <c r="M205" s="166" t="inlineStr"/>
      <c r="N205" s="165" t="inlineStr">
        <is>
          <t>Product</t>
        </is>
      </c>
      <c r="O205" s="166" t="inlineStr">
        <is>
          <t>ข้อสอบจริง Product ปี 2561 ข้อ 30</t>
        </is>
      </c>
      <c r="P205" s="165" t="inlineStr">
        <is>
          <t>ข้อสอบเก่า</t>
        </is>
      </c>
      <c r="Q205" s="165" t="inlineStr">
        <is>
          <t>2561</t>
        </is>
      </c>
      <c r="R205" s="165" t="inlineStr"/>
    </row>
    <row r="206" ht="24" customHeight="1" s="49">
      <c r="A206" s="165" t="n">
        <v>204</v>
      </c>
      <c r="B206"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206" s="166" t="inlineStr"/>
      <c r="D206" s="166" t="inlineStr">
        <is>
          <t>Lactose monohydrate</t>
        </is>
      </c>
      <c r="E206" s="166" t="inlineStr">
        <is>
          <t>Calcium sulfate</t>
        </is>
      </c>
      <c r="F206" s="166" t="inlineStr">
        <is>
          <t>Dicalcium phosphate</t>
        </is>
      </c>
      <c r="G206" s="166" t="inlineStr">
        <is>
          <t>Talcum</t>
        </is>
      </c>
      <c r="H206" s="166" t="inlineStr">
        <is>
          <t>Magnesium stearate</t>
        </is>
      </c>
      <c r="I206" s="165" t="n">
        <v>1</v>
      </c>
      <c r="J206" s="166"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206" s="166" t="inlineStr"/>
      <c r="L206" s="166" t="inlineStr">
        <is>
          <t>Solid Dosage Forms &amp; Manufacturing</t>
        </is>
      </c>
      <c r="M206" s="166" t="inlineStr"/>
      <c r="N206" s="165" t="inlineStr">
        <is>
          <t>Product</t>
        </is>
      </c>
      <c r="O206" s="166" t="inlineStr">
        <is>
          <t>ข้อสอบจริง Product ปี 2561 ข้อ 34</t>
        </is>
      </c>
      <c r="P206" s="165" t="inlineStr">
        <is>
          <t>ข้อสอบเก่า</t>
        </is>
      </c>
      <c r="Q206" s="165" t="inlineStr">
        <is>
          <t>2561</t>
        </is>
      </c>
      <c r="R206" s="165" t="inlineStr"/>
    </row>
    <row r="207" ht="24" customHeight="1" s="49">
      <c r="A207" s="165" t="n">
        <v>205</v>
      </c>
      <c r="B207"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207" s="166" t="inlineStr"/>
      <c r="D207" s="166" t="inlineStr">
        <is>
          <t>Corn starch</t>
        </is>
      </c>
      <c r="E207" s="166" t="inlineStr">
        <is>
          <t>Lactose</t>
        </is>
      </c>
      <c r="F207" s="166" t="inlineStr">
        <is>
          <t>Magnesium stearate</t>
        </is>
      </c>
      <c r="G207" s="166" t="inlineStr">
        <is>
          <t>Colloidal silicon dioxide</t>
        </is>
      </c>
      <c r="H207" s="166" t="inlineStr">
        <is>
          <t>Sodium lauryl sulfate</t>
        </is>
      </c>
      <c r="I207" s="165" t="n">
        <v>1</v>
      </c>
      <c r="J207" s="166"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207" s="166" t="inlineStr"/>
      <c r="L207" s="166" t="inlineStr">
        <is>
          <t>Solid Dosage Forms &amp; Manufacturing</t>
        </is>
      </c>
      <c r="M207" s="166" t="inlineStr"/>
      <c r="N207" s="165" t="inlineStr">
        <is>
          <t>Product</t>
        </is>
      </c>
      <c r="O207" s="166" t="inlineStr">
        <is>
          <t>ข้อสอบจริง Product ปี 2561 ข้อ 36</t>
        </is>
      </c>
      <c r="P207" s="165" t="inlineStr">
        <is>
          <t>ข้อสอบเก่า</t>
        </is>
      </c>
      <c r="Q207" s="165" t="inlineStr">
        <is>
          <t>2561</t>
        </is>
      </c>
      <c r="R207" s="165" t="inlineStr"/>
    </row>
    <row r="208" ht="24" customHeight="1" s="49">
      <c r="A208" s="165" t="n">
        <v>206</v>
      </c>
      <c r="B208" s="166" t="inlineStr">
        <is>
          <t>Sodium starch glycolate (SSG / Explotab / Primojel) นิยมนำมาใช้ทำหน้าที่หลักเป็นสารช่วยชนิดใดในสูตรตำรับยาเม็ด?</t>
        </is>
      </c>
      <c r="C208" s="166" t="inlineStr"/>
      <c r="D208" s="166" t="inlineStr">
        <is>
          <t>สารช่วยแตกตัวประสิทธิภาพสูง (Superdisintegrant)</t>
        </is>
      </c>
      <c r="E208" s="166" t="inlineStr">
        <is>
          <t>สารช่วยยึดเกาะ (Binder)</t>
        </is>
      </c>
      <c r="F208" s="166" t="inlineStr">
        <is>
          <t>สารเพิ่มปริมาณ (Diluent)</t>
        </is>
      </c>
      <c r="G208" s="166" t="inlineStr">
        <is>
          <t>สารช่วยการไหล (Glidant)</t>
        </is>
      </c>
      <c r="H208" s="166" t="inlineStr">
        <is>
          <t>สารหล่อลื่น (Lubricant)</t>
        </is>
      </c>
      <c r="I208" s="165" t="n">
        <v>1</v>
      </c>
      <c r="J208" s="166"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08" s="166" t="inlineStr"/>
      <c r="L208" s="166" t="inlineStr">
        <is>
          <t>Solid Dosage Forms &amp; Manufacturing</t>
        </is>
      </c>
      <c r="M208" s="166" t="inlineStr"/>
      <c r="N208" s="165" t="inlineStr">
        <is>
          <t>Product</t>
        </is>
      </c>
      <c r="O208" s="166" t="inlineStr">
        <is>
          <t>ข้อสอบจริง Product ปี 2561 ข้อ 46</t>
        </is>
      </c>
      <c r="P208" s="165" t="inlineStr">
        <is>
          <t>ข้อสอบเก่า</t>
        </is>
      </c>
      <c r="Q208" s="165" t="inlineStr">
        <is>
          <t>2561</t>
        </is>
      </c>
      <c r="R208" s="165" t="inlineStr"/>
    </row>
    <row r="209" ht="24" customHeight="1" s="49">
      <c r="A209" s="165" t="n">
        <v>207</v>
      </c>
      <c r="B209" s="166" t="inlineStr">
        <is>
          <t>Polyethylene glycol 4000 (PEG 4000) ในสูตรน้ำยาเคลือบฟิล์มยาเม็ด (Film coating solution) ทำหน้าที่หลักเป็นอะไร?</t>
        </is>
      </c>
      <c r="C209" s="166" t="inlineStr"/>
      <c r="D209" s="166" t="inlineStr">
        <is>
          <t>สารช่วยเพิ่มความยืดหยุ่นของฟิล์ม (Plasticizer)</t>
        </is>
      </c>
      <c r="E209" s="166" t="inlineStr">
        <is>
          <t>สารช่วยเพิ่มการละลาย (Cosolvent)</t>
        </is>
      </c>
      <c r="F209" s="166" t="inlineStr">
        <is>
          <t>สารทึบแสง (Opacifying agent)</t>
        </is>
      </c>
      <c r="G209" s="166" t="inlineStr">
        <is>
          <t>สารช่วยกระจายตัวอิมัลชัน (Emulsifying agent)</t>
        </is>
      </c>
      <c r="H209" s="166" t="inlineStr">
        <is>
          <t>สารก่อฟิล์มหลัก (Film-forming polymer)</t>
        </is>
      </c>
      <c r="I209" s="165" t="n">
        <v>1</v>
      </c>
      <c r="J209" s="166"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09" s="166" t="inlineStr"/>
      <c r="L209" s="166" t="inlineStr">
        <is>
          <t>Solid Dosage Forms &amp; Manufacturing</t>
        </is>
      </c>
      <c r="M209" s="166" t="inlineStr"/>
      <c r="N209" s="165" t="inlineStr">
        <is>
          <t>Product</t>
        </is>
      </c>
      <c r="O209" s="166" t="inlineStr">
        <is>
          <t>ข้อสอบจริง Product ปี 2561 ข้อ 49</t>
        </is>
      </c>
      <c r="P209" s="165" t="inlineStr">
        <is>
          <t>ข้อสอบเก่า</t>
        </is>
      </c>
      <c r="Q209" s="165" t="inlineStr">
        <is>
          <t>2561</t>
        </is>
      </c>
      <c r="R209" s="165" t="inlineStr"/>
    </row>
    <row r="210" ht="24" customHeight="1" s="49">
      <c r="A210" s="165" t="n">
        <v>208</v>
      </c>
      <c r="B210" s="166" t="inlineStr">
        <is>
          <t>สารในกลุ่มใดต่อไปนี้ ไม่จำเป็นต้องมี ในการตั้งสูตรตำรับการผลิตเปลือกแคปซูลนิ่ม (Soft gelatin capsule shell)?</t>
        </is>
      </c>
      <c r="C210" s="166" t="inlineStr"/>
      <c r="D210" s="166" t="inlineStr">
        <is>
          <t>สารช่วยการไหล (Glidant)</t>
        </is>
      </c>
      <c r="E210" s="166" t="inlineStr">
        <is>
          <t>สารทึบแสง (Opacifier เช่น Titanium dioxide)</t>
        </is>
      </c>
      <c r="F210" s="166" t="inlineStr">
        <is>
          <t>สารช่วยเพิ่มความยืดหยุ่น (Plasticizer เช่น Glycerin)</t>
        </is>
      </c>
      <c r="G210" s="166" t="inlineStr">
        <is>
          <t>สารกันเสีย (Preservative เช่น Parabens)</t>
        </is>
      </c>
      <c r="H210" s="166" t="inlineStr">
        <is>
          <t>สารช่วยการเปียก (Wetting agent)</t>
        </is>
      </c>
      <c r="I210" s="165" t="n">
        <v>1</v>
      </c>
      <c r="J210" s="166"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10" s="166" t="inlineStr"/>
      <c r="L210" s="166" t="inlineStr">
        <is>
          <t>Solid Dosage Forms &amp; Manufacturing</t>
        </is>
      </c>
      <c r="M210" s="166" t="inlineStr"/>
      <c r="N210" s="165" t="inlineStr">
        <is>
          <t>Product</t>
        </is>
      </c>
      <c r="O210" s="166" t="inlineStr">
        <is>
          <t>ข้อสอบจริง Product ปี 2561 ข้อ 54</t>
        </is>
      </c>
      <c r="P210" s="165" t="inlineStr">
        <is>
          <t>ข้อสอบเก่า</t>
        </is>
      </c>
      <c r="Q210" s="165" t="inlineStr">
        <is>
          <t>2561</t>
        </is>
      </c>
      <c r="R210" s="165" t="inlineStr"/>
    </row>
    <row r="211" ht="24" customHeight="1" s="49">
      <c r="A211" s="165" t="n">
        <v>209</v>
      </c>
      <c r="B211"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11" s="166" t="inlineStr"/>
      <c r="D211" s="166" t="inlineStr">
        <is>
          <t>Coarse Lactose monohydrate (ผงแลคโตสขนาดหยาบ 50 - 100 ไมครอน)</t>
        </is>
      </c>
      <c r="E211" s="166" t="inlineStr">
        <is>
          <t>Polyvinylpyrrolidone (PVP K30)</t>
        </is>
      </c>
      <c r="F211" s="166" t="inlineStr">
        <is>
          <t>Polyethylene glycol 6000 (PEG 6000)</t>
        </is>
      </c>
      <c r="G211" s="166" t="inlineStr">
        <is>
          <t>Calcium carbonate</t>
        </is>
      </c>
      <c r="H211" s="166" t="inlineStr">
        <is>
          <t>Magnesium stearate ปริมาณสูง</t>
        </is>
      </c>
      <c r="I211" s="165" t="n">
        <v>1</v>
      </c>
      <c r="J211" s="166"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11" s="166" t="inlineStr"/>
      <c r="L211" s="166" t="inlineStr">
        <is>
          <t>Solid Dosage Forms &amp; Manufacturing</t>
        </is>
      </c>
      <c r="M211" s="166" t="inlineStr"/>
      <c r="N211" s="165" t="inlineStr">
        <is>
          <t>Product</t>
        </is>
      </c>
      <c r="O211" s="166" t="inlineStr">
        <is>
          <t>ข้อสอบจริง Product ปี 2561 ข้อ 76</t>
        </is>
      </c>
      <c r="P211" s="165" t="inlineStr">
        <is>
          <t>ข้อสอบเก่า</t>
        </is>
      </c>
      <c r="Q211" s="165" t="inlineStr">
        <is>
          <t>2561</t>
        </is>
      </c>
      <c r="R211" s="165" t="inlineStr"/>
    </row>
    <row r="212" ht="24" customHeight="1" s="49">
      <c r="A212" s="165" t="n">
        <v>210</v>
      </c>
      <c r="B212"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12" s="166" t="inlineStr"/>
      <c r="D212" s="166" t="inlineStr">
        <is>
          <t>Citric acid monohydrate</t>
        </is>
      </c>
      <c r="E212" s="166" t="inlineStr">
        <is>
          <t>Tartaric acid</t>
        </is>
      </c>
      <c r="F212" s="166" t="inlineStr">
        <is>
          <t>Sodium carbonate</t>
        </is>
      </c>
      <c r="G212" s="166" t="inlineStr">
        <is>
          <t>Calcium carbonate</t>
        </is>
      </c>
      <c r="H212" s="166" t="inlineStr">
        <is>
          <t>Sodium bicarbonate</t>
        </is>
      </c>
      <c r="I212" s="165" t="n">
        <v>1</v>
      </c>
      <c r="J212" s="166"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12" s="166" t="inlineStr"/>
      <c r="L212" s="166" t="inlineStr">
        <is>
          <t>Solid Dosage Forms &amp; Manufacturing</t>
        </is>
      </c>
      <c r="M212" s="166" t="inlineStr"/>
      <c r="N212" s="165" t="inlineStr">
        <is>
          <t>Product</t>
        </is>
      </c>
      <c r="O212" s="166" t="inlineStr">
        <is>
          <t>ข้อสอบจริง Product ปี 2561 ข้อ 79</t>
        </is>
      </c>
      <c r="P212" s="165" t="inlineStr">
        <is>
          <t>ข้อสอบเก่า</t>
        </is>
      </c>
      <c r="Q212" s="165" t="inlineStr">
        <is>
          <t>2561</t>
        </is>
      </c>
      <c r="R212" s="165" t="inlineStr"/>
    </row>
    <row r="213" ht="24" customHeight="1" s="49">
      <c r="A213" s="165" t="n">
        <v>211</v>
      </c>
      <c r="B213"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13" s="166" t="inlineStr"/>
      <c r="D213" s="166" t="inlineStr">
        <is>
          <t>ความคงตัวทางเคมีต่อการเกิดปฏิกิริยารีดักชัน (Reduction degradation)</t>
        </is>
      </c>
      <c r="E213" s="166" t="inlineStr">
        <is>
          <t>ความทนทานต่อแสง (Photostability)</t>
        </is>
      </c>
      <c r="F213" s="166" t="inlineStr">
        <is>
          <t>ความคงตัวทางเคมีต่อค่าความเป็นกรด-ด่าง (pH stability / Hydrolysis)</t>
        </is>
      </c>
      <c r="G213" s="166" t="inlineStr">
        <is>
          <t>ความสามารถในการตอกอัดและความสม่ำเสมอของขนาดยา (Compressibility &amp; Content uniformity)</t>
        </is>
      </c>
      <c r="H213" s="166" t="inlineStr">
        <is>
          <t>ความคงตัวทางเคมีต่อการเกิดปฏิกิริยาออกซิเดชัน (Oxidation degradation)</t>
        </is>
      </c>
      <c r="I213" s="165" t="n">
        <v>1</v>
      </c>
      <c r="J213" s="166"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13" s="166" t="inlineStr"/>
      <c r="L213" s="166" t="inlineStr">
        <is>
          <t>Solid Dosage Forms &amp; Manufacturing</t>
        </is>
      </c>
      <c r="M213" s="166" t="inlineStr"/>
      <c r="N213" s="165" t="inlineStr">
        <is>
          <t>Product</t>
        </is>
      </c>
      <c r="O213" s="166" t="inlineStr">
        <is>
          <t>ข้อสอบจริง Product ปี 2561 ข้อ 85</t>
        </is>
      </c>
      <c r="P213" s="165" t="inlineStr">
        <is>
          <t>ข้อสอบเก่า</t>
        </is>
      </c>
      <c r="Q213" s="165" t="inlineStr">
        <is>
          <t>2561</t>
        </is>
      </c>
      <c r="R213" s="165" t="inlineStr"/>
    </row>
    <row r="214" ht="24" customHeight="1" s="49">
      <c r="A214" s="165" t="n">
        <v>212</v>
      </c>
      <c r="B214"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14" s="166" t="inlineStr"/>
      <c r="D214" s="166" t="inlineStr">
        <is>
          <t>การตอกอัดโดยตรง (Direct compression)</t>
        </is>
      </c>
      <c r="E214" s="166" t="inlineStr">
        <is>
          <t>การทำแกรนูลเปียกโดยใช้น้ำ (Aqueous wet granulation)</t>
        </is>
      </c>
      <c r="F214" s="166" t="inlineStr">
        <is>
          <t>การทำแกรนูลแห้งแบบ Slugging</t>
        </is>
      </c>
      <c r="G214" s="166" t="inlineStr">
        <is>
          <t>การทำแกรนูลแห้งแบบ Roller compaction</t>
        </is>
      </c>
      <c r="H214" s="166" t="inlineStr">
        <is>
          <t>การทำแกรนูลเปียกโดยใช้ตัวทำละลายอินทรีย์ (Non-aqueous wet granulation)</t>
        </is>
      </c>
      <c r="I214" s="165" t="n">
        <v>1</v>
      </c>
      <c r="J214" s="166"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14" s="166" t="inlineStr"/>
      <c r="L214" s="166" t="inlineStr">
        <is>
          <t>Solid Dosage Forms &amp; Manufacturing</t>
        </is>
      </c>
      <c r="M214" s="166" t="inlineStr"/>
      <c r="N214" s="165" t="inlineStr">
        <is>
          <t>Product</t>
        </is>
      </c>
      <c r="O214" s="166" t="inlineStr">
        <is>
          <t>ข้อสอบจริง Product ปี 2561 ข้อ 86</t>
        </is>
      </c>
      <c r="P214" s="165" t="inlineStr">
        <is>
          <t>ข้อสอบเก่า</t>
        </is>
      </c>
      <c r="Q214" s="165" t="inlineStr">
        <is>
          <t>2561</t>
        </is>
      </c>
      <c r="R214" s="165" t="inlineStr"/>
    </row>
    <row r="215" ht="24" customHeight="1" s="49">
      <c r="A215" s="165" t="n">
        <v>213</v>
      </c>
      <c r="B215" s="166" t="inlineStr">
        <is>
          <t>ข้อใดต่อไปนี้จับคู่ระหว่าง ชื่อสารช่วยในสูตรตำรับยา (Pharmaceutical excipient) และ หน้าที่หลักทางเภสัชกรรม ได้ ไม่ถูกต้อง?</t>
        </is>
      </c>
      <c r="C215" s="166" t="inlineStr"/>
      <c r="D215" s="166" t="inlineStr">
        <is>
          <t>Croscarmellose sodium — สารช่วยหล่อลื่น (Lubricant)</t>
        </is>
      </c>
      <c r="E215" s="166" t="inlineStr">
        <is>
          <t>Povidone (PVP K30) — สารช่วยยึดเกาะ (Binder)</t>
        </is>
      </c>
      <c r="F215" s="166" t="inlineStr">
        <is>
          <t>Colloidal silicon dioxide (Aerosil) — สารช่วยการไหล (Glidant)</t>
        </is>
      </c>
      <c r="G215" s="166" t="inlineStr">
        <is>
          <t>Titanium dioxide — สารทึบแสง (Opacifying agent)</t>
        </is>
      </c>
      <c r="H215" s="166" t="inlineStr">
        <is>
          <t>Magnesium stearate — สารช่วยหล่อลื่น (Lubricant)</t>
        </is>
      </c>
      <c r="I215" s="165" t="n">
        <v>1</v>
      </c>
      <c r="J215" s="166"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15" s="166" t="inlineStr"/>
      <c r="L215" s="166" t="inlineStr">
        <is>
          <t>Solid Dosage Forms &amp; Manufacturing</t>
        </is>
      </c>
      <c r="M215" s="166" t="inlineStr"/>
      <c r="N215" s="165" t="inlineStr">
        <is>
          <t>Product</t>
        </is>
      </c>
      <c r="O215" s="166" t="inlineStr">
        <is>
          <t>ข้อสอบจริง Product ปี 2561 ข้อ 92</t>
        </is>
      </c>
      <c r="P215" s="165" t="inlineStr">
        <is>
          <t>ข้อสอบเก่า</t>
        </is>
      </c>
      <c r="Q215" s="165" t="inlineStr">
        <is>
          <t>2561</t>
        </is>
      </c>
      <c r="R215" s="165" t="inlineStr"/>
    </row>
    <row r="216" ht="24" customHeight="1" s="49">
      <c r="A216" s="165" t="n">
        <v>214</v>
      </c>
      <c r="B216"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16" s="166" t="inlineStr"/>
      <c r="D216" s="166" t="inlineStr">
        <is>
          <t>การทำแกรนูลเปียก (Wet granulation)</t>
        </is>
      </c>
      <c r="E216" s="166" t="inlineStr">
        <is>
          <t>การตอกอัดโดยตรง (Direct compression)</t>
        </is>
      </c>
      <c r="F216" s="166" t="inlineStr">
        <is>
          <t>การทำแกรนูลแห้งแบบ Slugging</t>
        </is>
      </c>
      <c r="G216" s="166" t="inlineStr">
        <is>
          <t>การอบแห้งแบบแช่เยือกแข็ง (Lyophilization)</t>
        </is>
      </c>
      <c r="H216" s="166" t="inlineStr">
        <is>
          <t>การหลอมเหลวแล้วขึ้นรูป (Melt molding)</t>
        </is>
      </c>
      <c r="I216" s="165" t="n">
        <v>1</v>
      </c>
      <c r="J216" s="166"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16" s="166" t="inlineStr"/>
      <c r="L216" s="166" t="inlineStr">
        <is>
          <t>Solid Dosage Forms &amp; Manufacturing</t>
        </is>
      </c>
      <c r="M216" s="166" t="inlineStr"/>
      <c r="N216" s="165" t="inlineStr">
        <is>
          <t>Product</t>
        </is>
      </c>
      <c r="O216" s="166" t="inlineStr">
        <is>
          <t>ข้อสอบจริง Product ปี 2561 ข้อ 93</t>
        </is>
      </c>
      <c r="P216" s="165" t="inlineStr">
        <is>
          <t>ข้อสอบเก่า</t>
        </is>
      </c>
      <c r="Q216" s="165" t="inlineStr">
        <is>
          <t>2561</t>
        </is>
      </c>
      <c r="R216" s="165" t="inlineStr"/>
    </row>
    <row r="217" ht="24" customHeight="1" s="49">
      <c r="A217" s="165" t="n">
        <v>215</v>
      </c>
      <c r="B217"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17" s="166" t="inlineStr">
        <is>
          <t>[แนบรูป: ข้อสอบ Product ปี 2561 รหัสรูปภาพ image113]</t>
        </is>
      </c>
      <c r="D217" s="166" t="inlineStr">
        <is>
          <t>ระบบปั๊มออสโมติกชนิดผลักดันสองชั้น (Osmotic-controlled release system / Push-Pull Osmotic Pump: OROS)</t>
        </is>
      </c>
      <c r="E217" s="166" t="inlineStr">
        <is>
          <t>ระบบเมทริกซ์ชนิดไม่ละลายน้ำ (Insoluble inert matrix system)</t>
        </is>
      </c>
      <c r="F217" s="166" t="inlineStr">
        <is>
          <t>ระบบเมทริกซ์ชนิดเจลชอบน้ำ (Hydrophilic swelling matrix system)</t>
        </is>
      </c>
      <c r="G217" s="166" t="inlineStr">
        <is>
          <t>ระบบนำส่งยาผ่านผิวหนังชนิดแผ่นแปะ (Transdermal patch)</t>
        </is>
      </c>
      <c r="H217" s="166" t="inlineStr">
        <is>
          <t>ระบบไมโครเอนแคปซูเลชัน (Microencapsulation reservoir system)</t>
        </is>
      </c>
      <c r="I217" s="165" t="n">
        <v>1</v>
      </c>
      <c r="J217" s="166"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17" s="166" t="inlineStr"/>
      <c r="L217" s="166" t="inlineStr">
        <is>
          <t>Solid Dosage Forms &amp; Manufacturing</t>
        </is>
      </c>
      <c r="M217" s="166" t="inlineStr"/>
      <c r="N217" s="165" t="inlineStr">
        <is>
          <t>Product</t>
        </is>
      </c>
      <c r="O217" s="166" t="inlineStr">
        <is>
          <t>ข้อสอบจริง Product ปี 2561 ข้อ 96</t>
        </is>
      </c>
      <c r="P217" s="165" t="inlineStr">
        <is>
          <t>ข้อสอบเก่า</t>
        </is>
      </c>
      <c r="Q217" s="165" t="inlineStr">
        <is>
          <t>2561</t>
        </is>
      </c>
      <c r="R217" s="165" t="inlineStr"/>
    </row>
    <row r="218" ht="24" customHeight="1" s="49">
      <c r="A218" s="165" t="n">
        <v>216</v>
      </c>
      <c r="B218"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18" s="166" t="inlineStr">
        <is>
          <t>[แนบรูป: ข้อสอบ Product ปี 2561 รหัสรูปภาพ image114]</t>
        </is>
      </c>
      <c r="D218" s="166" t="inlineStr">
        <is>
          <t>สารช่วยแตกตัวประสิทธิภาพสูง (Superdisintegrant เช่น Croscarmellose sodium หรือ SSG)</t>
        </is>
      </c>
      <c r="E218" s="166" t="inlineStr">
        <is>
          <t>สารช่วยหล่อลื่นชนิดไม่ชอบน้ำ (Hydrophobic lubricant เช่น Magnesium stearate)</t>
        </is>
      </c>
      <c r="F218" s="166" t="inlineStr">
        <is>
          <t>สารเพิ่มความแข็งแกร่ง (Hardening agent)</t>
        </is>
      </c>
      <c r="G218" s="166" t="inlineStr">
        <is>
          <t>สารช่วยยึดเกาะที่มีความเข้มข้นสูง (High concentration binder)</t>
        </is>
      </c>
      <c r="H218" s="166" t="inlineStr">
        <is>
          <t>สารเคลือบฟิล์มชนิดไม่ละลายน้ำ (Ethyl cellulose)</t>
        </is>
      </c>
      <c r="I218" s="165" t="n">
        <v>1</v>
      </c>
      <c r="J218" s="166" t="inlineStr">
        <is>
          <t>✅ คำตอบที่ถูกต้อง: ข้อ ก. สารช่วยแตกตัวประสิทธิภาพสูง (Superdisintegrant เช่น Croscarmellose sodium หรือ SSG)
💡 Background:
การทดสอบการแตกตัวของยาเม็ดไม่เคลือบตาม USP &lt;701&gt; Disintegration กำหนดให้ยาเม็ดทั่วไปต้องแตกตัวหมดภายใน 30 นาที (หรือ 15 นาทีตาม BP) หากยาไม่แตกตัว ยาจะไม่สามารถละลายและดูดซึมได้
🎯 ทำไมข้อนี้ถึงถูก:
ข้อ ก. การเติมหรือเพิ่มสัดส่วนของ Superdisintegrant (เช่น Croscarmellose sodium 2-5% หรือ Sodium starch glycolate 2-8%) จะช่วยดูดน้ำและพองตัวอย่างรวดเร็ว ทำลายแรงยึดเหนี่ยวภายในเม็ดยา ทำให้เม็ดยาแตกตัวออกเป็นอนุภาคเล็กๆ ภายในเวลาไม่กี่นาที
🔍 ข้ออื่นผิดเพราะอะไร:
- ข้อ ข. (เพิ่ม Magnesium stearate): สารหล่อลื่นที่ไม่ชอบน้ำจะยิ่งเคลือบผิวอนุภาค ขัดขวางไม่ให้น้ำซึมเข้าเม็ด ทำให้แตกตัวช้าลงกว่าเดิม
- ข้อ ค. (สารเพิ่มความแข็ง): ทำให้เม็ดแข็งเกินไป แตกตัวยากขึ้น
- ข้อ ง. (เพิ่ม Binder เข้มข้น): จะยิ่งเพิ่มแรงยึดเกาะ ทำให้เวลาในการแตกตัวนานขึ้น
- ข้อ จ. (Ethyl cellulose): เป็นพอลิเมอร์ไม่ละลายน้ำ จะขัดขวางการแตกตัว
📖 Guideline อ้างอิง:
USP-NF General Chapter &lt;701&gt; Disintegration &amp; Ansel's Pharmaceutical Dosage Forms
📌 จุดจำก่อนสอบ:
• ยาเม็ดแตกตัวช้า (Fails disintegration test) -&gt; แก้โดย: เพิ่ม Superdisintegrant, ลดแรงตอก, ลดเวลาผสม/ปริมาณ Magnesium stearate, ลด Binder</t>
        </is>
      </c>
      <c r="K218" s="166" t="inlineStr"/>
      <c r="L218" s="166" t="inlineStr">
        <is>
          <t>Solid Dosage Forms &amp; Manufacturing</t>
        </is>
      </c>
      <c r="M218" s="166" t="inlineStr"/>
      <c r="N218" s="165" t="inlineStr">
        <is>
          <t>Product</t>
        </is>
      </c>
      <c r="O218" s="166" t="inlineStr">
        <is>
          <t>ข้อสอบจริง Product ปี 2561 ข้อ 102</t>
        </is>
      </c>
      <c r="P218" s="165" t="inlineStr">
        <is>
          <t>ข้อสอบเก่า</t>
        </is>
      </c>
      <c r="Q218" s="165" t="inlineStr">
        <is>
          <t>2561</t>
        </is>
      </c>
      <c r="R218" s="165" t="inlineStr"/>
    </row>
    <row r="219" ht="24" customHeight="1" s="49">
      <c r="A219" s="165" t="n">
        <v>217</v>
      </c>
      <c r="B219"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19" s="166" t="inlineStr"/>
      <c r="D219" s="166" t="inlineStr">
        <is>
          <t>Superdisintegrants ออกฤทธิ์ผ่านกลไกการดูดซับน้ำเข้าสู่รูพรุน (Wicking) และการพองตัวอย่างรวดเร็ว (Rapid swelling) โดยใช้ปริมาณเพียง 2 - 5% w/w</t>
        </is>
      </c>
      <c r="E219"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19" s="166" t="inlineStr">
        <is>
          <t>Corn starch ทำหน้าที่เป็น Superdisintegrant ที่มีประสิทธิภาพสูงกว่า Croscarmellose sodium เมื่อใช้ในปริมาณเท่ากัน</t>
        </is>
      </c>
      <c r="G219" s="166" t="inlineStr">
        <is>
          <t>สารช่วยแตกตัวทุกชนิดต้องใส่เฉพาะในขั้นตอนการเตรียมแกรนูลก่อนการอบแห้งเท่านั้น (Intragranular only)</t>
        </is>
      </c>
      <c r="H219" s="166" t="inlineStr">
        <is>
          <t>สารช่วยแตกตัวทำหน้าที่เร่งการละลายของตัวยาสำคัญโดยการเปลี่ยนรูปผลึกของยาให้เป็นรูปอสัณฐานโดยตรง</t>
        </is>
      </c>
      <c r="I219" s="165" t="n">
        <v>1</v>
      </c>
      <c r="J219"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19" s="166" t="inlineStr"/>
      <c r="L219" s="166" t="inlineStr">
        <is>
          <t>Solid Dosage Forms &amp; Manufacturing</t>
        </is>
      </c>
      <c r="M219" s="166" t="inlineStr"/>
      <c r="N219" s="165" t="inlineStr">
        <is>
          <t>Product</t>
        </is>
      </c>
      <c r="O219" s="166" t="inlineStr">
        <is>
          <t>ข้อสอบจริง Product ปี 2561 ข้อ 108</t>
        </is>
      </c>
      <c r="P219" s="165" t="inlineStr">
        <is>
          <t>ข้อสอบเก่า</t>
        </is>
      </c>
      <c r="Q219" s="165" t="inlineStr">
        <is>
          <t>2561</t>
        </is>
      </c>
      <c r="R219" s="165" t="inlineStr"/>
    </row>
    <row r="220" ht="24" customHeight="1" s="49">
      <c r="A220" s="165" t="n">
        <v>218</v>
      </c>
      <c r="B220"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20" s="166" t="inlineStr"/>
      <c r="D220" s="166" t="inlineStr">
        <is>
          <t>Croscarmellose sodium (Ac-Di-Sol)</t>
        </is>
      </c>
      <c r="E220" s="166" t="inlineStr">
        <is>
          <t>Ethyl cellulose</t>
        </is>
      </c>
      <c r="F220" s="166" t="inlineStr">
        <is>
          <t>Beeswax</t>
        </is>
      </c>
      <c r="G220" s="166" t="inlineStr">
        <is>
          <t>Castor oil</t>
        </is>
      </c>
      <c r="H220" s="166" t="inlineStr">
        <is>
          <t>Cetyl alcohol</t>
        </is>
      </c>
      <c r="I220" s="165" t="n">
        <v>1</v>
      </c>
      <c r="J220" s="166"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20" s="166" t="inlineStr"/>
      <c r="L220" s="166" t="inlineStr">
        <is>
          <t>Solid Dosage Forms &amp; Manufacturing</t>
        </is>
      </c>
      <c r="M220" s="166" t="inlineStr"/>
      <c r="N220" s="165" t="inlineStr">
        <is>
          <t>Product</t>
        </is>
      </c>
      <c r="O220" s="166" t="inlineStr">
        <is>
          <t>ข้อสอบจริง Product ปี 2561 ข้อ 110</t>
        </is>
      </c>
      <c r="P220" s="165" t="inlineStr">
        <is>
          <t>ข้อสอบเก่า</t>
        </is>
      </c>
      <c r="Q220" s="165" t="inlineStr">
        <is>
          <t>2561</t>
        </is>
      </c>
      <c r="R220" s="165" t="inlineStr"/>
    </row>
    <row r="221" ht="24" customHeight="1" s="49">
      <c r="A221" s="165" t="n">
        <v>219</v>
      </c>
      <c r="B221"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21" s="166" t="inlineStr"/>
      <c r="D221" s="166" t="inlineStr">
        <is>
          <t>Colloidal silicon dioxide (Aerosil)</t>
        </is>
      </c>
      <c r="E221" s="166" t="inlineStr">
        <is>
          <t>Croscarmellose sodium</t>
        </is>
      </c>
      <c r="F221" s="166" t="inlineStr">
        <is>
          <t>Povidone (PVP K30)</t>
        </is>
      </c>
      <c r="G221" s="166" t="inlineStr">
        <is>
          <t>Hydroxypropyl methylcellulose</t>
        </is>
      </c>
      <c r="H221" s="166" t="inlineStr">
        <is>
          <t>Sodium starch glycolate</t>
        </is>
      </c>
      <c r="I221" s="165" t="n">
        <v>1</v>
      </c>
      <c r="J221" s="166"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21" s="166" t="inlineStr"/>
      <c r="L221" s="166" t="inlineStr">
        <is>
          <t>Solid Dosage Forms &amp; Manufacturing</t>
        </is>
      </c>
      <c r="M221" s="166" t="inlineStr"/>
      <c r="N221" s="165" t="inlineStr">
        <is>
          <t>Product</t>
        </is>
      </c>
      <c r="O221" s="166" t="inlineStr">
        <is>
          <t>ข้อสอบจริง Product ปี 2561 ข้อ 111</t>
        </is>
      </c>
      <c r="P221" s="165" t="inlineStr">
        <is>
          <t>ข้อสอบเก่า</t>
        </is>
      </c>
      <c r="Q221" s="165" t="inlineStr">
        <is>
          <t>2561</t>
        </is>
      </c>
      <c r="R221" s="165" t="inlineStr"/>
    </row>
    <row r="222" ht="24" customHeight="1" s="49">
      <c r="A222" s="165" t="n">
        <v>220</v>
      </c>
      <c r="B222"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22" s="166" t="inlineStr"/>
      <c r="D222"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22" s="166" t="inlineStr">
        <is>
          <t>การใส่สารหล่อลื่น Magnesium stearate ในปริมาณที่น้อยเกินไป</t>
        </is>
      </c>
      <c r="F222" s="166" t="inlineStr">
        <is>
          <t>การใช้อุณหภูมิในการอบแห้งต่ำเกินไปจนฟิล์มไม่แห้งตัว</t>
        </is>
      </c>
      <c r="G222" s="166" t="inlineStr">
        <is>
          <t>การใช้ความเร็วรอบในการหมุนหม้อเคลือบที่สูงเกินไป</t>
        </is>
      </c>
      <c r="H222" s="166" t="inlineStr">
        <is>
          <t>การที่เม็ดยามีความแข็งสูงเกินเกณฑ์มาตรฐาน</t>
        </is>
      </c>
      <c r="I222" s="165" t="n">
        <v>1</v>
      </c>
      <c r="J222"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22" s="166" t="inlineStr"/>
      <c r="L222" s="166" t="inlineStr">
        <is>
          <t>Solid Dosage Forms &amp; Manufacturing</t>
        </is>
      </c>
      <c r="M222" s="166" t="inlineStr"/>
      <c r="N222" s="165" t="inlineStr">
        <is>
          <t>Product</t>
        </is>
      </c>
      <c r="O222" s="166" t="inlineStr">
        <is>
          <t>ข้อสอบจริง Product ปี 2559 ข้อ 23</t>
        </is>
      </c>
      <c r="P222" s="165" t="inlineStr">
        <is>
          <t>ข้อสอบเก่า</t>
        </is>
      </c>
      <c r="Q222" s="165" t="inlineStr">
        <is>
          <t>2559</t>
        </is>
      </c>
      <c r="R222" s="165" t="inlineStr"/>
    </row>
    <row r="223" ht="24" customHeight="1" s="49">
      <c r="A223" s="165" t="n">
        <v>221</v>
      </c>
      <c r="B223"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23" s="166" t="inlineStr"/>
      <c r="D223" s="166" t="inlineStr">
        <is>
          <t>ทั้ง Lot 1 และ Lot 2 ผ่านเกณฑ์มาตรฐานการยอมรับทั้งสองรุ่นการผลิต</t>
        </is>
      </c>
      <c r="E223" s="166" t="inlineStr">
        <is>
          <t>Lot 1 ผ่านเกณฑ์มาตรฐาน แต่ Lot 2 ไม่ผ่านเกณฑ์มาตรฐาน</t>
        </is>
      </c>
      <c r="F223" s="166" t="inlineStr">
        <is>
          <t>Lot 1 ไม่ผ่านเกณฑ์มาตรฐาน แต่ Lot 2 ผ่านเกณฑ์มาตรฐาน</t>
        </is>
      </c>
      <c r="G223" s="166" t="inlineStr">
        <is>
          <t>ทั้ง Lot 1 และ Lot 2 ไม่ผ่านเกณฑ์มาตรฐานทั้งสองรุ่นการผลิต</t>
        </is>
      </c>
      <c r="H223" s="166" t="inlineStr">
        <is>
          <t>ไม่สามารถตัดสินได้เนื่องจากต้องรอผลการทดสอบ Microbial limit test ก่อน</t>
        </is>
      </c>
      <c r="I223" s="165" t="n">
        <v>1</v>
      </c>
      <c r="J223" s="166"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23" s="166" t="inlineStr"/>
      <c r="L223" s="166" t="inlineStr">
        <is>
          <t>Solid Dosage Forms &amp; Manufacturing</t>
        </is>
      </c>
      <c r="M223" s="166" t="inlineStr"/>
      <c r="N223" s="165" t="inlineStr">
        <is>
          <t>Product</t>
        </is>
      </c>
      <c r="O223" s="166" t="inlineStr">
        <is>
          <t>ข้อสอบจริง Product ปี 2559 ข้อ 25</t>
        </is>
      </c>
      <c r="P223" s="165" t="inlineStr">
        <is>
          <t>ข้อสอบเก่า</t>
        </is>
      </c>
      <c r="Q223" s="165" t="inlineStr">
        <is>
          <t>2559</t>
        </is>
      </c>
      <c r="R223" s="165" t="inlineStr"/>
    </row>
    <row r="224" ht="24" customHeight="1" s="49">
      <c r="A224" s="165" t="n">
        <v>222</v>
      </c>
      <c r="B224"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24" s="166" t="inlineStr">
        <is>
          <t>[แนบรูป: ข้อสอบ Product ปี 2559 รหัสรูปภาพ image118]</t>
        </is>
      </c>
      <c r="D224" s="166" t="inlineStr">
        <is>
          <t>ผลิตภัณฑ์ยาทั้งสอง Lot มีคุณภาพผ่านเกณฑ์มาตรฐานทางเคมีและกายภาพขั้นต้นตามข้อกำหนด</t>
        </is>
      </c>
      <c r="E224" s="166" t="inlineStr">
        <is>
          <t>Lot 1 ต้องถูกปฏิเสธเนื่องจากมีปริมาณตัวยาสำคัญเบี่ยงเบนจาก 100%</t>
        </is>
      </c>
      <c r="F224" s="166" t="inlineStr">
        <is>
          <t>Lot 2 ต้องถูกปฏิเสธเนื่องจากมีปริมาณตัวยาสำคัญต่ำกว่า 97.0%</t>
        </is>
      </c>
      <c r="G224" s="166" t="inlineStr">
        <is>
          <t>ต้องส่งยาทั้งสอง Lot ไปทำลายทิ้งเนื่องจากไม่ตรงตามเป้าหมาย 100.0%</t>
        </is>
      </c>
      <c r="H224" s="166" t="inlineStr">
        <is>
          <t>ต้องทำการตอกยาใหม่ทั้งหมดเพื่อปรับน้ำหนักให้ตรงเป้าหมาย</t>
        </is>
      </c>
      <c r="I224" s="165" t="n">
        <v>1</v>
      </c>
      <c r="J224" s="166"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24" s="166" t="inlineStr"/>
      <c r="L224" s="166" t="inlineStr">
        <is>
          <t>Solid Dosage Forms &amp; Manufacturing</t>
        </is>
      </c>
      <c r="M224" s="166" t="inlineStr"/>
      <c r="N224" s="165" t="inlineStr">
        <is>
          <t>Product</t>
        </is>
      </c>
      <c r="O224" s="166" t="inlineStr">
        <is>
          <t>ข้อสอบจริง Product ปี 2559 ข้อ 18</t>
        </is>
      </c>
      <c r="P224" s="165" t="inlineStr">
        <is>
          <t>ข้อสอบเก่า</t>
        </is>
      </c>
      <c r="Q224" s="165" t="inlineStr">
        <is>
          <t>2559</t>
        </is>
      </c>
      <c r="R224" s="165" t="inlineStr"/>
    </row>
    <row r="225" ht="24" customHeight="1" s="49">
      <c r="A225" s="165" t="n">
        <v>223</v>
      </c>
      <c r="B225"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25" s="166" t="inlineStr"/>
      <c r="D225" s="166" t="inlineStr">
        <is>
          <t>Colloidal silicon dioxide (Aerosil)</t>
        </is>
      </c>
      <c r="E225" s="166" t="inlineStr">
        <is>
          <t>Lactose monohydrate</t>
        </is>
      </c>
      <c r="F225" s="166" t="inlineStr">
        <is>
          <t>Sodium starch glycolate</t>
        </is>
      </c>
      <c r="G225" s="166" t="inlineStr">
        <is>
          <t>Hydroxypropyl methylcellulose</t>
        </is>
      </c>
      <c r="H225" s="166" t="inlineStr">
        <is>
          <t>Polyvinylpyrrolidone</t>
        </is>
      </c>
      <c r="I225" s="165" t="n">
        <v>1</v>
      </c>
      <c r="J225" s="166"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25" s="166" t="inlineStr"/>
      <c r="L225" s="166" t="inlineStr">
        <is>
          <t>Solid Dosage Forms &amp; Manufacturing</t>
        </is>
      </c>
      <c r="M225" s="166" t="inlineStr"/>
      <c r="N225" s="165" t="inlineStr">
        <is>
          <t>Product</t>
        </is>
      </c>
      <c r="O225" s="166" t="inlineStr">
        <is>
          <t>ข้อสอบจริง Product ปี 2559 ข้อ 4</t>
        </is>
      </c>
      <c r="P225" s="165" t="inlineStr">
        <is>
          <t>ข้อสอบเก่า</t>
        </is>
      </c>
      <c r="Q225" s="165" t="inlineStr">
        <is>
          <t>2559</t>
        </is>
      </c>
      <c r="R225" s="165" t="inlineStr"/>
    </row>
    <row r="226" ht="24" customHeight="1" s="49">
      <c r="A226" s="165" t="n">
        <v>224</v>
      </c>
      <c r="B226" s="166" t="inlineStr">
        <is>
          <t>จงเรียงลำดับขั้นตอนกระบวนการเคลือบน้ำตาลของยาเม็ด (Sugar coating process) ตามลำดับที่ถูกต้องตั้งแต่เริ่มต้นจนเสร็จสิ้น?</t>
        </is>
      </c>
      <c r="C226" s="166" t="inlineStr"/>
      <c r="D226" s="166" t="inlineStr">
        <is>
          <t>Sealing -&gt; Subcoating -&gt; Grossing (Smoothing) -&gt; Color coating -&gt; Polishing</t>
        </is>
      </c>
      <c r="E226" s="166" t="inlineStr">
        <is>
          <t>Subcoating -&gt; Sealing -&gt; Grossing -&gt; Color coating -&gt; Polishing</t>
        </is>
      </c>
      <c r="F226" s="166" t="inlineStr">
        <is>
          <t>Sealing -&gt; Subcoating -&gt; Color coating -&gt; Grossing -&gt; Polishing</t>
        </is>
      </c>
      <c r="G226" s="166" t="inlineStr">
        <is>
          <t>Grossing -&gt; Sealing -&gt; Subcoating -&gt; Color coating -&gt; Polishing</t>
        </is>
      </c>
      <c r="H226" s="166" t="inlineStr">
        <is>
          <t>Sealing -&gt; Grossing -&gt; Subcoating -&gt; Polishing -&gt; Color coating</t>
        </is>
      </c>
      <c r="I226" s="165" t="n">
        <v>1</v>
      </c>
      <c r="J226" s="166"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26" s="166" t="inlineStr"/>
      <c r="L226" s="166" t="inlineStr">
        <is>
          <t>Solid Dosage Forms &amp; Manufacturing</t>
        </is>
      </c>
      <c r="M226" s="166" t="inlineStr"/>
      <c r="N226" s="165" t="inlineStr">
        <is>
          <t>Product</t>
        </is>
      </c>
      <c r="O226" s="166" t="inlineStr">
        <is>
          <t>ข้อสอบจริง Product ปี 2559 ข้อ 10</t>
        </is>
      </c>
      <c r="P226" s="165" t="inlineStr">
        <is>
          <t>ข้อสอบเก่า</t>
        </is>
      </c>
      <c r="Q226" s="165" t="inlineStr">
        <is>
          <t>2559</t>
        </is>
      </c>
      <c r="R226" s="165" t="inlineStr"/>
    </row>
    <row r="227" ht="24" customHeight="1" s="49">
      <c r="A227" s="165" t="n">
        <v>225</v>
      </c>
      <c r="B227" s="166" t="inlineStr">
        <is>
          <t>ตามเภสัชตำรับ (Pharmacopoeia Monograph) การหาปริมาณสารสำคัญ (Assay) ของยาเม็ดแอสไพริน (Aspirin tablets) ใช้วิธีการไทเทรตแบบใด</t>
        </is>
      </c>
      <c r="C227" s="166" t="inlineStr"/>
      <c r="D227" s="166" t="inlineStr">
        <is>
          <t>Residual (Back) acid-base titration</t>
        </is>
      </c>
      <c r="E227" s="166" t="inlineStr">
        <is>
          <t>Direct acid-base titration</t>
        </is>
      </c>
      <c r="F227" s="166" t="inlineStr">
        <is>
          <t>Complexometric titration</t>
        </is>
      </c>
      <c r="G227" s="166" t="inlineStr">
        <is>
          <t>Precipitation titration</t>
        </is>
      </c>
      <c r="H227" s="166" t="inlineStr">
        <is>
          <t>Non-aqueous acid-base titration</t>
        </is>
      </c>
      <c r="I227" s="165" t="n">
        <v>1</v>
      </c>
      <c r="J227" s="166"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27" s="166" t="inlineStr"/>
      <c r="L227" s="166" t="inlineStr">
        <is>
          <t>Medicinal Chemistry &amp; Quality Analysis</t>
        </is>
      </c>
      <c r="M227" s="166" t="inlineStr"/>
      <c r="N227" s="165" t="inlineStr">
        <is>
          <t>Clinic</t>
        </is>
      </c>
      <c r="O227" s="166" t="inlineStr">
        <is>
          <t>PLE-CC1 ปี 2566 Day 1 ข้อ 23</t>
        </is>
      </c>
      <c r="P227" s="165" t="inlineStr">
        <is>
          <t>ข้อสอบเก่า</t>
        </is>
      </c>
      <c r="Q227" s="165" t="inlineStr">
        <is>
          <t>2566</t>
        </is>
      </c>
      <c r="R227" s="165" t="inlineStr"/>
    </row>
    <row r="228" ht="24" customHeight="1" s="49">
      <c r="A228" s="165" t="n">
        <v>226</v>
      </c>
      <c r="B228" s="166" t="inlineStr">
        <is>
          <t>เภสัชกรโรงงานต้องการผลิตตำหรับ milk of magnesia เครื่องมือใดต่อไปนี้เหมาะสมที่สุด</t>
        </is>
      </c>
      <c r="C228" s="166" t="inlineStr"/>
      <c r="D228" s="166" t="inlineStr">
        <is>
          <t>Sigma blade mixer</t>
        </is>
      </c>
      <c r="E228" s="166" t="inlineStr">
        <is>
          <t>Planetary mixer</t>
        </is>
      </c>
      <c r="F228" s="166" t="inlineStr">
        <is>
          <t>Tubine mixer</t>
        </is>
      </c>
      <c r="G228" s="166" t="inlineStr">
        <is>
          <t>Agitator mixer</t>
        </is>
      </c>
      <c r="H228" s="166" t="inlineStr">
        <is>
          <t>Fluidized bed mixers</t>
        </is>
      </c>
      <c r="I228" s="165" t="inlineStr">
        <is>
          <t>1</t>
        </is>
      </c>
      <c r="J228" s="166" t="inlineStr">
        <is>
          <t>✅ คำตอบที่ถูกต้อง: ข้อ ก. Sigma blade mixer
💡 Background:
การผลิตตำรับยาน้ำแขวนตะกอน (Suspension) เช่น Milk of Magnesia ในระดับอุตสาหกรรม ต้องใช้เครื่องมือลดขนาดอนุภาคและกระจายตัว เช่น Colloid mill หรือ Homogenizer เพื่อให้ได้อนุภาคที่ละเอียดสม่ำเสมอและไม่ตกตะกอนแข็งตัว (Caking)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Remington: The Science and Practice of Pharmacy (Pharmaceutical Manufacturing &amp; Dispersed Systems)
📌 จุดจำก่อนสอบ:
• Colloid mill และ Homogenizer เหมาะสำหรับการผลิตยาน้ำแขวนตะกอน (Suspension) และอิมัลชัน</t>
        </is>
      </c>
      <c r="K228" s="166" t="inlineStr"/>
      <c r="L228" s="166" t="inlineStr">
        <is>
          <t>Hypertension</t>
        </is>
      </c>
      <c r="M228" s="166" t="inlineStr"/>
      <c r="N228" s="165" t="inlineStr">
        <is>
          <t>Clinic</t>
        </is>
      </c>
      <c r="O228" s="166" t="inlineStr">
        <is>
          <t>ข้อ 114 (Pharmtutor_2024_Set2.md)</t>
        </is>
      </c>
      <c r="P228" s="165" t="inlineStr">
        <is>
          <t>ข้อสอบจำลอง</t>
        </is>
      </c>
      <c r="Q228" s="165" t="inlineStr">
        <is>
          <t>Mock Pharmtutor 2024</t>
        </is>
      </c>
      <c r="R228" s="165" t="inlineStr"/>
    </row>
    <row r="229" ht="24" customHeight="1" s="49">
      <c r="A229" s="165" t="n">
        <v>227</v>
      </c>
      <c r="B229" s="166" t="inlineStr">
        <is>
          <t>กำหนดค่า Q=80% เม็ดยา warfarin 5 mg นำมา 6 เม็ด N1=4.5, N2=4.5, N3=5.25, N4=4.75, N5=5.25, N6=4.0 จะสรุปได้ว่าอย่างไร</t>
        </is>
      </c>
      <c r="C229" s="166" t="inlineStr"/>
      <c r="D229" s="166" t="inlineStr">
        <is>
          <t>ผ่าน S1</t>
        </is>
      </c>
      <c r="E229" s="166" t="inlineStr">
        <is>
          <t>ไม่ผ่าน S1 เนื่องจากมียา 1 เม็ดที่อยู่ต ่ากว่า Q+5</t>
        </is>
      </c>
      <c r="F229" s="166" t="inlineStr">
        <is>
          <t>ไม่ผ่าน S1 เนื่องจากมียา 4 เม็ดที่อยู่ต ่ากว่า Q+5</t>
        </is>
      </c>
      <c r="G229" s="166" t="inlineStr">
        <is>
          <t>ไม่ผ่าน S1 ต้องเพิ่มยาอีก 6 เม็ด</t>
        </is>
      </c>
      <c r="H229" s="166" t="inlineStr">
        <is>
          <t>............................</t>
        </is>
      </c>
      <c r="I229" s="165" t="inlineStr">
        <is>
          <t>1</t>
        </is>
      </c>
      <c r="J229" s="166"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29" s="166" t="inlineStr"/>
      <c r="L229" s="166" t="inlineStr">
        <is>
          <t>Hypertension</t>
        </is>
      </c>
      <c r="M229" s="166" t="inlineStr"/>
      <c r="N229" s="165" t="inlineStr">
        <is>
          <t>Clinic</t>
        </is>
      </c>
      <c r="O229" s="166" t="inlineStr">
        <is>
          <t>ข้อ 1 (PLE_CC1_2555 Day 1.md)</t>
        </is>
      </c>
      <c r="P229" s="165" t="inlineStr">
        <is>
          <t>ข้อสอบเก่า</t>
        </is>
      </c>
      <c r="Q229" s="165" t="inlineStr">
        <is>
          <t>2555</t>
        </is>
      </c>
      <c r="R229" s="165" t="inlineStr"/>
    </row>
    <row r="230" ht="24" customHeight="1" s="49">
      <c r="A230" s="165" t="n">
        <v>228</v>
      </c>
      <c r="B230" s="166" t="inlineStr">
        <is>
          <t>[]
จากสูตรตำรับนี้
Rx. AAA 300 mg
Lactose 500 mg
Corn starch 10%
คำถาม: ถ้าตำรับยาเม็ดที่ได้แตกตัวไม่ดีจะแก้ไขอย่างไร</t>
        </is>
      </c>
      <c r="C230" s="166" t="inlineStr"/>
      <c r="D230" s="166" t="inlineStr">
        <is>
          <t>เปลี่ยน lactose เป็น sodium starch glycolate</t>
        </is>
      </c>
      <c r="E230" s="166" t="inlineStr">
        <is>
          <t>เปลี่ยน lactose เป็น cross carmellose Na</t>
        </is>
      </c>
      <c r="F230" s="166" t="inlineStr">
        <is>
          <t>เปลี่ยน corn starch เป็น sodium starch glycolate</t>
        </is>
      </c>
      <c r="G230" s="166" t="inlineStr">
        <is>
          <t>เปลี่ยน corn starch เป็น cross carmellose Na</t>
        </is>
      </c>
      <c r="H230" s="166" t="inlineStr">
        <is>
          <t>เปลี่ยน corn starch เป็น PVP</t>
        </is>
      </c>
      <c r="I230" s="165" t="inlineStr">
        <is>
          <t>3</t>
        </is>
      </c>
      <c r="J230" s="166" t="inlineStr">
        <is>
          <t xml:space="preserve">✅ คำตอบที่ถูกต้อง: ข้อ ค. เปลี่ยน corn starch เป็น sodium starch glycolate
🎯 ทำไมข้อนี้ถึงถูก:
🔍 ข้ออื่นผิดเพราะอะไร:
</t>
        </is>
      </c>
      <c r="K230" s="166" t="inlineStr"/>
      <c r="L230" s="166" t="inlineStr">
        <is>
          <t>Solid Dosage Forms: Tablets</t>
        </is>
      </c>
      <c r="M230" s="166" t="inlineStr"/>
      <c r="N230" s="165" t="inlineStr">
        <is>
          <t>Product</t>
        </is>
      </c>
      <c r="O230" s="166" t="inlineStr">
        <is>
          <t>[SOURCE: Pharma Plus เล่มม่วง 2 - ข้อสอบย้อนหลังปี 2558 วันที่ 1 ข้อ 9]</t>
        </is>
      </c>
      <c r="P230" s="165" t="inlineStr">
        <is>
          <t>ข้อสอบเก่า</t>
        </is>
      </c>
      <c r="Q230" s="165" t="inlineStr">
        <is>
          <t>2558</t>
        </is>
      </c>
      <c r="R230" s="165" t="inlineStr"/>
    </row>
    <row r="231" ht="24" customHeight="1" s="49">
      <c r="A231" s="165" t="n">
        <v>229</v>
      </c>
      <c r="B231" s="166" t="inlineStr">
        <is>
          <t>ยาเม็ด A เมื่อเคลือบฟิล์มแล้วเกิดฟิล์มฉีกขาดออกจากกัน (peeling) จะแก้ปัญหาอย่างไร</t>
        </is>
      </c>
      <c r="C231" s="166" t="inlineStr"/>
      <c r="D231" s="166" t="inlineStr">
        <is>
          <t>spray น้ำยาเคลือบให้ช้าลง</t>
        </is>
      </c>
      <c r="E231" s="166" t="inlineStr">
        <is>
          <t>ลดปริมาณ polymer ของตำรับ</t>
        </is>
      </c>
      <c r="F231" s="166" t="inlineStr">
        <is>
          <t>เติม talcum ไปในตำรับเคลือบฟิล์ม</t>
        </is>
      </c>
      <c r="G231" s="166" t="inlineStr">
        <is>
          <t>เติม PEG ไปในตำรับเคลือบฟิล์ม</t>
        </is>
      </c>
      <c r="H231" s="166" t="inlineStr">
        <is>
          <t>ลดระยะทางระหว่างหัวสเปรย์กับเม็ดยา</t>
        </is>
      </c>
      <c r="I231" s="165" t="inlineStr">
        <is>
          <t>4</t>
        </is>
      </c>
      <c r="J231" s="166" t="inlineStr">
        <is>
          <t xml:space="preserve">✅ คำตอบที่ถูกต้อง: ข้อ ง. เติม PEG ไปในตำรับเคลือบฟิล์ม
🎯 ทำไมข้อนี้ถึงถูก:
🔍 ข้ออื่นผิดเพราะอะไร:
</t>
        </is>
      </c>
      <c r="K231" s="166" t="inlineStr"/>
      <c r="L231" s="166" t="inlineStr">
        <is>
          <t>Film Coating Technology</t>
        </is>
      </c>
      <c r="M231" s="166" t="inlineStr"/>
      <c r="N231" s="165" t="inlineStr">
        <is>
          <t>Product</t>
        </is>
      </c>
      <c r="O231" s="166" t="inlineStr">
        <is>
          <t>[SOURCE: Pharma Plus เล่มม่วง 2 - ข้อสอบย้อนหลังปี 2558 วันที่ 1 ข้อ 27]</t>
        </is>
      </c>
      <c r="P231" s="165" t="inlineStr">
        <is>
          <t>ข้อสอบเก่า</t>
        </is>
      </c>
      <c r="Q231" s="165" t="inlineStr">
        <is>
          <t>2558</t>
        </is>
      </c>
      <c r="R231" s="165" t="inlineStr"/>
    </row>
    <row r="232" ht="24" customHeight="1" s="49">
      <c r="A232" s="165" t="n">
        <v>230</v>
      </c>
      <c r="B232" s="166" t="inlineStr">
        <is>
          <t>[]
Theophylline SR มีส่วนประกอบดังนี้ theophylline, lactose monohydrate, HPMC, PVP K30, magnesium stearate, isopropyl alcohol
คำถาม: สารใดเป็นสารก่อ matrix</t>
        </is>
      </c>
      <c r="C232" s="166" t="inlineStr"/>
      <c r="D232" s="166" t="inlineStr">
        <is>
          <t>Lactose monohydrate</t>
        </is>
      </c>
      <c r="E232" s="166" t="inlineStr">
        <is>
          <t>HPMC</t>
        </is>
      </c>
      <c r="F232" s="166" t="inlineStr">
        <is>
          <t>PVP K30</t>
        </is>
      </c>
      <c r="G232" s="166" t="inlineStr">
        <is>
          <t>Magnesium stearate</t>
        </is>
      </c>
      <c r="H232" s="166" t="inlineStr">
        <is>
          <t>Isopropyl alcohol</t>
        </is>
      </c>
      <c r="I232" s="165" t="inlineStr">
        <is>
          <t>2</t>
        </is>
      </c>
      <c r="J232" s="166" t="inlineStr">
        <is>
          <t xml:space="preserve">✅ คำตอบที่ถูกต้อง: ข้อ ข. HPMC
🎯 ทำไมข้อนี้ถึงถูก:
🔍 ข้ออื่นผิดเพราะอะไร:
</t>
        </is>
      </c>
      <c r="K232" s="166" t="inlineStr"/>
      <c r="L232" s="166" t="inlineStr">
        <is>
          <t>Modified Release Formulations</t>
        </is>
      </c>
      <c r="M232" s="166" t="inlineStr"/>
      <c r="N232" s="165" t="inlineStr">
        <is>
          <t>Product</t>
        </is>
      </c>
      <c r="O232" s="166" t="inlineStr">
        <is>
          <t>[SOURCE: Pharma Plus เล่มม่วง 2 - ข้อสอบย้อนหลังปี 2558 วันที่ 1 ข้อ 33]</t>
        </is>
      </c>
      <c r="P232" s="165" t="inlineStr">
        <is>
          <t>ข้อสอบเก่า</t>
        </is>
      </c>
      <c r="Q232" s="165" t="inlineStr">
        <is>
          <t>2558</t>
        </is>
      </c>
      <c r="R232" s="165" t="inlineStr"/>
    </row>
    <row r="233" ht="24" customHeight="1" s="49">
      <c r="A233" s="165" t="n">
        <v>231</v>
      </c>
      <c r="B233" s="166" t="inlineStr">
        <is>
          <t>อนุภาคของ inhaled powder ควรเป็นเท่าใด</t>
        </is>
      </c>
      <c r="C233" s="166" t="inlineStr"/>
      <c r="D233" s="166" t="inlineStr">
        <is>
          <t>&gt; 10 micron</t>
        </is>
      </c>
      <c r="E233" s="166" t="inlineStr">
        <is>
          <t>6-10 micron</t>
        </is>
      </c>
      <c r="F233" s="166" t="inlineStr">
        <is>
          <t>1-6 micron</t>
        </is>
      </c>
      <c r="G233" s="166" t="inlineStr">
        <is>
          <t>0.1 - 1 micron</t>
        </is>
      </c>
      <c r="H233" s="166" t="inlineStr">
        <is>
          <t>0.1 - 0.5 micron</t>
        </is>
      </c>
      <c r="I233" s="165" t="inlineStr">
        <is>
          <t>3</t>
        </is>
      </c>
      <c r="J233" s="166" t="inlineStr">
        <is>
          <t xml:space="preserve">✅ คำตอบที่ถูกต้อง: ข้อ ค. 1-6 micron
🎯 ทำไมข้อนี้ถึงถูก:
🔍 ข้ออื่นผิดเพราะอะไร:
</t>
        </is>
      </c>
      <c r="K233" s="166" t="inlineStr"/>
      <c r="L233" s="166" t="inlineStr">
        <is>
          <t>Pulmonary Drug Delivery</t>
        </is>
      </c>
      <c r="M233" s="166" t="inlineStr"/>
      <c r="N233" s="165" t="inlineStr">
        <is>
          <t>Product</t>
        </is>
      </c>
      <c r="O233" s="166" t="inlineStr">
        <is>
          <t>[SOURCE: Pharma Plus เล่มม่วง 2 - ข้อสอบย้อนหลังปี 2558 วันที่ 1 ข้อ 34]</t>
        </is>
      </c>
      <c r="P233" s="165" t="inlineStr">
        <is>
          <t>ข้อสอบเก่า</t>
        </is>
      </c>
      <c r="Q233" s="165" t="inlineStr">
        <is>
          <t>2558</t>
        </is>
      </c>
      <c r="R233" s="165" t="inlineStr"/>
    </row>
    <row r="234" ht="24" customHeight="1" s="49">
      <c r="A234" s="165" t="n">
        <v>232</v>
      </c>
      <c r="B234" s="166" t="inlineStr">
        <is>
          <t>ข้อใดถูกต้องเกี่ยวกับ MDI</t>
        </is>
      </c>
      <c r="C234" s="166" t="inlineStr"/>
      <c r="D234" s="166" t="inlineStr">
        <is>
          <t>ไม่จำเป็นต้องใช้ propellant</t>
        </is>
      </c>
      <c r="E234" s="166" t="inlineStr">
        <is>
          <t>กำจัดโดยการเผา</t>
        </is>
      </c>
      <c r="F234" s="166" t="inlineStr">
        <is>
          <t>การสูดพ่นไม่ต้องสัมพันธ์กับการกดกระบอกยา</t>
        </is>
      </c>
      <c r="G234" s="166" t="inlineStr">
        <is>
          <t>มี valve ควบคุมการปิดเปิด</t>
        </is>
      </c>
      <c r="H234" s="166" t="inlineStr">
        <is>
          <t>ใช้ lactose เป็น carrier</t>
        </is>
      </c>
      <c r="I234" s="165" t="inlineStr">
        <is>
          <t>4</t>
        </is>
      </c>
      <c r="J234" s="166" t="inlineStr">
        <is>
          <t xml:space="preserve">✅ คำตอบที่ถูกต้อง: ข้อ ง. มี valve ควบคุมการปิดเปิด
🎯 ทำไมข้อนี้ถึงถูก:
🔍 ข้ออื่นผิดเพราะอะไร:
</t>
        </is>
      </c>
      <c r="K234" s="166" t="inlineStr"/>
      <c r="L234" s="166" t="inlineStr">
        <is>
          <t>Aerosols &amp; Inhalers</t>
        </is>
      </c>
      <c r="M234" s="166" t="inlineStr"/>
      <c r="N234" s="165" t="inlineStr">
        <is>
          <t>Product</t>
        </is>
      </c>
      <c r="O234" s="166" t="inlineStr">
        <is>
          <t>[SOURCE: Pharma Plus เล่มม่วง 2 - ข้อสอบย้อนหลังปี 2558 วันที่ 1 ข้อ 36]</t>
        </is>
      </c>
      <c r="P234" s="165" t="inlineStr">
        <is>
          <t>ข้อสอบเก่า</t>
        </is>
      </c>
      <c r="Q234" s="165" t="inlineStr">
        <is>
          <t>2558</t>
        </is>
      </c>
      <c r="R234" s="165" t="inlineStr"/>
    </row>
    <row r="235" ht="24" customHeight="1" s="49">
      <c r="A235" s="165" t="n">
        <v>233</v>
      </c>
      <c r="B235"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235" s="166" t="inlineStr"/>
      <c r="D235" s="166" t="inlineStr">
        <is>
          <t>การหาปริมาณยาทำได้โดยนำน้ำหนักยาแต่ละเม็ดเทียบกับน้ำหนักเม็ดยาที่ใช้หาปริมาณยา</t>
        </is>
      </c>
      <c r="E235" s="166" t="inlineStr">
        <is>
          <t>สุ่มมา 20 เม็ด หาน้ำหนักแต่ละเม็ด</t>
        </is>
      </c>
      <c r="F235" s="166" t="inlineStr">
        <is>
          <t>สุ่มมา 30 เม็ด เลือกมาก 10 เม็ด แล้วหาปริมาณยาแต่ละเม็ด</t>
        </is>
      </c>
      <c r="G235" s="166" t="inlineStr">
        <is>
          <t>สุ่มมา 30 เม็ด เลือกมาก 20 เม็ด แล้วหาปริมาณยาแต่ละเม็ด</t>
        </is>
      </c>
      <c r="H235" s="166" t="inlineStr">
        <is>
          <t>สุ่มมา 30 เม็ด เลือกมา 10 เม็ด หาน้ำหนักและวิเคราะห์หาปริมาณตัวยาสำคัญ</t>
        </is>
      </c>
      <c r="I235" s="165" t="inlineStr">
        <is>
          <t>1</t>
        </is>
      </c>
      <c r="J235" s="166" t="inlineStr">
        <is>
          <t xml:space="preserve">✅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
</t>
        </is>
      </c>
      <c r="K235" s="166" t="inlineStr"/>
      <c r="L235" s="166" t="inlineStr">
        <is>
          <t>Quality Control &amp; Pharmacopeial Testing</t>
        </is>
      </c>
      <c r="M235" s="166" t="inlineStr"/>
      <c r="N235" s="165" t="inlineStr">
        <is>
          <t>Product</t>
        </is>
      </c>
      <c r="O235" s="166" t="inlineStr">
        <is>
          <t>[SOURCE: Pharma Plus เล่มม่วง 2 - ข้อสอบย้อนหลังปี 2558 วันที่ 1 ข้อ 52]</t>
        </is>
      </c>
      <c r="P235" s="165" t="inlineStr">
        <is>
          <t>ข้อสอบเก่า</t>
        </is>
      </c>
      <c r="Q235" s="165" t="inlineStr">
        <is>
          <t>2558</t>
        </is>
      </c>
      <c r="R235" s="165" t="inlineStr"/>
    </row>
    <row r="236" ht="24" customHeight="1" s="49">
      <c r="A236" s="165" t="n">
        <v>234</v>
      </c>
      <c r="B236" s="166" t="inlineStr">
        <is>
          <t>หัวข้อใดไม่จำเป็นในการทดสอบ CaCO3 tablet</t>
        </is>
      </c>
      <c r="C236" s="166" t="inlineStr"/>
      <c r="D236" s="166" t="inlineStr">
        <is>
          <t>% LA</t>
        </is>
      </c>
      <c r="E236" s="166" t="inlineStr">
        <is>
          <t>% purity</t>
        </is>
      </c>
      <c r="F236" s="166" t="inlineStr">
        <is>
          <t>Weight variation</t>
        </is>
      </c>
      <c r="G236" s="166" t="inlineStr">
        <is>
          <t>Disintegration</t>
        </is>
      </c>
      <c r="H236" s="166" t="inlineStr">
        <is>
          <t>Dissolution</t>
        </is>
      </c>
      <c r="I236" s="165" t="inlineStr">
        <is>
          <t>4</t>
        </is>
      </c>
      <c r="J236" s="166" t="inlineStr">
        <is>
          <t xml:space="preserve">✅ คำตอบที่ถูกต้อง: ข้อ ง. Disintegration
🎯 ทำไมข้อนี้ถึงถูก:
🔍 ข้ออื่นผิดเพราะอะไร:
</t>
        </is>
      </c>
      <c r="K236" s="166" t="inlineStr"/>
      <c r="L236" s="166" t="inlineStr">
        <is>
          <t>Quality Control &amp; Pharmacopeial Testing</t>
        </is>
      </c>
      <c r="M236" s="166" t="inlineStr"/>
      <c r="N236" s="165" t="inlineStr">
        <is>
          <t>Product</t>
        </is>
      </c>
      <c r="O236" s="166" t="inlineStr">
        <is>
          <t>[SOURCE: Pharma Plus เล่มม่วง 2 - ข้อสอบย้อนหลังปี 2558 วันที่ 1 ข้อ 54]</t>
        </is>
      </c>
      <c r="P236" s="165" t="inlineStr">
        <is>
          <t>ข้อสอบเก่า</t>
        </is>
      </c>
      <c r="Q236" s="165" t="inlineStr">
        <is>
          <t>2558</t>
        </is>
      </c>
      <c r="R236" s="165" t="inlineStr"/>
    </row>
    <row r="237" ht="24" customHeight="1" s="49">
      <c r="A237" s="165" t="n">
        <v>235</v>
      </c>
      <c r="B237" s="166" t="inlineStr">
        <is>
          <t>เตรียมผสมยาตาอย่างไรให้ถูกต้องตาม ASHP ในโรงพยาบาล</t>
        </is>
      </c>
      <c r="C237" s="166" t="inlineStr"/>
      <c r="D237" s="166" t="inlineStr">
        <is>
          <t>กรอง 0.22 micron</t>
        </is>
      </c>
      <c r="E237" s="166" t="inlineStr">
        <is>
          <t>Terminalization</t>
        </is>
      </c>
      <c r="F237" s="166" t="inlineStr">
        <is>
          <t>Gamma radiation</t>
        </is>
      </c>
      <c r="G237" s="166" t="inlineStr">
        <is>
          <t>Autoclave</t>
        </is>
      </c>
      <c r="H237" s="166" t="inlineStr">
        <is>
          <t>Ethylene oxide</t>
        </is>
      </c>
      <c r="I237" s="165" t="inlineStr">
        <is>
          <t>1</t>
        </is>
      </c>
      <c r="J237" s="166" t="inlineStr">
        <is>
          <t xml:space="preserve">✅ คำตอบที่ถูกต้อง: ข้อ ก. กรอง 0.22 micron
🎯 ทำไมข้อนี้ถึงถูก:
🔍 ข้ออื่นผิดเพราะอะไร:
</t>
        </is>
      </c>
      <c r="K237" s="166" t="inlineStr"/>
      <c r="L237" s="166" t="inlineStr">
        <is>
          <t>Sterile Preparations &amp; Compounding</t>
        </is>
      </c>
      <c r="M237" s="166" t="inlineStr"/>
      <c r="N237" s="165" t="inlineStr">
        <is>
          <t>Product</t>
        </is>
      </c>
      <c r="O237" s="166" t="inlineStr">
        <is>
          <t>[SOURCE: Pharma Plus เล่มม่วง 2 - ข้อสอบย้อนหลังปี 2558 วันที่ 1 ข้อ 60]</t>
        </is>
      </c>
      <c r="P237" s="165" t="inlineStr">
        <is>
          <t>ข้อสอบเก่า</t>
        </is>
      </c>
      <c r="Q237" s="165" t="inlineStr">
        <is>
          <t>2558</t>
        </is>
      </c>
      <c r="R237" s="165" t="inlineStr"/>
    </row>
    <row r="238" ht="24" customHeight="1" s="49">
      <c r="A238" s="165" t="n">
        <v>236</v>
      </c>
      <c r="B238" s="166" t="inlineStr">
        <is>
          <t>การตั้งตำรับยาตาไม่ต้องคำนึงข้อใด</t>
        </is>
      </c>
      <c r="C238" s="166" t="inlineStr"/>
      <c r="D238" s="166" t="inlineStr">
        <is>
          <t>pH</t>
        </is>
      </c>
      <c r="E238" s="166" t="inlineStr">
        <is>
          <t>Sterile</t>
        </is>
      </c>
      <c r="F238" s="166" t="inlineStr">
        <is>
          <t>Viscosity</t>
        </is>
      </c>
      <c r="G238" s="166" t="inlineStr">
        <is>
          <t>Pyrogen</t>
        </is>
      </c>
      <c r="H238" s="166" t="inlineStr">
        <is>
          <t>Tonicity</t>
        </is>
      </c>
      <c r="I238" s="165" t="inlineStr">
        <is>
          <t>4</t>
        </is>
      </c>
      <c r="J238" s="166" t="inlineStr">
        <is>
          <t xml:space="preserve">✅ คำตอบที่ถูกต้อง: ข้อ ง. Pyrogen
🎯 ทำไมข้อนี้ถึงถูก:
🔍 ข้ออื่นผิดเพราะอะไร:
</t>
        </is>
      </c>
      <c r="K238" s="166" t="inlineStr"/>
      <c r="L238" s="166" t="inlineStr">
        <is>
          <t>Ophthalmic Preparations Formulation</t>
        </is>
      </c>
      <c r="M238" s="166" t="inlineStr"/>
      <c r="N238" s="165" t="inlineStr">
        <is>
          <t>Product</t>
        </is>
      </c>
      <c r="O238" s="166" t="inlineStr">
        <is>
          <t>[SOURCE: Pharma Plus เล่มม่วง 2 - ข้อสอบย้อนหลังปี 2558 วันที่ 1 ข้อ 61]</t>
        </is>
      </c>
      <c r="P238" s="165" t="inlineStr">
        <is>
          <t>ข้อสอบเก่า</t>
        </is>
      </c>
      <c r="Q238" s="165" t="inlineStr">
        <is>
          <t>2558</t>
        </is>
      </c>
      <c r="R238" s="165" t="inlineStr"/>
    </row>
    <row r="239" ht="24" customHeight="1" s="49">
      <c r="A239" s="165" t="n">
        <v>237</v>
      </c>
      <c r="B239" s="166" t="inlineStr">
        <is>
          <t>ยา A คงตัวได้ดีในสภาวะกรด ถ้าต้องการพัฒนาเป็นยาเคลือบฟิล์ม ต้องใช้สารเคลือบใด</t>
        </is>
      </c>
      <c r="C239" s="166" t="inlineStr"/>
      <c r="D239" s="166" t="inlineStr">
        <is>
          <t>Eudragit L</t>
        </is>
      </c>
      <c r="E239" s="166" t="inlineStr">
        <is>
          <t>Shellac</t>
        </is>
      </c>
      <c r="F239" s="166" t="inlineStr">
        <is>
          <t>HPMC</t>
        </is>
      </c>
      <c r="G239" s="166" t="inlineStr">
        <is>
          <t>HPMCP</t>
        </is>
      </c>
      <c r="H239" s="166" t="inlineStr">
        <is>
          <t>EC</t>
        </is>
      </c>
      <c r="I239" s="165" t="inlineStr">
        <is>
          <t>5</t>
        </is>
      </c>
      <c r="J239" s="166" t="inlineStr">
        <is>
          <t xml:space="preserve">✅ คำตอบที่ถูกต้อง: ข้อ จ. EC
🎯 ทำไมข้อนี้ถึงถูก:
🔍 ข้ออื่นผิดเพราะอะไร:
</t>
        </is>
      </c>
      <c r="K239" s="166" t="inlineStr"/>
      <c r="L239" s="166" t="inlineStr">
        <is>
          <t>Tablet Coating Polymers</t>
        </is>
      </c>
      <c r="M239" s="166" t="inlineStr"/>
      <c r="N239" s="165" t="inlineStr">
        <is>
          <t>Product</t>
        </is>
      </c>
      <c r="O239" s="166" t="inlineStr">
        <is>
          <t>[SOURCE: Pharma Plus เล่มม่วง 2 - ข้อสอบย้อนหลังปี 2558 วันที่ 1 ข้อ 68]</t>
        </is>
      </c>
      <c r="P239" s="165" t="inlineStr">
        <is>
          <t>ข้อสอบเก่า</t>
        </is>
      </c>
      <c r="Q239" s="165" t="inlineStr">
        <is>
          <t>2558</t>
        </is>
      </c>
      <c r="R239" s="165" t="inlineStr"/>
    </row>
    <row r="240" ht="24" customHeight="1" s="49">
      <c r="A240" s="165" t="n">
        <v>238</v>
      </c>
      <c r="B240" s="166" t="inlineStr">
        <is>
          <t>เม็ดยาที่ตอกขึ้นเกิด capping การแก้ปัญหาใดไม่ถูกต้อง</t>
        </is>
      </c>
      <c r="C240" s="166" t="inlineStr"/>
      <c r="D240" s="166" t="inlineStr">
        <is>
          <t>ลดปริมาณ binder</t>
        </is>
      </c>
      <c r="E240" s="166" t="inlineStr">
        <is>
          <t>ลดความโค้งของสาก</t>
        </is>
      </c>
      <c r="F240" s="166" t="inlineStr">
        <is>
          <t>ลด magnesium stearate</t>
        </is>
      </c>
      <c r="G240" s="166" t="inlineStr">
        <is>
          <t>ลดแรงตอก</t>
        </is>
      </c>
      <c r="H240" s="166" t="inlineStr">
        <is>
          <t>เพิ่มความชื้นของผงยา</t>
        </is>
      </c>
      <c r="I240" s="165" t="inlineStr">
        <is>
          <t>1</t>
        </is>
      </c>
      <c r="J240" s="166" t="inlineStr">
        <is>
          <t xml:space="preserve">✅ คำตอบที่ถูกต้อง: ข้อ ก. ลดปริมาณ binder
🎯 ทำไมข้อนี้ถึงถูก:
🔍 ข้ออื่นผิดเพราะอะไร:
</t>
        </is>
      </c>
      <c r="K240" s="166" t="inlineStr"/>
      <c r="L240" s="166" t="inlineStr">
        <is>
          <t>Tablet Manufacturing Problems &amp; Solutions</t>
        </is>
      </c>
      <c r="M240" s="166" t="inlineStr"/>
      <c r="N240" s="165" t="inlineStr">
        <is>
          <t>Product</t>
        </is>
      </c>
      <c r="O240" s="166" t="inlineStr">
        <is>
          <t>[SOURCE: Pharma Plus เล่มม่วง 2 - ข้อสอบย้อนหลังปี 2558 วันที่ 1 ข้อ 69]</t>
        </is>
      </c>
      <c r="P240" s="165" t="inlineStr">
        <is>
          <t>ข้อสอบเก่า</t>
        </is>
      </c>
      <c r="Q240" s="165" t="inlineStr">
        <is>
          <t>2558</t>
        </is>
      </c>
      <c r="R240" s="165" t="inlineStr"/>
    </row>
    <row r="241" ht="24" customHeight="1" s="49">
      <c r="A241" s="165" t="n">
        <v>239</v>
      </c>
      <c r="B241" s="166" t="inlineStr">
        <is>
          <t>น้ำที่ใช้ในการผลิต insulin คือ</t>
        </is>
      </c>
      <c r="C241" s="166" t="inlineStr"/>
      <c r="D241" s="166" t="inlineStr">
        <is>
          <t>Deionized water</t>
        </is>
      </c>
      <c r="E241" s="166" t="inlineStr">
        <is>
          <t>Purified water</t>
        </is>
      </c>
      <c r="F241" s="166" t="inlineStr">
        <is>
          <t>Distilled water</t>
        </is>
      </c>
      <c r="G241" s="166" t="inlineStr">
        <is>
          <t>Water for injection</t>
        </is>
      </c>
      <c r="H241" s="166" t="inlineStr">
        <is>
          <t>Sterile water for injection</t>
        </is>
      </c>
      <c r="I241" s="165" t="inlineStr">
        <is>
          <t>4</t>
        </is>
      </c>
      <c r="J241" s="166" t="inlineStr">
        <is>
          <t xml:space="preserve">✅ คำตอบที่ถูกต้อง: ข้อ ง. Water for injection
🎯 ทำไมข้อนี้ถึงถูก:
🔍 ข้ออื่นผิดเพราะอะไร:
</t>
        </is>
      </c>
      <c r="K241" s="166" t="inlineStr"/>
      <c r="L241" s="166" t="inlineStr">
        <is>
          <t>Pharmaceutical Water &amp; Sterile Manufacturing</t>
        </is>
      </c>
      <c r="M241" s="166" t="inlineStr"/>
      <c r="N241" s="165" t="inlineStr">
        <is>
          <t>Product</t>
        </is>
      </c>
      <c r="O241" s="166" t="inlineStr">
        <is>
          <t>[SOURCE: Pharma Plus เล่มม่วง 2 - ข้อสอบย้อนหลังปี 2558 วันที่ 1 ข้อ 75]</t>
        </is>
      </c>
      <c r="P241" s="165" t="inlineStr">
        <is>
          <t>ข้อสอบเก่า</t>
        </is>
      </c>
      <c r="Q241" s="165" t="inlineStr">
        <is>
          <t>2558</t>
        </is>
      </c>
      <c r="R241" s="165" t="inlineStr"/>
    </row>
    <row r="242" ht="24" customHeight="1" s="49">
      <c r="A242" s="165" t="n">
        <v>240</v>
      </c>
      <c r="B242"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242" s="166" t="inlineStr"/>
      <c r="D242" s="166" t="inlineStr">
        <is>
          <t>ลดการระคายเคืองกระเพาะอาหาร</t>
        </is>
      </c>
      <c r="E242" s="166" t="inlineStr">
        <is>
          <t>ลด hepatic first metabolism</t>
        </is>
      </c>
      <c r="F242" s="166" t="inlineStr">
        <is>
          <t>ผู้ป่วยสามารถบริหารเอาเองได้ที่บ้าน</t>
        </is>
      </c>
      <c r="G242" s="166" t="inlineStr">
        <is>
          <t>ลด hepatic effect</t>
        </is>
      </c>
      <c r="H242" s="166" t="inlineStr">
        <is>
          <t>ยาถูกดูดซึมได้น้อย</t>
        </is>
      </c>
      <c r="I242" s="165" t="inlineStr">
        <is>
          <t>5</t>
        </is>
      </c>
      <c r="J242" s="166" t="inlineStr">
        <is>
          <t xml:space="preserve">✅ คำตอบที่ถูกต้อง: ข้อ จ. ยาถูกดูดซึมได้น้อย
🎯 ทำไมข้อนี้ถึงถูก:
🔍 ข้ออื่นผิดเพราะอะไร:
</t>
        </is>
      </c>
      <c r="K242" s="166" t="inlineStr"/>
      <c r="L242" s="166" t="inlineStr">
        <is>
          <t>Vaginal Drug Delivery Systems</t>
        </is>
      </c>
      <c r="M242" s="166" t="inlineStr"/>
      <c r="N242" s="165" t="inlineStr">
        <is>
          <t>Product</t>
        </is>
      </c>
      <c r="O242" s="166" t="inlineStr">
        <is>
          <t>[SOURCE: Pharma Plus เล่มม่วง 2 - ข้อสอบย้อนหลังปี 2558 วันที่ 1 ข้อ 82]</t>
        </is>
      </c>
      <c r="P242" s="165" t="inlineStr">
        <is>
          <t>ข้อสอบเก่า</t>
        </is>
      </c>
      <c r="Q242" s="165" t="inlineStr">
        <is>
          <t>2558</t>
        </is>
      </c>
      <c r="R242" s="165" t="inlineStr"/>
    </row>
    <row r="243" ht="24" customHeight="1" s="49">
      <c r="A243" s="165" t="n">
        <v>241</v>
      </c>
      <c r="B243" s="166" t="inlineStr">
        <is>
          <t>[กรณีศึกษา 10] ห่วงคุมกำเนิด (vaginal ring) มีระบบการนำส่งยาแบบใด</t>
        </is>
      </c>
      <c r="C243" s="166" t="inlineStr"/>
      <c r="D243" s="166" t="inlineStr">
        <is>
          <t>Vaginal release system</t>
        </is>
      </c>
      <c r="E243" s="166" t="inlineStr">
        <is>
          <t>Sustained release system</t>
        </is>
      </c>
      <c r="F243" s="166" t="inlineStr">
        <is>
          <t>Osmotic release system</t>
        </is>
      </c>
      <c r="G243" s="166" t="inlineStr">
        <is>
          <t>Immediate release system</t>
        </is>
      </c>
      <c r="H243" s="166" t="inlineStr">
        <is>
          <t>Pulse release system</t>
        </is>
      </c>
      <c r="I243" s="165" t="inlineStr">
        <is>
          <t>2</t>
        </is>
      </c>
      <c r="J243" s="166" t="inlineStr">
        <is>
          <t xml:space="preserve">✅ คำตอบที่ถูกต้อง: ข้อ ข. Sustained release system
🎯 ทำไมข้อนี้ถึงถูก:
🔍 ข้ออื่นผิดเพราะอะไร:
</t>
        </is>
      </c>
      <c r="K243" s="166" t="inlineStr"/>
      <c r="L243" s="166" t="inlineStr">
        <is>
          <t>Modified Release Drug Delivery Systems</t>
        </is>
      </c>
      <c r="M243" s="166" t="inlineStr"/>
      <c r="N243" s="165" t="inlineStr">
        <is>
          <t>Product</t>
        </is>
      </c>
      <c r="O243" s="166" t="inlineStr">
        <is>
          <t>[SOURCE: Pharma Plus เล่มม่วง 2 - ข้อสอบย้อนหลังปี 2558 วันที่ 1 ข้อ 83]</t>
        </is>
      </c>
      <c r="P243" s="165" t="inlineStr">
        <is>
          <t>ข้อสอบเก่า</t>
        </is>
      </c>
      <c r="Q243" s="165" t="inlineStr">
        <is>
          <t>2558</t>
        </is>
      </c>
      <c r="R243" s="165" t="inlineStr"/>
    </row>
    <row r="244" ht="24" customHeight="1" s="49">
      <c r="A244" s="165" t="n">
        <v>242</v>
      </c>
      <c r="B244"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244" s="166" t="inlineStr"/>
      <c r="D244" s="166" t="inlineStr">
        <is>
          <t>10</t>
        </is>
      </c>
      <c r="E244" s="166" t="inlineStr">
        <is>
          <t>12</t>
        </is>
      </c>
      <c r="F244" s="166" t="inlineStr">
        <is>
          <t>13</t>
        </is>
      </c>
      <c r="G244" s="166" t="inlineStr">
        <is>
          <t>14</t>
        </is>
      </c>
      <c r="H244" s="166" t="inlineStr">
        <is>
          <t>15</t>
        </is>
      </c>
      <c r="I244" s="165" t="inlineStr">
        <is>
          <t>2</t>
        </is>
      </c>
      <c r="J244" s="166" t="inlineStr">
        <is>
          <t xml:space="preserve">✅ คำตอบที่ถูกต้อง: ข้อ ข. 12
🎯 ทำไมข้อนี้ถึงถูก:
🔍 ข้ออื่นผิดเพราะอะไร:
</t>
        </is>
      </c>
      <c r="K244" s="166" t="inlineStr"/>
      <c r="L244" s="166" t="inlineStr">
        <is>
          <t>Disperse Systems &amp; Emulsions</t>
        </is>
      </c>
      <c r="M244" s="166" t="inlineStr"/>
      <c r="N244" s="165" t="inlineStr">
        <is>
          <t>Product</t>
        </is>
      </c>
      <c r="O244" s="166" t="inlineStr">
        <is>
          <t>[SOURCE: Pharma Plus เล่มม่วง 2 - ข้อสอบย้อนหลังปี 2558 วันที่ 1 ข้อ 99]</t>
        </is>
      </c>
      <c r="P244" s="165" t="inlineStr">
        <is>
          <t>ข้อสอบเก่า</t>
        </is>
      </c>
      <c r="Q244" s="165" t="inlineStr">
        <is>
          <t>2558</t>
        </is>
      </c>
      <c r="R244" s="165" t="inlineStr"/>
    </row>
    <row r="245" ht="24" customHeight="1" s="49">
      <c r="A245" s="165" t="n">
        <v>243</v>
      </c>
      <c r="B245"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245" s="166" t="inlineStr"/>
      <c r="D245" s="166" t="inlineStr">
        <is>
          <t>Tween HLB 14.9, span HLB 6.7 ต้องใช้ tween:span = 7.3:3</t>
        </is>
      </c>
      <c r="E245" s="166" t="inlineStr">
        <is>
          <t>Tween HLB 14.9, span HLB 4.7 ต้องใช้ tween:span = 7.3:3</t>
        </is>
      </c>
      <c r="F245" s="166" t="inlineStr">
        <is>
          <t>Tween HLB 10.9, span HLB 4.7 ต้องใช้ tween:span = 7.3:3</t>
        </is>
      </c>
      <c r="G245" s="166" t="inlineStr">
        <is>
          <t>Tween HLB 14.9, span HLB 4.7 ต้องใช้ tween:span = 3:7.3</t>
        </is>
      </c>
      <c r="H245" s="166" t="inlineStr">
        <is>
          <t>Tween HLB 14.9, span HLB 6.7 ต้องใช้ tween:span = 3:7.3</t>
        </is>
      </c>
      <c r="I245" s="165" t="inlineStr">
        <is>
          <t>2</t>
        </is>
      </c>
      <c r="J245" s="166" t="inlineStr">
        <is>
          <t xml:space="preserve">✅ คำตอบที่ถูกต้อง: ข้อ ข. Tween HLB 14.9, span HLB 4.7 ต้องใช้ tween:span = 7.3:3
🎯 ทำไมข้อนี้ถึงถูก:
🔍 ข้ออื่นผิดเพราะอะไร:
</t>
        </is>
      </c>
      <c r="K245" s="166" t="inlineStr"/>
      <c r="L245" s="166" t="inlineStr">
        <is>
          <t>Disperse Systems &amp; Emulsions</t>
        </is>
      </c>
      <c r="M245" s="166" t="inlineStr"/>
      <c r="N245" s="165" t="inlineStr">
        <is>
          <t>Product</t>
        </is>
      </c>
      <c r="O245" s="166" t="inlineStr">
        <is>
          <t>[SOURCE: Pharma Plus เล่มม่วง 2 - ข้อสอบย้อนหลังปี 2558 วันที่ 1 ข้อ 100]</t>
        </is>
      </c>
      <c r="P245" s="165" t="inlineStr">
        <is>
          <t>ข้อสอบเก่า</t>
        </is>
      </c>
      <c r="Q245" s="165" t="inlineStr">
        <is>
          <t>2558</t>
        </is>
      </c>
      <c r="R245" s="165" t="inlineStr"/>
    </row>
    <row r="246" ht="24" customHeight="1" s="49">
      <c r="A246" s="165" t="n">
        <v>244</v>
      </c>
      <c r="B246" s="166" t="inlineStr">
        <is>
          <t>ยาที่จะทำเป็น controlled release จะต้องมีคุณสมบัติอย่างไร</t>
        </is>
      </c>
      <c r="C246" s="166" t="inlineStr"/>
      <c r="D246" s="166" t="inlineStr">
        <is>
          <t>Half-life สั้น</t>
        </is>
      </c>
      <c r="E246" s="166" t="inlineStr">
        <is>
          <t>มี therapeutic index กว้าง</t>
        </is>
      </c>
      <c r="F246" s="166" t="inlineStr">
        <is>
          <t>ดูดซึมได้ดี</t>
        </is>
      </c>
      <c r="G246" s="166" t="inlineStr">
        <is>
          <t>สลายตัวได้ง่ายที่สภาวะเป็นกรด</t>
        </is>
      </c>
      <c r="H246" s="166" t="inlineStr">
        <is>
          <t>ละลายได้ดีมาก</t>
        </is>
      </c>
      <c r="I246" s="165" t="inlineStr">
        <is>
          <t>2</t>
        </is>
      </c>
      <c r="J246"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246" s="166" t="inlineStr"/>
      <c r="L246" s="166" t="inlineStr">
        <is>
          <t>Modified Release Dosage Forms</t>
        </is>
      </c>
      <c r="M246" s="166" t="inlineStr"/>
      <c r="N246" s="165" t="inlineStr">
        <is>
          <t>Product</t>
        </is>
      </c>
      <c r="O246" s="166" t="inlineStr">
        <is>
          <t>[SOURCE: Pharma Plus เล่มม่วง 2 - ข้อสอบย้อนหลัง PLE-CC1 ปี 2564 วันที่ 1 ข้อ 6]</t>
        </is>
      </c>
      <c r="P246" s="165" t="inlineStr">
        <is>
          <t>ข้อสอบเก่า</t>
        </is>
      </c>
      <c r="Q246" s="165" t="inlineStr">
        <is>
          <t>2564</t>
        </is>
      </c>
      <c r="R246" s="165" t="inlineStr"/>
    </row>
    <row r="247" ht="24" customHeight="1" s="49">
      <c r="A247" s="165" t="n">
        <v>245</v>
      </c>
      <c r="B247" s="166" t="inlineStr">
        <is>
          <t>ส่วนประกอบกับหน้าที่ของสารเคลือบฟิล์มของ ferrous sulfate ข้อใดถูกต้อง</t>
        </is>
      </c>
      <c r="C247" s="166" t="inlineStr"/>
      <c r="D247" s="166" t="inlineStr">
        <is>
          <t>Talcum เป็น สารก่อฟิล์ม</t>
        </is>
      </c>
      <c r="E247" s="166" t="inlineStr">
        <is>
          <t>Ethyl alcohol เป็น antioxidant</t>
        </is>
      </c>
      <c r="F247" s="166" t="inlineStr">
        <is>
          <t>Propylene glycol เป็น plasticizer</t>
        </is>
      </c>
      <c r="G247" s="166" t="inlineStr">
        <is>
          <t>Titanium dioxide เป็น สารก่อฟิล์ม</t>
        </is>
      </c>
      <c r="H247" s="166" t="inlineStr">
        <is>
          <t>Hydroxymethylpropylcellulose เป็น สารทึบแสง</t>
        </is>
      </c>
      <c r="I247" s="165" t="inlineStr">
        <is>
          <t>3</t>
        </is>
      </c>
      <c r="J247"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247" s="166" t="inlineStr"/>
      <c r="L247" s="166" t="inlineStr">
        <is>
          <t>Film Coating</t>
        </is>
      </c>
      <c r="M247" s="166" t="inlineStr"/>
      <c r="N247" s="165" t="inlineStr">
        <is>
          <t>Product</t>
        </is>
      </c>
      <c r="O247" s="166" t="inlineStr">
        <is>
          <t>[SOURCE: Pharma Plus เล่มม่วง 2 - ข้อสอบย้อนหลัง PLE-CC1 ปี 2564 วันที่ 1 ข้อ 10]</t>
        </is>
      </c>
      <c r="P247" s="165" t="inlineStr">
        <is>
          <t>ข้อสอบเก่า</t>
        </is>
      </c>
      <c r="Q247" s="165" t="inlineStr">
        <is>
          <t>2564</t>
        </is>
      </c>
      <c r="R247" s="165" t="inlineStr"/>
    </row>
    <row r="248" ht="24" customHeight="1" s="49">
      <c r="A248" s="165" t="n">
        <v>246</v>
      </c>
      <c r="B248"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248" s="166" t="inlineStr"/>
      <c r="D248" s="166" t="inlineStr">
        <is>
          <t>Hard gelatin capsule</t>
        </is>
      </c>
      <c r="E248" s="166" t="inlineStr">
        <is>
          <t>Soft gelatin capsule</t>
        </is>
      </c>
      <c r="F248" s="166" t="inlineStr">
        <is>
          <t>Enteric capsule</t>
        </is>
      </c>
      <c r="G248" s="166" t="inlineStr">
        <is>
          <t>Cream</t>
        </is>
      </c>
      <c r="H248" s="166" t="inlineStr">
        <is>
          <t>Ointment</t>
        </is>
      </c>
      <c r="I248" s="165" t="inlineStr">
        <is>
          <t>2</t>
        </is>
      </c>
      <c r="J248" s="16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248" s="166" t="inlineStr"/>
      <c r="L248" s="166" t="inlineStr">
        <is>
          <t>Capsules Formulation</t>
        </is>
      </c>
      <c r="M248" s="166" t="inlineStr"/>
      <c r="N248" s="165" t="inlineStr">
        <is>
          <t>Product</t>
        </is>
      </c>
      <c r="O248" s="166" t="inlineStr">
        <is>
          <t>[SOURCE: Pharma Plus เล่มม่วง 2 - ข้อสอบย้อนหลัง PLE-CC1 ปี 2564 วันที่ 1 ข้อ 68]</t>
        </is>
      </c>
      <c r="P248" s="165" t="inlineStr">
        <is>
          <t>ข้อสอบเก่า</t>
        </is>
      </c>
      <c r="Q248" s="165" t="inlineStr">
        <is>
          <t>2564</t>
        </is>
      </c>
      <c r="R248" s="165" t="inlineStr"/>
    </row>
    <row r="249" ht="24" customHeight="1" s="49">
      <c r="A249" s="165" t="n">
        <v>247</v>
      </c>
      <c r="B249"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249" s="166" t="inlineStr"/>
      <c r="D249" s="166" t="inlineStr">
        <is>
          <t>Filling</t>
        </is>
      </c>
      <c r="E249" s="166" t="inlineStr">
        <is>
          <t>Plasticizer</t>
        </is>
      </c>
      <c r="F249" s="166" t="inlineStr">
        <is>
          <t>Stabilizer</t>
        </is>
      </c>
      <c r="G249" s="166" t="inlineStr">
        <is>
          <t>Stiffening</t>
        </is>
      </c>
      <c r="H249" s="166" t="inlineStr">
        <is>
          <t>Film former</t>
        </is>
      </c>
      <c r="I249" s="165" t="inlineStr">
        <is>
          <t>1</t>
        </is>
      </c>
      <c r="J249" s="16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249" s="166" t="inlineStr"/>
      <c r="L249" s="166" t="inlineStr">
        <is>
          <t>Capsules Formulation</t>
        </is>
      </c>
      <c r="M249" s="166" t="inlineStr"/>
      <c r="N249" s="165" t="inlineStr">
        <is>
          <t>Product</t>
        </is>
      </c>
      <c r="O249" s="166" t="inlineStr">
        <is>
          <t>[SOURCE: Pharma Plus เล่มม่วง 2 - ข้อสอบย้อนหลัง PLE-CC1 ปี 2564 วันที่ 1 ข้อ 69]</t>
        </is>
      </c>
      <c r="P249" s="165" t="inlineStr">
        <is>
          <t>ข้อสอบเก่า</t>
        </is>
      </c>
      <c r="Q249" s="165" t="inlineStr">
        <is>
          <t>2564</t>
        </is>
      </c>
      <c r="R249" s="165" t="inlineStr"/>
    </row>
    <row r="250" ht="24" customHeight="1" s="49">
      <c r="A250" s="165" t="n">
        <v>248</v>
      </c>
      <c r="B250" s="166" t="inlineStr">
        <is>
          <t>จากสูตรตำรับ benzoyl peroxide emulgel: carbopol 940, benzoyl peroxide, olive oil, PEG, MP+PP, disodium EDTA, PW, BHT ยาไม่คงตัวที่ pH &gt; 4.5 ตำรับขุ่นจะปรับตำรับอย่างไรให้ใส</t>
        </is>
      </c>
      <c r="C250" s="166" t="inlineStr"/>
      <c r="D250" s="166" t="inlineStr">
        <is>
          <t>เพิ่ม NaOH</t>
        </is>
      </c>
      <c r="E250" s="166" t="inlineStr">
        <is>
          <t>เติม Tween 20</t>
        </is>
      </c>
      <c r="F250" s="166" t="inlineStr">
        <is>
          <t>เติม Span 60</t>
        </is>
      </c>
      <c r="G250" s="166" t="inlineStr">
        <is>
          <t>ลด phase oil</t>
        </is>
      </c>
      <c r="H250" s="166" t="inlineStr">
        <is>
          <t>เพิ่มปริมาณ BHT</t>
        </is>
      </c>
      <c r="I250" s="165" t="inlineStr">
        <is>
          <t>2</t>
        </is>
      </c>
      <c r="J250" s="16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250" s="166" t="inlineStr"/>
      <c r="L250" s="166" t="inlineStr">
        <is>
          <t>Semisolid Dosage Forms</t>
        </is>
      </c>
      <c r="M250" s="166" t="inlineStr"/>
      <c r="N250" s="165" t="inlineStr">
        <is>
          <t>Product</t>
        </is>
      </c>
      <c r="O250" s="166" t="inlineStr">
        <is>
          <t>[SOURCE: Pharma Plus เล่มม่วง 2 - ข้อสอบย้อนหลัง PLE-CC1 ปี 2564 วันที่ 1 ข้อ 73]</t>
        </is>
      </c>
      <c r="P250" s="165" t="inlineStr">
        <is>
          <t>ข้อสอบเก่า</t>
        </is>
      </c>
      <c r="Q250" s="165" t="inlineStr">
        <is>
          <t>2564</t>
        </is>
      </c>
      <c r="R250" s="165" t="inlineStr"/>
    </row>
    <row r="251" ht="24" customHeight="1" s="49">
      <c r="A251" s="165" t="n">
        <v>249</v>
      </c>
      <c r="B251" s="166" t="inlineStr">
        <is>
          <t>Emulsifying agent ในตำรับข้างต้นคืออะไร</t>
        </is>
      </c>
      <c r="C251" s="166" t="inlineStr"/>
      <c r="D251" s="166" t="inlineStr">
        <is>
          <t>NaOH</t>
        </is>
      </c>
      <c r="E251" s="166" t="inlineStr">
        <is>
          <t>Sodium oleate</t>
        </is>
      </c>
      <c r="F251" s="166" t="inlineStr">
        <is>
          <t>EDTA</t>
        </is>
      </c>
      <c r="G251" s="166" t="inlineStr">
        <is>
          <t>Olive oil</t>
        </is>
      </c>
      <c r="H251" s="166" t="inlineStr">
        <is>
          <t>Carbopol</t>
        </is>
      </c>
      <c r="I251" s="165" t="inlineStr">
        <is>
          <t>5</t>
        </is>
      </c>
      <c r="J251" s="16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251" s="166" t="inlineStr"/>
      <c r="L251" s="166" t="inlineStr">
        <is>
          <t>Semisolid Dosage Forms</t>
        </is>
      </c>
      <c r="M251" s="166" t="inlineStr"/>
      <c r="N251" s="165" t="inlineStr">
        <is>
          <t>Product</t>
        </is>
      </c>
      <c r="O251" s="166" t="inlineStr">
        <is>
          <t>[SOURCE: Pharma Plus เล่มม่วง 2 - ข้อสอบย้อนหลัง PLE-CC1 ปี 2564 วันที่ 1 ข้อ 74]</t>
        </is>
      </c>
      <c r="P251" s="165" t="inlineStr">
        <is>
          <t>ข้อสอบเก่า</t>
        </is>
      </c>
      <c r="Q251" s="165" t="inlineStr">
        <is>
          <t>2564</t>
        </is>
      </c>
      <c r="R251" s="165" t="inlineStr"/>
    </row>
    <row r="252" ht="24" customHeight="1" s="49">
      <c r="A252" s="165" t="n">
        <v>250</v>
      </c>
      <c r="B252" s="166" t="inlineStr">
        <is>
          <t>Donepezil 5 mg คุณสมบัติ good flowability stable in acid เกิด hydrolysis in alkaline and neutral solution ได้ degradation products ควรเตรียมยาด้วยวิธีอะไร</t>
        </is>
      </c>
      <c r="C252" s="166" t="inlineStr"/>
      <c r="D252" s="166" t="inlineStr">
        <is>
          <t>Dry granulation</t>
        </is>
      </c>
      <c r="E252" s="166" t="inlineStr">
        <is>
          <t>Wet granulation ใช้ starch paste binder</t>
        </is>
      </c>
      <c r="F252" s="166" t="inlineStr">
        <is>
          <t>Direct compression</t>
        </is>
      </c>
      <c r="G252" s="166" t="inlineStr">
        <is>
          <t>Wet or dry granulation with starch paste binder</t>
        </is>
      </c>
      <c r="H252" s="166" t="inlineStr">
        <is>
          <t>Direct compression or dry granulation with starch binder คำนวณจาก UV absorption</t>
        </is>
      </c>
      <c r="I252" s="165" t="inlineStr">
        <is>
          <t>3</t>
        </is>
      </c>
      <c r="J252" s="16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252" s="166" t="inlineStr"/>
      <c r="L252" s="166" t="inlineStr">
        <is>
          <t>Solid Dosage Forms Manufacturing</t>
        </is>
      </c>
      <c r="M252" s="166" t="inlineStr"/>
      <c r="N252" s="165" t="inlineStr">
        <is>
          <t>Product</t>
        </is>
      </c>
      <c r="O252" s="166" t="inlineStr">
        <is>
          <t>[SOURCE: Pharma Plus เล่มม่วง 2 - ข้อสอบย้อนหลัง PLE-CC1 ปี 2564 วันที่ 1 ข้อ 90]</t>
        </is>
      </c>
      <c r="P252" s="165" t="inlineStr">
        <is>
          <t>ข้อสอบเก่า</t>
        </is>
      </c>
      <c r="Q252" s="165" t="inlineStr">
        <is>
          <t>2564</t>
        </is>
      </c>
      <c r="R252" s="165" t="inlineStr"/>
    </row>
    <row r="253" ht="24" customHeight="1" s="49">
      <c r="A253" s="165" t="n">
        <v>251</v>
      </c>
      <c r="B253" s="166" t="inlineStr">
        <is>
          <t>ยา B มีคุณสมบัติละลายน้ำไม่ดี หากต้องการเตรียมเป็นยา capsule ควรเลือก diluent แบบใด</t>
        </is>
      </c>
      <c r="C253" s="166" t="inlineStr"/>
      <c r="D253" s="166" t="inlineStr">
        <is>
          <t>Starch</t>
        </is>
      </c>
      <c r="E253" s="166" t="inlineStr">
        <is>
          <t>Lactose</t>
        </is>
      </c>
      <c r="F253" s="166" t="inlineStr">
        <is>
          <t>Dibasic calcium phosphate</t>
        </is>
      </c>
      <c r="G253" s="166" t="inlineStr">
        <is>
          <t>Microcrystalline cellulose</t>
        </is>
      </c>
      <c r="H253" s="166" t="inlineStr">
        <is>
          <t>Calcium sulphate</t>
        </is>
      </c>
      <c r="I253" s="165" t="inlineStr">
        <is>
          <t>2</t>
        </is>
      </c>
      <c r="J253" s="16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253" s="166" t="inlineStr"/>
      <c r="L253" s="166" t="inlineStr">
        <is>
          <t>Capsules Formulation</t>
        </is>
      </c>
      <c r="M253" s="166" t="inlineStr"/>
      <c r="N253" s="165" t="inlineStr">
        <is>
          <t>Product</t>
        </is>
      </c>
      <c r="O253" s="166" t="inlineStr">
        <is>
          <t>[SOURCE: Pharma Plus เล่มม่วง 2 - ข้อสอบย้อนหลัง PLE-CC1 ปี 2564 วันที่ 1 ข้อ 95]</t>
        </is>
      </c>
      <c r="P253" s="165" t="inlineStr">
        <is>
          <t>ข้อสอบเก่า</t>
        </is>
      </c>
      <c r="Q253" s="165" t="inlineStr">
        <is>
          <t>2564</t>
        </is>
      </c>
      <c r="R253" s="165" t="inlineStr"/>
    </row>
    <row r="254" ht="24" customHeight="1" s="49">
      <c r="A254" s="165" t="n">
        <v>252</v>
      </c>
      <c r="B254"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254" s="166" t="inlineStr"/>
      <c r="D254" s="166" t="inlineStr">
        <is>
          <t>Starch</t>
        </is>
      </c>
      <c r="E254" s="166" t="inlineStr">
        <is>
          <t>Lactose</t>
        </is>
      </c>
      <c r="F254" s="166" t="inlineStr">
        <is>
          <t>Mg stearate</t>
        </is>
      </c>
      <c r="G254" s="166" t="inlineStr">
        <is>
          <t>Colloidal silicon dioxide</t>
        </is>
      </c>
      <c r="H254" s="166" t="inlineStr">
        <is>
          <t>SLS</t>
        </is>
      </c>
      <c r="I254" s="165" t="inlineStr">
        <is>
          <t>1</t>
        </is>
      </c>
      <c r="J254" s="16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254" s="166" t="inlineStr"/>
      <c r="L254" s="166" t="inlineStr">
        <is>
          <t>Pharmaceutical Excipients</t>
        </is>
      </c>
      <c r="M254" s="166" t="inlineStr"/>
      <c r="N254" s="165" t="inlineStr">
        <is>
          <t>Product</t>
        </is>
      </c>
      <c r="O254" s="166" t="inlineStr">
        <is>
          <t>[SOURCE: Pharma Plus เล่มม่วง 2 - ข้อสอบย้อนหลัง PLE-CC1 ปี 2564 วันที่ 1 ข้อ 97]</t>
        </is>
      </c>
      <c r="P254" s="165" t="inlineStr">
        <is>
          <t>ข้อสอบเก่า</t>
        </is>
      </c>
      <c r="Q254" s="165" t="inlineStr">
        <is>
          <t>2564</t>
        </is>
      </c>
      <c r="R254" s="165" t="inlineStr"/>
    </row>
    <row r="255" ht="24" customHeight="1" s="49">
      <c r="A255" s="165" t="n">
        <v>253</v>
      </c>
      <c r="B255" s="166" t="inlineStr">
        <is>
          <t>ข้อใดคือคุณสมบัติ ของยาในการทำ sustain release</t>
        </is>
      </c>
      <c r="C255" s="166" t="inlineStr"/>
      <c r="D255" s="166" t="inlineStr">
        <is>
          <t>ปริมาณการใช้ &gt; 500 mg</t>
        </is>
      </c>
      <c r="E255" s="166" t="inlineStr">
        <is>
          <t>มี therapeutic index แคบ</t>
        </is>
      </c>
      <c r="F255" s="166" t="inlineStr">
        <is>
          <t>สามารถขับออกทางอุจจาระได้</t>
        </is>
      </c>
      <c r="G255" s="166" t="inlineStr">
        <is>
          <t>ยามีค่าครึ่งชีวิตยาว</t>
        </is>
      </c>
      <c r="H255" s="166" t="inlineStr">
        <is>
          <t>ยามีค่าการละลายต่ำ</t>
        </is>
      </c>
      <c r="I255" s="165" t="inlineStr">
        <is>
          <t>2</t>
        </is>
      </c>
      <c r="J255" s="16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255" s="166" t="inlineStr"/>
      <c r="L255" s="166" t="inlineStr">
        <is>
          <t>Modified Release Dosage Forms</t>
        </is>
      </c>
      <c r="M255" s="166" t="inlineStr"/>
      <c r="N255" s="165" t="inlineStr">
        <is>
          <t>Product</t>
        </is>
      </c>
      <c r="O255" s="166" t="inlineStr">
        <is>
          <t>[SOURCE: Pharma Plus เล่มม่วง 2 - ข้อสอบย้อนหลัง PLE-CC1 ปี 2564 วันที่ 1 ข้อ 104]</t>
        </is>
      </c>
      <c r="P255" s="165" t="inlineStr">
        <is>
          <t>ข้อสอบเก่า</t>
        </is>
      </c>
      <c r="Q255" s="165" t="inlineStr">
        <is>
          <t>2564</t>
        </is>
      </c>
      <c r="R255" s="165" t="inlineStr"/>
    </row>
    <row r="256" ht="24" customHeight="1" s="49">
      <c r="A256" s="165" t="n">
        <v>254</v>
      </c>
      <c r="B256" s="166" t="inlineStr">
        <is>
          <t>ข้อใดไม่ใช่เทคนิค ในการทำยาที่ดูดซึมผ่านผิวหนัง</t>
        </is>
      </c>
      <c r="C256" s="166" t="inlineStr"/>
      <c r="D256" s="166" t="inlineStr">
        <is>
          <t>Passive diffusion</t>
        </is>
      </c>
      <c r="E256" s="166" t="inlineStr">
        <is>
          <t>Microneedle</t>
        </is>
      </c>
      <c r="F256" s="166" t="inlineStr">
        <is>
          <t>Iontophoresis</t>
        </is>
      </c>
      <c r="G256" s="166" t="inlineStr">
        <is>
          <t>Permeable enhancer</t>
        </is>
      </c>
      <c r="H256" s="166" t="inlineStr">
        <is>
          <t>Gamma radiation</t>
        </is>
      </c>
      <c r="I256" s="165" t="inlineStr">
        <is>
          <t>5</t>
        </is>
      </c>
      <c r="J256" s="16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256" s="166" t="inlineStr"/>
      <c r="L256" s="166" t="inlineStr">
        <is>
          <t>Transdermal Drug Delivery Systems</t>
        </is>
      </c>
      <c r="M256" s="166" t="inlineStr"/>
      <c r="N256" s="165" t="inlineStr">
        <is>
          <t>Product</t>
        </is>
      </c>
      <c r="O256" s="166" t="inlineStr">
        <is>
          <t>[SOURCE: Pharma Plus เล่มม่วง 2 - ข้อสอบย้อนหลัง PLE-CC1 ปี 2564 วันที่ 1 ข้อ 105]</t>
        </is>
      </c>
      <c r="P256" s="165" t="inlineStr">
        <is>
          <t>ข้อสอบเก่า</t>
        </is>
      </c>
      <c r="Q256" s="165" t="inlineStr">
        <is>
          <t>2564</t>
        </is>
      </c>
      <c r="R256" s="165" t="inlineStr"/>
    </row>
    <row r="257" ht="24" customHeight="1" s="49">
      <c r="A257" s="165" t="n">
        <v>255</v>
      </c>
      <c r="B257" s="166" t="inlineStr">
        <is>
          <t>ข้อใดต่อไปนี้ผิด</t>
        </is>
      </c>
      <c r="C257" s="166" t="inlineStr"/>
      <c r="D257" s="166" t="inlineStr">
        <is>
          <t>เอา semisolid ไปแช่แข็ง</t>
        </is>
      </c>
      <c r="E257" s="166" t="inlineStr">
        <is>
          <t>เก็บ ยาเม็ด ที่อุณหภูมิห้อง</t>
        </is>
      </c>
      <c r="F257" s="166" t="inlineStr">
        <is>
          <t>เก็บ วัคซีน พิษสุนัขบ้า ในตู้เย็นช่อง ธรรมดา</t>
        </is>
      </c>
      <c r="G257" s="166" t="inlineStr">
        <is>
          <t>เก็บ ยาน้ำ ferrous sulfate ในภาชนะกันแสง</t>
        </is>
      </c>
      <c r="H257" s="166" t="inlineStr">
        <is>
          <t>เก็บ ยา effervescent ใน airtight container</t>
        </is>
      </c>
      <c r="I257" s="165" t="inlineStr">
        <is>
          <t>1</t>
        </is>
      </c>
      <c r="J257" s="16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257" s="166" t="inlineStr"/>
      <c r="L257" s="166" t="inlineStr">
        <is>
          <t>Drug Storage and Stability</t>
        </is>
      </c>
      <c r="M257" s="166" t="inlineStr"/>
      <c r="N257" s="165" t="inlineStr">
        <is>
          <t>Product</t>
        </is>
      </c>
      <c r="O257" s="166" t="inlineStr">
        <is>
          <t>[SOURCE: Pharma Plus เล่มม่วง 2 - ข้อสอบย้อนหลัง PLE-CC1 ปี 2564 วันที่ 1 ข้อ 107]</t>
        </is>
      </c>
      <c r="P257" s="165" t="inlineStr">
        <is>
          <t>ข้อสอบเก่า</t>
        </is>
      </c>
      <c r="Q257" s="165" t="inlineStr">
        <is>
          <t>2564</t>
        </is>
      </c>
      <c r="R257" s="165" t="inlineStr"/>
    </row>
    <row r="258" ht="24" customHeight="1" s="49">
      <c r="A258" s="165" t="n">
        <v>256</v>
      </c>
      <c r="B258" s="166" t="inlineStr">
        <is>
          <t>ยาเปลี่ยนสีจากปฏิกิริยา oxidation ควรเติมสารใด</t>
        </is>
      </c>
      <c r="C258" s="166" t="inlineStr"/>
      <c r="D258" s="166" t="inlineStr">
        <is>
          <t>PEG</t>
        </is>
      </c>
      <c r="E258" s="166" t="inlineStr">
        <is>
          <t>Glycerin</t>
        </is>
      </c>
      <c r="F258" s="166" t="inlineStr">
        <is>
          <t>Sodium metabisulfite</t>
        </is>
      </c>
      <c r="G258" s="166" t="inlineStr">
        <is>
          <t>Benzalkonium cl</t>
        </is>
      </c>
      <c r="H258" s="166" t="inlineStr">
        <is>
          <t>Cyclodextrin</t>
        </is>
      </c>
      <c r="I258" s="165" t="inlineStr">
        <is>
          <t>3</t>
        </is>
      </c>
      <c r="J258" s="16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258" s="166" t="inlineStr"/>
      <c r="L258" s="166" t="inlineStr">
        <is>
          <t>Pharmaceutical Excipients</t>
        </is>
      </c>
      <c r="M258" s="166" t="inlineStr"/>
      <c r="N258" s="165" t="inlineStr">
        <is>
          <t>Product</t>
        </is>
      </c>
      <c r="O258" s="166" t="inlineStr">
        <is>
          <t>[SOURCE: Pharma Plus เล่มม่วง 2 - ข้อสอบย้อนหลัง PLE-CC1 ปี 2564 วันที่ 1 ข้อ 108]</t>
        </is>
      </c>
      <c r="P258" s="165" t="inlineStr">
        <is>
          <t>ข้อสอบเก่า</t>
        </is>
      </c>
      <c r="Q258" s="165" t="inlineStr">
        <is>
          <t>2564</t>
        </is>
      </c>
      <c r="R258" s="165" t="inlineStr"/>
    </row>
    <row r="259" ht="24" customHeight="1" s="49">
      <c r="A259" s="165" t="n">
        <v>257</v>
      </c>
      <c r="B259"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259" s="166" t="inlineStr"/>
      <c r="D259" s="166" t="inlineStr">
        <is>
          <t>Diluent</t>
        </is>
      </c>
      <c r="E259" s="166" t="inlineStr">
        <is>
          <t>Glidant</t>
        </is>
      </c>
      <c r="F259" s="166" t="inlineStr">
        <is>
          <t>Disintegrating</t>
        </is>
      </c>
      <c r="G259" s="166" t="inlineStr">
        <is>
          <t>Binder</t>
        </is>
      </c>
      <c r="H259" s="166" t="inlineStr">
        <is>
          <t>Lubricant</t>
        </is>
      </c>
      <c r="I259" s="165" t="inlineStr">
        <is>
          <t>3</t>
        </is>
      </c>
      <c r="J259"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259" s="166" t="inlineStr"/>
      <c r="L259" s="166" t="inlineStr">
        <is>
          <t>Tablet Excipients</t>
        </is>
      </c>
      <c r="M259" s="166" t="inlineStr"/>
      <c r="N259" s="165" t="inlineStr">
        <is>
          <t>Product</t>
        </is>
      </c>
      <c r="O259" s="166" t="inlineStr">
        <is>
          <t>[SOURCE: Pharma Plus เล่มม่วง 2 - ข้อสอบย้อนหลัง PLE-CC1 ปี 2564 วันที่ 2 ข้อ 13]</t>
        </is>
      </c>
      <c r="P259" s="165" t="inlineStr">
        <is>
          <t>ข้อสอบเก่า</t>
        </is>
      </c>
      <c r="Q259" s="165" t="inlineStr">
        <is>
          <t>2564</t>
        </is>
      </c>
      <c r="R259" s="165" t="inlineStr"/>
    </row>
    <row r="260" ht="24" customHeight="1" s="49">
      <c r="A260" s="165" t="n">
        <v>258</v>
      </c>
      <c r="B260"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60" s="166" t="inlineStr"/>
      <c r="D260" s="166" t="inlineStr">
        <is>
          <t>Cosolvent</t>
        </is>
      </c>
      <c r="E260" s="166" t="inlineStr">
        <is>
          <t>Opacify</t>
        </is>
      </c>
      <c r="F260" s="166" t="inlineStr">
        <is>
          <t>Plasticizer</t>
        </is>
      </c>
      <c r="G260" s="166" t="inlineStr">
        <is>
          <t>Emulsifier</t>
        </is>
      </c>
      <c r="H260" s="166" t="inlineStr">
        <is>
          <t>Film coat resin</t>
        </is>
      </c>
      <c r="I260" s="165" t="inlineStr">
        <is>
          <t>3</t>
        </is>
      </c>
      <c r="J260"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260" s="166" t="inlineStr"/>
      <c r="L260" s="166" t="inlineStr">
        <is>
          <t>Tablet Coating</t>
        </is>
      </c>
      <c r="M260" s="166" t="inlineStr"/>
      <c r="N260" s="165" t="inlineStr">
        <is>
          <t>Product</t>
        </is>
      </c>
      <c r="O260" s="166" t="inlineStr">
        <is>
          <t>[SOURCE: Pharma Plus เล่มม่วง 2 - ข้อสอบย้อนหลัง PLE-CC1 ปี 2564 วันที่ 2 ข้อ 32]</t>
        </is>
      </c>
      <c r="P260" s="165" t="inlineStr">
        <is>
          <t>ข้อสอบเก่า</t>
        </is>
      </c>
      <c r="Q260" s="165" t="inlineStr">
        <is>
          <t>2564</t>
        </is>
      </c>
      <c r="R260" s="165" t="inlineStr"/>
    </row>
    <row r="261" ht="24" customHeight="1" s="49">
      <c r="A261" s="165" t="n">
        <v>259</v>
      </c>
      <c r="B261" s="166" t="inlineStr">
        <is>
          <t>ควรใช้ polymer ใดเคลือบ pellet ในรูปแบบ enteric coated</t>
        </is>
      </c>
      <c r="C261" s="166" t="inlineStr"/>
      <c r="D261" s="166" t="inlineStr">
        <is>
          <t>Shellac</t>
        </is>
      </c>
      <c r="E261" s="166" t="inlineStr">
        <is>
          <t>Hypromellose</t>
        </is>
      </c>
      <c r="F261" s="166" t="inlineStr">
        <is>
          <t>Polyvinyl alcohol</t>
        </is>
      </c>
      <c r="G261" s="166" t="inlineStr">
        <is>
          <t>Carboxy methyl cellulose</t>
        </is>
      </c>
      <c r="H261" s="166" t="inlineStr">
        <is>
          <t>Polyvinyl acetate phthalate</t>
        </is>
      </c>
      <c r="I261" s="165" t="inlineStr">
        <is>
          <t>5</t>
        </is>
      </c>
      <c r="J261"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261" s="166" t="inlineStr">
        <is>
          <t>Modified-Release Dosage Forms</t>
        </is>
      </c>
      <c r="L261" s="166" t="inlineStr">
        <is>
          <t>Enteric coating polymers (PVAP and Shellac)</t>
        </is>
      </c>
      <c r="M261" s="166" t="inlineStr"/>
      <c r="N261" s="165" t="inlineStr">
        <is>
          <t>ปานกลาง</t>
        </is>
      </c>
      <c r="O261" s="166" t="inlineStr">
        <is>
          <t>ข้อสอบเก่า</t>
        </is>
      </c>
      <c r="P261" s="165" t="inlineStr">
        <is>
          <t>ข้อสอบเก่า</t>
        </is>
      </c>
      <c r="Q261" s="165" t="inlineStr">
        <is>
          <t>2565</t>
        </is>
      </c>
      <c r="R261" s="165" t="inlineStr"/>
    </row>
    <row r="262" ht="24" customHeight="1" s="49">
      <c r="A262" s="165" t="n">
        <v>260</v>
      </c>
      <c r="B262" s="166" t="inlineStr">
        <is>
          <t>สารใดใช้สำหรับการเตรียม matrix sustained release tablets</t>
        </is>
      </c>
      <c r="C262" s="166" t="inlineStr"/>
      <c r="D262" s="166" t="inlineStr">
        <is>
          <t>PEG 400</t>
        </is>
      </c>
      <c r="E262" s="166" t="inlineStr">
        <is>
          <t>Lactose</t>
        </is>
      </c>
      <c r="F262" s="166" t="inlineStr">
        <is>
          <t>Sucralose</t>
        </is>
      </c>
      <c r="G262" s="166" t="inlineStr">
        <is>
          <t>Polysorbate</t>
        </is>
      </c>
      <c r="H262" s="166" t="inlineStr">
        <is>
          <t>Hypromellose</t>
        </is>
      </c>
      <c r="I262" s="165" t="inlineStr">
        <is>
          <t>5</t>
        </is>
      </c>
      <c r="J262"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262" s="166" t="inlineStr">
        <is>
          <t>Modified-Release Dosage Forms</t>
        </is>
      </c>
      <c r="L262" s="166" t="inlineStr">
        <is>
          <t>Hydrophilic matrix forming polymers for sustained release</t>
        </is>
      </c>
      <c r="M262" s="166" t="inlineStr"/>
      <c r="N262" s="165" t="inlineStr">
        <is>
          <t>ปานกลาง</t>
        </is>
      </c>
      <c r="O262" s="166" t="inlineStr">
        <is>
          <t>ข้อสอบเก่า</t>
        </is>
      </c>
      <c r="P262" s="165" t="inlineStr">
        <is>
          <t>ข้อสอบเก่า</t>
        </is>
      </c>
      <c r="Q262" s="165" t="inlineStr">
        <is>
          <t>2565</t>
        </is>
      </c>
      <c r="R262" s="165" t="inlineStr"/>
    </row>
    <row r="263" ht="24" customHeight="1" s="49">
      <c r="A263" s="165" t="n">
        <v>261</v>
      </c>
      <c r="B263" s="166" t="inlineStr">
        <is>
          <t>[กรณีศึกษา]
จากภาพยาเม็ดเกิดปัญหาการกะเทาะที่ขอบ (edge damage/chipping)
คำถาม: ยาเม็ดดังภาพเกิดปัญหาใด</t>
        </is>
      </c>
      <c r="C263" s="166" t="inlineStr"/>
      <c r="D263" s="166" t="inlineStr">
        <is>
          <t>Capping</t>
        </is>
      </c>
      <c r="E263" s="166" t="inlineStr">
        <is>
          <t>Chipping</t>
        </is>
      </c>
      <c r="F263" s="166" t="inlineStr">
        <is>
          <t>Twinning</t>
        </is>
      </c>
      <c r="G263" s="166" t="inlineStr">
        <is>
          <t>Bridging</t>
        </is>
      </c>
      <c r="H263" s="166" t="inlineStr">
        <is>
          <t>Cracking</t>
        </is>
      </c>
      <c r="I263" s="165" t="inlineStr">
        <is>
          <t>2</t>
        </is>
      </c>
      <c r="J263"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263" s="166" t="inlineStr">
        <is>
          <t>Tablet Manufacturing Defects</t>
        </is>
      </c>
      <c r="L263" s="166" t="inlineStr">
        <is>
          <t>Chipping Defect Characteristics and Root Causes</t>
        </is>
      </c>
      <c r="M263" s="166" t="inlineStr"/>
      <c r="N263" s="165" t="inlineStr">
        <is>
          <t>ปานกลาง</t>
        </is>
      </c>
      <c r="O263" s="166" t="inlineStr">
        <is>
          <t>ข้อสอบเก่า</t>
        </is>
      </c>
      <c r="P263" s="165" t="inlineStr">
        <is>
          <t>ข้อสอบเก่า</t>
        </is>
      </c>
      <c r="Q263" s="165" t="inlineStr">
        <is>
          <t>2565</t>
        </is>
      </c>
      <c r="R263" s="165" t="inlineStr"/>
    </row>
    <row r="264" ht="24" customHeight="1" s="49">
      <c r="A264" s="165" t="n">
        <v>262</v>
      </c>
      <c r="B264" s="166" t="inlineStr">
        <is>
          <t>เทคนิคหรือวิธีการใดที่มีประโยชน์น้อยที่สุดในการวิเคราะห์ dry powder inhaler</t>
        </is>
      </c>
      <c r="C264" s="166" t="inlineStr"/>
      <c r="D264" s="166" t="inlineStr">
        <is>
          <t>DEM</t>
        </is>
      </c>
      <c r="E264" s="166" t="inlineStr">
        <is>
          <t>Compressibility</t>
        </is>
      </c>
      <c r="F264" s="166" t="inlineStr">
        <is>
          <t>Vapor pressure</t>
        </is>
      </c>
      <c r="G264" s="166" t="inlineStr">
        <is>
          <t>X-ray powder diffraction</t>
        </is>
      </c>
      <c r="H264" s="166" t="inlineStr">
        <is>
          <t>Differential Scanning Calorimetry</t>
        </is>
      </c>
      <c r="I264" s="165" t="inlineStr">
        <is>
          <t>3</t>
        </is>
      </c>
      <c r="J264"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264" s="166" t="inlineStr">
        <is>
          <t>Aerosols and Inhalation Dosage Forms</t>
        </is>
      </c>
      <c r="L264" s="166" t="inlineStr">
        <is>
          <t>Evaluation of Dry Powder Inhalers (DPI) vs Metered Dose Inhalers (MDI)</t>
        </is>
      </c>
      <c r="M264" s="166" t="inlineStr"/>
      <c r="N264" s="165" t="inlineStr">
        <is>
          <t>ยาก</t>
        </is>
      </c>
      <c r="O264" s="166" t="inlineStr">
        <is>
          <t>ข้อสอบเก่า</t>
        </is>
      </c>
      <c r="P264" s="165" t="inlineStr">
        <is>
          <t>ข้อสอบเก่า</t>
        </is>
      </c>
      <c r="Q264" s="165" t="inlineStr">
        <is>
          <t>2565</t>
        </is>
      </c>
      <c r="R264" s="165" t="inlineStr"/>
    </row>
    <row r="265" ht="24" customHeight="1" s="49"/>
    <row r="266" ht="24" customHeight="1" s="49"/>
    <row r="267" ht="24" customHeight="1" s="49"/>
    <row r="268" ht="24" customHeight="1" s="49"/>
    <row r="269" ht="24" customHeight="1" s="49"/>
    <row r="270" ht="24" customHeight="1" s="49"/>
    <row r="271" ht="24" customHeight="1" s="49"/>
    <row r="272" ht="24" customHeight="1" s="49"/>
    <row r="273" ht="24" customHeight="1" s="49"/>
    <row r="274" ht="24" customHeight="1" s="49"/>
    <row r="275" ht="24" customHeight="1" s="49"/>
    <row r="276" ht="24" customHeight="1" s="49"/>
    <row r="277" ht="24" customHeight="1" s="49"/>
    <row r="278" ht="24" customHeight="1" s="49"/>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R19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แพทย์์สั่งยา : Ferrous sulphate syrup (25mg/5mL) PO BID PC (ใช้ตอบข้อ 52-54)
ส่วนประกอบใน Multivitamin syrup ในข้อใด มีอันตรกิริยากับยา Ferrous sulphate syrup</t>
        </is>
      </c>
      <c r="C3" s="166" t="inlineStr"/>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66" t="inlineStr"/>
      <c r="L3" s="166" t="inlineStr">
        <is>
          <t>Solutions, Syrups &amp; Elixirs</t>
        </is>
      </c>
      <c r="M3" s="166" t="inlineStr"/>
      <c r="N3" s="165" t="inlineStr">
        <is>
          <t>Product</t>
        </is>
      </c>
      <c r="O3" s="166" t="inlineStr">
        <is>
          <t>แบบฝึกหัด PLE-CC 1 ข้อ 53</t>
        </is>
      </c>
      <c r="P3" s="165" t="inlineStr">
        <is>
          <t>แบบฝึกหัด</t>
        </is>
      </c>
      <c r="Q3" s="165" t="inlineStr">
        <is>
          <t>เล่มม่วง</t>
        </is>
      </c>
      <c r="R3" s="165" t="inlineStr"/>
    </row>
    <row r="4" ht="24" customHeight="1" s="49">
      <c r="A4" s="167" t="n">
        <v>2</v>
      </c>
      <c r="B4" s="166" t="inlineStr">
        <is>
          <t>แพทย์์สั่งยา : Ferrous sulphate syrup (25mg/5mL) PO BID PC (ใช้ตอบข้อ 52-54)
ข้อใดคืออาการไม่พึงประสงค์จากการรับประทานธาตุเหล็ก</t>
        </is>
      </c>
      <c r="C4" s="166" t="inlineStr"/>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66" t="inlineStr"/>
      <c r="L4" s="166" t="inlineStr">
        <is>
          <t>Solutions, Syrups &amp; Elixirs</t>
        </is>
      </c>
      <c r="M4" s="166" t="inlineStr"/>
      <c r="N4" s="165" t="inlineStr">
        <is>
          <t>Product</t>
        </is>
      </c>
      <c r="O4" s="166" t="inlineStr">
        <is>
          <t>แบบฝึกหัด PLE-CC 1 ข้อ 54</t>
        </is>
      </c>
      <c r="P4" s="165" t="inlineStr">
        <is>
          <t>แบบฝึกหัด</t>
        </is>
      </c>
      <c r="Q4" s="165" t="inlineStr">
        <is>
          <t>เล่มม่วง</t>
        </is>
      </c>
      <c r="R4" s="165" t="inlineStr"/>
    </row>
    <row r="5" ht="24" customHeight="1" s="49">
      <c r="A5" s="167" t="n">
        <v>3</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inlineStr"/>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66" t="inlineStr"/>
      <c r="L5" s="166" t="inlineStr">
        <is>
          <t>Solutions, Syrups &amp; Elixirs</t>
        </is>
      </c>
      <c r="M5" s="166" t="inlineStr"/>
      <c r="N5" s="165" t="inlineStr">
        <is>
          <t>Product</t>
        </is>
      </c>
      <c r="O5" s="166" t="inlineStr">
        <is>
          <t>แบบฝึกหัด PLE-CC 1 ข้อ 55</t>
        </is>
      </c>
      <c r="P5" s="165" t="inlineStr">
        <is>
          <t>แบบฝึกหัด</t>
        </is>
      </c>
      <c r="Q5" s="165" t="inlineStr">
        <is>
          <t>เล่มม่วง</t>
        </is>
      </c>
      <c r="R5" s="165" t="inlineStr"/>
    </row>
    <row r="6" ht="24" customHeight="1" s="49">
      <c r="A6" s="167" t="n">
        <v>4</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inlineStr"/>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66" t="inlineStr"/>
      <c r="L6" s="166" t="inlineStr">
        <is>
          <t>Solutions, Syrups &amp; Elixirs</t>
        </is>
      </c>
      <c r="M6" s="166" t="inlineStr"/>
      <c r="N6" s="165" t="inlineStr">
        <is>
          <t>Product</t>
        </is>
      </c>
      <c r="O6" s="166" t="inlineStr">
        <is>
          <t>แบบฝึกหัด PLE-CC 1 ข้อ 56</t>
        </is>
      </c>
      <c r="P6" s="165" t="inlineStr">
        <is>
          <t>แบบฝึกหัด</t>
        </is>
      </c>
      <c r="Q6" s="165" t="inlineStr">
        <is>
          <t>เล่มม่วง</t>
        </is>
      </c>
      <c r="R6" s="165" t="inlineStr"/>
    </row>
    <row r="7" ht="24" customHeight="1" s="49">
      <c r="A7" s="167" t="n">
        <v>5</v>
      </c>
      <c r="B7" s="166" t="inlineStr">
        <is>
          <t>Acyclovir cream 5% w/w 1 g จะมีกี่ mg/g และถ้าต้องการผลิตภัณฑ์ยา 25 mg ต้องใช้กี่กรัม</t>
        </is>
      </c>
      <c r="C7" s="166" t="inlineStr"/>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66" t="inlineStr"/>
      <c r="L7" s="166" t="inlineStr">
        <is>
          <t>Creams &amp; Ointments</t>
        </is>
      </c>
      <c r="M7" s="166" t="inlineStr"/>
      <c r="N7" s="165" t="inlineStr">
        <is>
          <t>Product</t>
        </is>
      </c>
      <c r="O7" s="166" t="inlineStr">
        <is>
          <t>แบบฝึกหัด PLE-CC 1 ข้อ 124</t>
        </is>
      </c>
      <c r="P7" s="165" t="inlineStr">
        <is>
          <t>แบบฝึกหัด</t>
        </is>
      </c>
      <c r="Q7" s="165" t="inlineStr">
        <is>
          <t>เล่มม่วง</t>
        </is>
      </c>
      <c r="R7" s="165" t="inlineStr"/>
    </row>
    <row r="8" ht="24" customHeight="1" s="49">
      <c r="A8" s="167" t="n">
        <v>6</v>
      </c>
      <c r="B8" s="166" t="inlineStr">
        <is>
          <t>ยาครีม acyclovir หัวข้อไหน ไม่ต้องทดสอบในการควบคุมคุณภาพตามเภสัชตำรับ</t>
        </is>
      </c>
      <c r="C8" s="166" t="inlineStr"/>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66" t="inlineStr"/>
      <c r="L8" s="166" t="inlineStr">
        <is>
          <t>Creams &amp; Ointments</t>
        </is>
      </c>
      <c r="M8" s="166" t="inlineStr"/>
      <c r="N8" s="165" t="inlineStr">
        <is>
          <t>Product</t>
        </is>
      </c>
      <c r="O8" s="166" t="inlineStr">
        <is>
          <t>แบบฝึกหัด PLE-CC 1 ข้อ 128</t>
        </is>
      </c>
      <c r="P8" s="165" t="inlineStr">
        <is>
          <t>แบบฝึกหัด</t>
        </is>
      </c>
      <c r="Q8" s="165" t="inlineStr">
        <is>
          <t>เล่มม่วง</t>
        </is>
      </c>
      <c r="R8" s="165" t="inlineStr"/>
    </row>
    <row r="9" ht="24" customHeight="1" s="49">
      <c r="A9" s="167" t="n">
        <v>7</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inlineStr"/>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66" t="inlineStr"/>
      <c r="L9" s="166" t="inlineStr">
        <is>
          <t>Creams &amp; Ointments</t>
        </is>
      </c>
      <c r="M9" s="166" t="inlineStr"/>
      <c r="N9" s="165" t="inlineStr">
        <is>
          <t>Product</t>
        </is>
      </c>
      <c r="O9" s="166" t="inlineStr">
        <is>
          <t>แบบฝึกหัด PLE-CC 1 ข้อ 129</t>
        </is>
      </c>
      <c r="P9" s="165" t="inlineStr">
        <is>
          <t>แบบฝึกหัด</t>
        </is>
      </c>
      <c r="Q9" s="165" t="inlineStr">
        <is>
          <t>เล่มม่วง</t>
        </is>
      </c>
      <c r="R9" s="165" t="inlineStr"/>
    </row>
    <row r="10" ht="24" customHeight="1" s="49">
      <c r="A10" s="167" t="n">
        <v>8</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inlineStr"/>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66" t="inlineStr"/>
      <c r="L10" s="166" t="inlineStr">
        <is>
          <t>Creams &amp; Ointments</t>
        </is>
      </c>
      <c r="M10" s="166" t="inlineStr"/>
      <c r="N10" s="165" t="inlineStr">
        <is>
          <t>Product</t>
        </is>
      </c>
      <c r="O10" s="166" t="inlineStr">
        <is>
          <t>แบบฝึกหัด PLE-CC 1 ข้อ 132</t>
        </is>
      </c>
      <c r="P10" s="165" t="inlineStr">
        <is>
          <t>แบบฝึกหัด</t>
        </is>
      </c>
      <c r="Q10" s="165" t="inlineStr">
        <is>
          <t>เล่มม่วง</t>
        </is>
      </c>
      <c r="R10" s="165" t="inlineStr"/>
    </row>
    <row r="11" ht="24" customHeight="1" s="49">
      <c r="A11" s="167" t="n">
        <v>9</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inlineStr"/>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66" t="inlineStr"/>
      <c r="L11" s="166" t="inlineStr">
        <is>
          <t>Suspensions &amp; Gels</t>
        </is>
      </c>
      <c r="M11" s="166" t="inlineStr"/>
      <c r="N11" s="165" t="inlineStr">
        <is>
          <t>Product</t>
        </is>
      </c>
      <c r="O11" s="166" t="inlineStr">
        <is>
          <t>ข้อสอบจริง 2567 ข้อ 12</t>
        </is>
      </c>
      <c r="P11" s="167" t="inlineStr">
        <is>
          <t>ข้อสอบเก่า</t>
        </is>
      </c>
      <c r="Q11" s="165" t="inlineStr">
        <is>
          <t>2567</t>
        </is>
      </c>
      <c r="R11" s="165" t="inlineStr"/>
    </row>
    <row r="12" ht="24" customHeight="1" s="49">
      <c r="A12" s="167" t="n">
        <v>10</v>
      </c>
      <c r="B12" s="166" t="inlineStr">
        <is>
          <t>Glycerin suppository (ตำรับที่ใช้ stearic acid) เกิดปฏิกิริยาระหว่าง Sodium carbonate และ Stearic acid ข้อใดต่อไปนี้กล่าวถูกต้อง</t>
        </is>
      </c>
      <c r="C12" s="166" t="inlineStr"/>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66" t="inlineStr"/>
      <c r="L12" s="166" t="inlineStr">
        <is>
          <t>Suppositories</t>
        </is>
      </c>
      <c r="M12" s="166" t="inlineStr"/>
      <c r="N12" s="165" t="inlineStr">
        <is>
          <t>Product</t>
        </is>
      </c>
      <c r="O12" s="166" t="inlineStr">
        <is>
          <t>ข้อสอบจริง 2567 ข้อ 13</t>
        </is>
      </c>
      <c r="P12" s="167" t="inlineStr">
        <is>
          <t>ข้อสอบเก่า</t>
        </is>
      </c>
      <c r="Q12" s="165" t="inlineStr">
        <is>
          <t>2567</t>
        </is>
      </c>
      <c r="R12" s="165" t="inlineStr"/>
    </row>
    <row r="13" ht="24" customHeight="1" s="49">
      <c r="A13" s="167" t="n">
        <v>11</v>
      </c>
      <c r="B13" s="166" t="inlineStr">
        <is>
          <t>ตำรับ hard gelatin capsule ไม่จำเป็นต้องทำการทดสอบคุณภาพตามเภสัชตำรับในหัวข้อใด</t>
        </is>
      </c>
      <c r="C13" s="166" t="inlineStr"/>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66" t="inlineStr"/>
      <c r="L13" s="166" t="inlineStr">
        <is>
          <t>Capsules &amp; Quality Control</t>
        </is>
      </c>
      <c r="M13" s="166" t="inlineStr"/>
      <c r="N13" s="165" t="inlineStr">
        <is>
          <t>Product</t>
        </is>
      </c>
      <c r="O13" s="166" t="inlineStr">
        <is>
          <t>ข้อสอบจริง 2567 ข้อ 14</t>
        </is>
      </c>
      <c r="P13" s="167" t="inlineStr">
        <is>
          <t>ข้อสอบเก่า</t>
        </is>
      </c>
      <c r="Q13" s="165" t="inlineStr">
        <is>
          <t>2567</t>
        </is>
      </c>
      <c r="R13" s="165" t="inlineStr"/>
    </row>
    <row r="14" ht="24" customHeight="1" s="49">
      <c r="A14" s="167" t="n">
        <v>12</v>
      </c>
      <c r="B14" s="166" t="inlineStr">
        <is>
          <t>ตำรับยาครีมที่มี Sodium Lauryl Sulfate (SLS) เป็นสารช่วยก่ออิมัลชัน จัดเป็นครีมประเภทใด</t>
        </is>
      </c>
      <c r="C14" s="166" t="inlineStr"/>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66" t="inlineStr"/>
      <c r="L14" s="166" t="inlineStr">
        <is>
          <t>Creams &amp; Emulsions</t>
        </is>
      </c>
      <c r="M14" s="166" t="inlineStr"/>
      <c r="N14" s="165" t="inlineStr">
        <is>
          <t>Product</t>
        </is>
      </c>
      <c r="O14" s="166" t="inlineStr">
        <is>
          <t>ข้อสอบจริง 2566 Day 2 ข้อ 81</t>
        </is>
      </c>
      <c r="P14" s="167" t="inlineStr">
        <is>
          <t>ข้อสอบเก่า</t>
        </is>
      </c>
      <c r="Q14" s="165" t="inlineStr">
        <is>
          <t>2566</t>
        </is>
      </c>
      <c r="R14" s="165" t="inlineStr"/>
    </row>
    <row r="15" ht="24" customHeight="1" s="49">
      <c r="A15" s="167" t="n">
        <v>13</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inlineStr"/>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n">
        <v>1</v>
      </c>
      <c r="J15" s="166"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66" t="inlineStr"/>
      <c r="L15" s="166" t="inlineStr">
        <is>
          <t>Solutions, Syrups &amp; Elixirs</t>
        </is>
      </c>
      <c r="M15" s="166" t="inlineStr"/>
      <c r="N15" s="165" t="inlineStr">
        <is>
          <t>Liquid &amp; Semisolid</t>
        </is>
      </c>
      <c r="O15" s="166" t="inlineStr">
        <is>
          <t>PLE-CC1 ปี 2566 Day 1 ข้อ 3</t>
        </is>
      </c>
      <c r="P15" s="165" t="inlineStr">
        <is>
          <t>ข้อสอบเก่า</t>
        </is>
      </c>
      <c r="Q15" s="165" t="inlineStr">
        <is>
          <t>2566</t>
        </is>
      </c>
      <c r="R15" s="165" t="inlineStr"/>
    </row>
    <row r="16" ht="24" customHeight="1" s="49">
      <c r="A16" s="167" t="n">
        <v>14</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inlineStr"/>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n">
        <v>1</v>
      </c>
      <c r="J16" s="166"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66" t="inlineStr"/>
      <c r="L16" s="166" t="inlineStr">
        <is>
          <t>Creams &amp; Ointments</t>
        </is>
      </c>
      <c r="M16" s="166" t="inlineStr"/>
      <c r="N16" s="165" t="inlineStr">
        <is>
          <t>Liquid &amp; Semisolid</t>
        </is>
      </c>
      <c r="O16" s="166" t="inlineStr">
        <is>
          <t>PLE-CC1 ปี 2566 Day 1 ข้อ 2</t>
        </is>
      </c>
      <c r="P16" s="165" t="inlineStr">
        <is>
          <t>ข้อสอบเก่า</t>
        </is>
      </c>
      <c r="Q16" s="165" t="inlineStr">
        <is>
          <t>2566</t>
        </is>
      </c>
      <c r="R16" s="165" t="inlineStr"/>
    </row>
    <row r="17" ht="24" customHeight="1" s="49">
      <c r="A17" s="167" t="n">
        <v>15</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inlineStr"/>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n">
        <v>1</v>
      </c>
      <c r="J17" s="166"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66" t="inlineStr"/>
      <c r="L17" s="166" t="inlineStr">
        <is>
          <t>Creams &amp; Ointments</t>
        </is>
      </c>
      <c r="M17" s="166" t="inlineStr"/>
      <c r="N17" s="165" t="inlineStr">
        <is>
          <t>Liquid &amp; Semisolid</t>
        </is>
      </c>
      <c r="O17" s="166" t="inlineStr">
        <is>
          <t>PLE-CC1 ปี 2566 Day 1 ข้อ 3</t>
        </is>
      </c>
      <c r="P17" s="165" t="inlineStr">
        <is>
          <t>ข้อสอบเก่า</t>
        </is>
      </c>
      <c r="Q17" s="165" t="inlineStr">
        <is>
          <t>2566</t>
        </is>
      </c>
      <c r="R17" s="165" t="inlineStr"/>
    </row>
    <row r="18" ht="24" customHeight="1" s="49">
      <c r="A18" s="167" t="n">
        <v>16</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inlineStr"/>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n">
        <v>1</v>
      </c>
      <c r="J18" s="166"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66" t="inlineStr"/>
      <c r="L18" s="166" t="inlineStr">
        <is>
          <t>Creams &amp; Ointments</t>
        </is>
      </c>
      <c r="M18" s="166" t="inlineStr"/>
      <c r="N18" s="165" t="inlineStr">
        <is>
          <t>Liquid &amp; Semisolid</t>
        </is>
      </c>
      <c r="O18" s="166" t="inlineStr">
        <is>
          <t>PLE-CC1 ปี 2566 Day 1 ข้อ 4</t>
        </is>
      </c>
      <c r="P18" s="165" t="inlineStr">
        <is>
          <t>ข้อสอบเก่า</t>
        </is>
      </c>
      <c r="Q18" s="165" t="inlineStr">
        <is>
          <t>2566</t>
        </is>
      </c>
      <c r="R18" s="165" t="inlineStr"/>
    </row>
    <row r="19" ht="24" customHeight="1" s="49">
      <c r="A19" s="167" t="n">
        <v>17</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inlineStr"/>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n">
        <v>1</v>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66" t="inlineStr"/>
      <c r="L19" s="166" t="inlineStr">
        <is>
          <t>Solutions, Syrups &amp; Elixirs</t>
        </is>
      </c>
      <c r="M19" s="166" t="inlineStr"/>
      <c r="N19" s="165" t="inlineStr">
        <is>
          <t>Liquid &amp; Semisolid</t>
        </is>
      </c>
      <c r="O19" s="166" t="inlineStr">
        <is>
          <t>PLE-CC1 ปี 2566 Day 1 ข้อ 3</t>
        </is>
      </c>
      <c r="P19" s="165" t="inlineStr">
        <is>
          <t>ข้อสอบเก่า</t>
        </is>
      </c>
      <c r="Q19" s="165" t="inlineStr">
        <is>
          <t>2566</t>
        </is>
      </c>
      <c r="R19" s="165" t="inlineStr"/>
    </row>
    <row r="20" ht="24" customHeight="1" s="49">
      <c r="A20" s="167" t="n">
        <v>18</v>
      </c>
      <c r="B20" s="166" t="inlineStr">
        <is>
          <t>เบสยาครีมชนิด Vanishing cream จัดเป็นอิมัลชันประเภทใด และมีคุณสมบัติทางเภสัชกรรมที่สำคัญอย่างไร</t>
        </is>
      </c>
      <c r="C20" s="166" t="inlineStr"/>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n">
        <v>1</v>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66" t="inlineStr"/>
      <c r="L20" s="166" t="inlineStr">
        <is>
          <t>Emulsions</t>
        </is>
      </c>
      <c r="M20" s="166" t="inlineStr"/>
      <c r="N20" s="165" t="inlineStr">
        <is>
          <t>Liquid &amp; Semisolid</t>
        </is>
      </c>
      <c r="O20" s="166" t="inlineStr">
        <is>
          <t>PLE-CC1 ปี 2566 Day 2 ข้อ 2</t>
        </is>
      </c>
      <c r="P20" s="165" t="inlineStr">
        <is>
          <t>ข้อสอบเก่า</t>
        </is>
      </c>
      <c r="Q20" s="165" t="inlineStr">
        <is>
          <t>2566</t>
        </is>
      </c>
      <c r="R20" s="165" t="inlineStr"/>
    </row>
    <row r="21" ht="24" customHeight="1" s="49">
      <c r="A21" s="167" t="n">
        <v>19</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inlineStr"/>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n">
        <v>1</v>
      </c>
      <c r="J21" s="166"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66" t="inlineStr"/>
      <c r="L21" s="166" t="inlineStr">
        <is>
          <t>Emulsions</t>
        </is>
      </c>
      <c r="M21" s="166" t="inlineStr"/>
      <c r="N21" s="165" t="inlineStr">
        <is>
          <t>Liquid &amp; Semisolid</t>
        </is>
      </c>
      <c r="O21" s="166" t="inlineStr">
        <is>
          <t>PLE-CC1 ปี 2566 Day 2 ข้อ 2</t>
        </is>
      </c>
      <c r="P21" s="165" t="inlineStr">
        <is>
          <t>ข้อสอบเก่า</t>
        </is>
      </c>
      <c r="Q21" s="165" t="inlineStr">
        <is>
          <t>2566</t>
        </is>
      </c>
      <c r="R21" s="165" t="inlineStr"/>
    </row>
    <row r="22" ht="24" customHeight="1" s="49">
      <c r="A22" s="167" t="n">
        <v>20</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inlineStr"/>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n">
        <v>1</v>
      </c>
      <c r="J22" s="166"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66" t="inlineStr"/>
      <c r="L22" s="166" t="inlineStr">
        <is>
          <t>Creams &amp; Ointments</t>
        </is>
      </c>
      <c r="M22" s="166" t="inlineStr"/>
      <c r="N22" s="165" t="inlineStr">
        <is>
          <t>Liquid &amp; Semisolid</t>
        </is>
      </c>
      <c r="O22" s="166" t="inlineStr">
        <is>
          <t>PLE-CC1 ปี 2566 Day 2 ข้อ 81</t>
        </is>
      </c>
      <c r="P22" s="165" t="inlineStr">
        <is>
          <t>ข้อสอบเก่า</t>
        </is>
      </c>
      <c r="Q22" s="165" t="inlineStr">
        <is>
          <t>2566</t>
        </is>
      </c>
      <c r="R22" s="165" t="inlineStr"/>
    </row>
    <row r="23" ht="24" customHeight="1" s="49">
      <c r="A23" s="167" t="n">
        <v>21</v>
      </c>
      <c r="B23" s="166" t="inlineStr">
        <is>
          <t>เภสัชภัณฑ์กึ่งแข็งรูปแบบ Vanishing Cream มีโครงสร้างทางเภสัชกรรมและลักษณะตำรับตามข้อใด</t>
        </is>
      </c>
      <c r="C23" s="166" t="inlineStr"/>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n">
        <v>1</v>
      </c>
      <c r="J23" s="166"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66" t="inlineStr"/>
      <c r="L23" s="166" t="inlineStr">
        <is>
          <t>Creams &amp; Ointments</t>
        </is>
      </c>
      <c r="M23" s="166" t="inlineStr"/>
      <c r="N23" s="165" t="inlineStr">
        <is>
          <t>Liquid &amp; Semisolid</t>
        </is>
      </c>
      <c r="O23" s="166" t="inlineStr">
        <is>
          <t>PLE-CC1 ปี 2566 Day 2 ข้อ 1</t>
        </is>
      </c>
      <c r="P23" s="165" t="inlineStr">
        <is>
          <t>ข้อสอบเก่า</t>
        </is>
      </c>
      <c r="Q23" s="165" t="inlineStr">
        <is>
          <t>2566</t>
        </is>
      </c>
      <c r="R23" s="165" t="inlineStr"/>
    </row>
    <row r="24" ht="24" customHeight="1" s="49">
      <c r="A24" s="167" t="n">
        <v>22</v>
      </c>
      <c r="B24" s="166" t="inlineStr">
        <is>
          <t>ข้อใดคือคำแนะนำที่ถูกต้องในการใช้ยาครีมสเตียรอยด์เฉพาะที่ (Topical Corticosteroids เช่น Betamethasone cream) แก่ผู้ป่วย</t>
        </is>
      </c>
      <c r="C24" s="166" t="inlineStr"/>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n">
        <v>1</v>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24" s="166" t="inlineStr"/>
      <c r="L24" s="166" t="inlineStr">
        <is>
          <t>Creams &amp; Ointments</t>
        </is>
      </c>
      <c r="M24" s="166" t="inlineStr"/>
      <c r="N24" s="165" t="inlineStr">
        <is>
          <t>Liquid &amp; Semisolid</t>
        </is>
      </c>
      <c r="O24" s="166" t="inlineStr">
        <is>
          <t>PLE_CC1_2563_Q ข้อ 42</t>
        </is>
      </c>
      <c r="P24" s="165" t="inlineStr">
        <is>
          <t>ข้อสอบเก่า</t>
        </is>
      </c>
      <c r="Q24" s="165" t="inlineStr">
        <is>
          <t>2563</t>
        </is>
      </c>
      <c r="R24" s="165" t="inlineStr"/>
    </row>
    <row r="25" ht="24" customHeight="1" s="49">
      <c r="A25" s="167" t="n">
        <v>23</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inlineStr"/>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n">
        <v>1</v>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25" s="166" t="inlineStr"/>
      <c r="L25" s="166" t="inlineStr">
        <is>
          <t>Creams &amp; Ointments</t>
        </is>
      </c>
      <c r="M25" s="166" t="inlineStr"/>
      <c r="N25" s="165" t="inlineStr">
        <is>
          <t>Liquid &amp; Semisolid</t>
        </is>
      </c>
      <c r="O25" s="166" t="inlineStr">
        <is>
          <t>PLE_CC1_2563_Q ข้อ 83</t>
        </is>
      </c>
      <c r="P25" s="165" t="inlineStr">
        <is>
          <t>ข้อสอบเก่า</t>
        </is>
      </c>
      <c r="Q25" s="165" t="inlineStr">
        <is>
          <t>2563</t>
        </is>
      </c>
      <c r="R25" s="165" t="inlineStr"/>
    </row>
    <row r="26" ht="24" customHeight="1" s="49">
      <c r="A26" s="165" t="n">
        <v>24</v>
      </c>
      <c r="B26" s="166" t="inlineStr">
        <is>
          <t>ข้อใดไม่ถูกต้องเกี่ยวกับการใช้ capsaicin gel wei.2 X</t>
        </is>
      </c>
      <c r="C26" s="166" t="inlineStr"/>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n">
        <v>1</v>
      </c>
      <c r="J26" s="166"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Gels</t>
        </is>
      </c>
      <c r="M26" s="166" t="inlineStr"/>
      <c r="N26" s="165" t="inlineStr">
        <is>
          <t>Product</t>
        </is>
      </c>
      <c r="O26" s="166" t="inlineStr">
        <is>
          <t>ข้อ 5 (PLE_CC1_2562_Key.md)</t>
        </is>
      </c>
      <c r="P26" s="165" t="inlineStr">
        <is>
          <t>ข้อสอบเก่า</t>
        </is>
      </c>
      <c r="Q26" s="165" t="inlineStr">
        <is>
          <t>2562</t>
        </is>
      </c>
      <c r="R26" s="165" t="inlineStr"/>
    </row>
    <row r="27" ht="24" customHeight="1" s="49">
      <c r="A27" s="165" t="n">
        <v>25</v>
      </c>
      <c r="B27" s="166" t="inlineStr">
        <is>
          <t>ข้อใดคือลักษณะยาที่ซึมผ่านผิวหนังได้ดี - TEAziph einlei carbopol Wi - Coins( X- log p 7-3 winditwere Dandeisin : didd . n . Ninetee referee nien medici</t>
        </is>
      </c>
      <c r="C27" s="166" t="inlineStr"/>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n">
        <v>1</v>
      </c>
      <c r="J27" s="166"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Gels</t>
        </is>
      </c>
      <c r="M27" s="166" t="inlineStr"/>
      <c r="N27" s="165" t="inlineStr">
        <is>
          <t>Product</t>
        </is>
      </c>
      <c r="O27" s="166" t="inlineStr">
        <is>
          <t>ข้อ 7 (PLE_CC1_2562_Key.md)</t>
        </is>
      </c>
      <c r="P27" s="165" t="inlineStr">
        <is>
          <t>ข้อสอบเก่า</t>
        </is>
      </c>
      <c r="Q27" s="165" t="inlineStr">
        <is>
          <t>2562</t>
        </is>
      </c>
      <c r="R27" s="165" t="inlineStr"/>
    </row>
    <row r="28" ht="24" customHeight="1" s="49">
      <c r="A28" s="165" t="n">
        <v>26</v>
      </c>
      <c r="B28" s="166" t="inlineStr">
        <is>
          <t>ตำรับ metronidazole gel ประกอบด้วย gelling agent, methyl paraben, propyl paraben, propylene glycol, X astw alc . - PEG ~ ethanol, purified water หน้าที่สาร propylene glycol คือ</t>
        </is>
      </c>
      <c r="C28" s="166" t="inlineStr"/>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n">
        <v>1</v>
      </c>
      <c r="J28" s="166"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Gels</t>
        </is>
      </c>
      <c r="M28" s="166" t="inlineStr"/>
      <c r="N28" s="165" t="inlineStr">
        <is>
          <t>Product</t>
        </is>
      </c>
      <c r="O28" s="166" t="inlineStr">
        <is>
          <t>ข้อ 101 (PLE_CC1_2562_Key.md)</t>
        </is>
      </c>
      <c r="P28" s="165" t="inlineStr">
        <is>
          <t>ข้อสอบเก่า</t>
        </is>
      </c>
      <c r="Q28" s="165" t="inlineStr">
        <is>
          <t>2562</t>
        </is>
      </c>
      <c r="R28" s="165" t="inlineStr"/>
    </row>
    <row r="29" ht="24" customHeight="1" s="49">
      <c r="A29" s="165" t="n">
        <v>27</v>
      </c>
      <c r="B29" s="166" t="inlineStr">
        <is>
          <t>สารใดไม!ใชเปEน stiffening agent ของสูตรตำรับยาครีม [📷 มีรูปภาพประกอบ: image107.png]</t>
        </is>
      </c>
      <c r="C29" s="166" t="inlineStr"/>
      <c r="D29" s="166" t="inlineStr">
        <is>
          <t>Beeswax</t>
        </is>
      </c>
      <c r="E29" s="166" t="inlineStr">
        <is>
          <t>PEG-4000</t>
        </is>
      </c>
      <c r="F29" s="166" t="inlineStr">
        <is>
          <t>Paraffin wax</t>
        </is>
      </c>
      <c r="G29" s="166" t="inlineStr">
        <is>
          <t>Isopropyl myristate</t>
        </is>
      </c>
      <c r="H29" s="166" t="inlineStr">
        <is>
          <t>Cytostearyl alcohol Awaiting</t>
        </is>
      </c>
      <c r="I29" s="165" t="n">
        <v>1</v>
      </c>
      <c r="J29" s="166"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Creams &amp; Ointments</t>
        </is>
      </c>
      <c r="M29" s="166" t="inlineStr"/>
      <c r="N29" s="165" t="inlineStr">
        <is>
          <t>Product</t>
        </is>
      </c>
      <c r="O29" s="166" t="inlineStr">
        <is>
          <t>ข้อ 29 (PLE_CC1_2561_Key.md)</t>
        </is>
      </c>
      <c r="P29" s="165" t="inlineStr">
        <is>
          <t>ข้อสอบเก่า</t>
        </is>
      </c>
      <c r="Q29" s="165" t="inlineStr">
        <is>
          <t>2561</t>
        </is>
      </c>
      <c r="R29" s="165" t="inlineStr"/>
    </row>
    <row r="30" ht="24" customHeight="1" s="49">
      <c r="A30" s="165" t="n">
        <v>28</v>
      </c>
      <c r="B30" s="166" t="inlineStr">
        <is>
          <t>จากใบ COA benzoyl peroxide gel นอกจากหัวข้อ identification, pH, assay, microbial limit test ควรทดสอบ หัวข้ออะไรเพิ่มเติม</t>
        </is>
      </c>
      <c r="C30" s="166" t="inlineStr"/>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n">
        <v>1</v>
      </c>
      <c r="J30" s="166"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Gels</t>
        </is>
      </c>
      <c r="M30" s="166" t="inlineStr"/>
      <c r="N30" s="165" t="inlineStr">
        <is>
          <t>Product</t>
        </is>
      </c>
      <c r="O30" s="166" t="inlineStr">
        <is>
          <t>ข้อ 91 (PLE_CC1_2561_Key.md)</t>
        </is>
      </c>
      <c r="P30" s="165" t="inlineStr">
        <is>
          <t>ข้อสอบเก่า</t>
        </is>
      </c>
      <c r="Q30" s="165" t="inlineStr">
        <is>
          <t>2561</t>
        </is>
      </c>
      <c r="R30" s="165" t="inlineStr"/>
    </row>
    <row r="31" ht="24" customHeight="1" s="49">
      <c r="A31" s="165" t="n">
        <v>29</v>
      </c>
      <c r="B31" s="166" t="inlineStr">
        <is>
          <t>เภสัชกรได(เตรียมตำรับยาน้ำที่มีส.วนประกอบดังนี้ amlodipine maleate, polysorbate 80 และ vehicle qs to 60 ml ยามีการ สลายตัวแบบใด t</t>
        </is>
      </c>
      <c r="C31" s="166" t="inlineStr"/>
      <c r="D31" s="166" t="inlineStr">
        <is>
          <t>Zero order</t>
        </is>
      </c>
      <c r="E31" s="166" t="inlineStr">
        <is>
          <t>First order</t>
        </is>
      </c>
      <c r="F31" s="166" t="inlineStr">
        <is>
          <t>Second order</t>
        </is>
      </c>
      <c r="G31" s="166" t="inlineStr">
        <is>
          <t>Pseudo first order</t>
        </is>
      </c>
      <c r="H31" s="166" t="inlineStr">
        <is>
          <t>Mix type zero + second order</t>
        </is>
      </c>
      <c r="I31" s="165" t="n">
        <v>1</v>
      </c>
      <c r="J31" s="166"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Solutions, Syrups &amp; Elixirs</t>
        </is>
      </c>
      <c r="M31" s="166" t="inlineStr"/>
      <c r="N31" s="165" t="inlineStr">
        <is>
          <t>Product</t>
        </is>
      </c>
      <c r="O31" s="166" t="inlineStr">
        <is>
          <t>ข้อ 100 (PLE_CC1_2561_Key.md)</t>
        </is>
      </c>
      <c r="P31" s="165" t="inlineStr">
        <is>
          <t>ข้อสอบเก่า</t>
        </is>
      </c>
      <c r="Q31" s="165" t="inlineStr">
        <is>
          <t>2561</t>
        </is>
      </c>
      <c r="R31" s="165" t="inlineStr"/>
    </row>
    <row r="32" ht="24" customHeight="1" s="49">
      <c r="A32" s="165" t="n">
        <v>30</v>
      </c>
      <c r="B32" s="166" t="inlineStr">
        <is>
          <t>ยาน้ำลดกรดจัดเป5นยาประเภทใด mmmm</t>
        </is>
      </c>
      <c r="C32" s="166" t="inlineStr"/>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n">
        <v>1</v>
      </c>
      <c r="J32" s="166"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Solutions, Syrups &amp; Elixirs</t>
        </is>
      </c>
      <c r="M32" s="166" t="inlineStr"/>
      <c r="N32" s="165" t="inlineStr">
        <is>
          <t>Product</t>
        </is>
      </c>
      <c r="O32" s="166" t="inlineStr">
        <is>
          <t>ข้อ 109 (PLE_CC1_2561_Key.md)</t>
        </is>
      </c>
      <c r="P32" s="165" t="inlineStr">
        <is>
          <t>ข้อสอบเก่า</t>
        </is>
      </c>
      <c r="Q32" s="165" t="inlineStr">
        <is>
          <t>2561</t>
        </is>
      </c>
      <c r="R32" s="165" t="inlineStr"/>
    </row>
    <row r="33" ht="24" customHeight="1" s="49">
      <c r="A33" s="165" t="n">
        <v>31</v>
      </c>
      <c r="B33" s="166" t="inlineStr">
        <is>
          <t>จากบัญชียาหลักแห่งชาติ ยาสมุนไพรใดสามารถใช้แทน clotrimazole cream ได้</t>
        </is>
      </c>
      <c r="C33" s="166" t="inlineStr"/>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n">
        <v>1</v>
      </c>
      <c r="J33" s="166"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Creams &amp; Ointments</t>
        </is>
      </c>
      <c r="M33" s="166" t="inlineStr"/>
      <c r="N33" s="165" t="inlineStr">
        <is>
          <t>Product</t>
        </is>
      </c>
      <c r="O33" s="166" t="inlineStr">
        <is>
          <t>ข้อ 8 (PLE_CC1_2560 22 April Set 1.md)</t>
        </is>
      </c>
      <c r="P33" s="165" t="inlineStr">
        <is>
          <t>ข้อสอบเก่า</t>
        </is>
      </c>
      <c r="Q33" s="165" t="inlineStr">
        <is>
          <t>2560</t>
        </is>
      </c>
      <c r="R33" s="165" t="inlineStr"/>
    </row>
    <row r="34" ht="24" customHeight="1" s="49">
      <c r="A34" s="165" t="n">
        <v>32</v>
      </c>
      <c r="B34" s="166" t="inlineStr">
        <is>
          <t>ใช้สารใดเพิ่มความหนืดของต้ารับครีม</t>
        </is>
      </c>
      <c r="C34" s="166" t="inlineStr"/>
      <c r="D34" s="166" t="inlineStr">
        <is>
          <t>Lanolin</t>
        </is>
      </c>
      <c r="E34" s="166" t="inlineStr">
        <is>
          <t>Cetyl alcohol</t>
        </is>
      </c>
      <c r="F34" s="166" t="inlineStr">
        <is>
          <t>Glycerine</t>
        </is>
      </c>
      <c r="G34" s="166" t="inlineStr">
        <is>
          <t>PEG 6000</t>
        </is>
      </c>
      <c r="H34" s="166" t="inlineStr">
        <is>
          <t>isopropyl mysterate</t>
        </is>
      </c>
      <c r="I34" s="165" t="n">
        <v>1</v>
      </c>
      <c r="J34" s="166"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Creams &amp; Ointments</t>
        </is>
      </c>
      <c r="M34" s="166" t="inlineStr"/>
      <c r="N34" s="165" t="inlineStr">
        <is>
          <t>Product</t>
        </is>
      </c>
      <c r="O34" s="166" t="inlineStr">
        <is>
          <t>ข้อ 6 (PLE_CC1_2560 22 April Set 1.md)</t>
        </is>
      </c>
      <c r="P34" s="165" t="inlineStr">
        <is>
          <t>ข้อสอบเก่า</t>
        </is>
      </c>
      <c r="Q34" s="165" t="inlineStr">
        <is>
          <t>2560</t>
        </is>
      </c>
      <c r="R34" s="165" t="inlineStr"/>
    </row>
    <row r="35" ht="24" customHeight="1" s="49">
      <c r="A35" s="165" t="n">
        <v>33</v>
      </c>
      <c r="B35" s="166" t="inlineStr">
        <is>
          <t>ยาทา Piroxicam cream จะต้องท้า Specific test ใด</t>
        </is>
      </c>
      <c r="C35" s="166" t="inlineStr"/>
      <c r="D35" s="166" t="inlineStr">
        <is>
          <t>Microbial limit test</t>
        </is>
      </c>
      <c r="E35" s="166" t="inlineStr">
        <is>
          <t>Impurity</t>
        </is>
      </c>
      <c r="F35" s="166" t="inlineStr">
        <is>
          <t>Identification</t>
        </is>
      </c>
      <c r="G35" s="166" t="inlineStr">
        <is>
          <t>Assay</t>
        </is>
      </c>
      <c r="H35" s="166" t="inlineStr">
        <is>
          <t>Description</t>
        </is>
      </c>
      <c r="I35" s="165" t="n">
        <v>1</v>
      </c>
      <c r="J35" s="166"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Creams &amp; Ointments</t>
        </is>
      </c>
      <c r="M35" s="166" t="inlineStr"/>
      <c r="N35" s="165" t="inlineStr">
        <is>
          <t>Product</t>
        </is>
      </c>
      <c r="O35" s="166" t="inlineStr">
        <is>
          <t>ข้อ 9 (PLE_CC1_2560 22 April Set 1.md)</t>
        </is>
      </c>
      <c r="P35" s="165" t="inlineStr">
        <is>
          <t>ข้อสอบเก่า</t>
        </is>
      </c>
      <c r="Q35" s="165" t="inlineStr">
        <is>
          <t>2560</t>
        </is>
      </c>
      <c r="R35" s="165" t="inlineStr"/>
    </row>
    <row r="36" ht="24" customHeight="1" s="49">
      <c r="A36" s="165" t="n">
        <v>34</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inlineStr"/>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n">
        <v>1</v>
      </c>
      <c r="J3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Creams &amp; Ointments</t>
        </is>
      </c>
      <c r="M36" s="166" t="inlineStr"/>
      <c r="N36" s="165" t="inlineStr">
        <is>
          <t>Product</t>
        </is>
      </c>
      <c r="O36" s="166" t="inlineStr">
        <is>
          <t>ข้อ 9 (PLE_CC1_2560 22 April Set 2.md)</t>
        </is>
      </c>
      <c r="P36" s="165" t="inlineStr">
        <is>
          <t>ข้อสอบเก่า</t>
        </is>
      </c>
      <c r="Q36" s="165" t="inlineStr">
        <is>
          <t>2560</t>
        </is>
      </c>
      <c r="R36" s="165" t="inlineStr"/>
    </row>
    <row r="37" ht="24" customHeight="1" s="49">
      <c r="A37" s="165" t="n">
        <v>35</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inlineStr"/>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n">
        <v>1</v>
      </c>
      <c r="J37" s="166"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Creams &amp; Ointments</t>
        </is>
      </c>
      <c r="M37" s="166" t="inlineStr"/>
      <c r="N37" s="165" t="inlineStr">
        <is>
          <t>Product</t>
        </is>
      </c>
      <c r="O37" s="166" t="inlineStr">
        <is>
          <t>ข้อ 67 (PLE_CC1_2559.md)</t>
        </is>
      </c>
      <c r="P37" s="165" t="inlineStr">
        <is>
          <t>ข้อสอบเก่า</t>
        </is>
      </c>
      <c r="Q37" s="165" t="inlineStr">
        <is>
          <t>2559</t>
        </is>
      </c>
      <c r="R37" s="165" t="inlineStr"/>
    </row>
    <row r="38" ht="24" customHeight="1" s="49">
      <c r="A38" s="165" t="n">
        <v>36</v>
      </c>
      <c r="B38" s="166" t="inlineStr">
        <is>
          <t>จาก USP 39 กำหนดให้ Prednisolone cream ห้ามมีเชื้อใดในตำรับ</t>
        </is>
      </c>
      <c r="C38" s="166" t="inlineStr"/>
      <c r="D38" s="166" t="inlineStr">
        <is>
          <t>Escherichia coli</t>
        </is>
      </c>
      <c r="E38" s="166" t="inlineStr">
        <is>
          <t>Staphylococcus aureus</t>
        </is>
      </c>
      <c r="F38" s="166" t="inlineStr">
        <is>
          <t>Candida albicans</t>
        </is>
      </c>
      <c r="G38" s="166" t="inlineStr">
        <is>
          <t>Pseudomonas aeruginosa</t>
        </is>
      </c>
      <c r="H38" s="166" t="inlineStr">
        <is>
          <t>S. aureus และ P. aeruginosa</t>
        </is>
      </c>
      <c r="I38" s="165" t="n">
        <v>1</v>
      </c>
      <c r="J38" s="166"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Creams &amp; Ointments</t>
        </is>
      </c>
      <c r="M38" s="166" t="inlineStr"/>
      <c r="N38" s="165" t="inlineStr">
        <is>
          <t>Product</t>
        </is>
      </c>
      <c r="O38" s="166" t="inlineStr">
        <is>
          <t>ข้อ 19 (Pharmtutor_2024_Set1.md)</t>
        </is>
      </c>
      <c r="P38" s="165" t="inlineStr">
        <is>
          <t>ข้อสอบจำลอง</t>
        </is>
      </c>
      <c r="Q38" s="165" t="inlineStr">
        <is>
          <t>Mock Pharmtutor 2024</t>
        </is>
      </c>
      <c r="R38" s="165" t="inlineStr"/>
    </row>
    <row r="39" ht="24" customHeight="1" s="49">
      <c r="A39" s="165" t="n">
        <v>37</v>
      </c>
      <c r="B39" s="166" t="inlineStr">
        <is>
          <t>จากข้อมูลข้างต้น หากต้องการเตรียมยาน้ำเพื่อจ่ายให้ผู้ป่วยสำหรับเด็กรับประทาน ควรทำใน dosage form ใด</t>
        </is>
      </c>
      <c r="C39" s="166" t="inlineStr"/>
      <c r="D39" s="166" t="inlineStr">
        <is>
          <t>Solutions</t>
        </is>
      </c>
      <c r="E39" s="166" t="inlineStr">
        <is>
          <t>Syrups</t>
        </is>
      </c>
      <c r="F39" s="166" t="inlineStr">
        <is>
          <t>Emulsions</t>
        </is>
      </c>
      <c r="G39" s="166" t="inlineStr">
        <is>
          <t>Suspensions</t>
        </is>
      </c>
      <c r="H39" s="166" t="inlineStr">
        <is>
          <t>Elixir</t>
        </is>
      </c>
      <c r="I39" s="165" t="n">
        <v>1</v>
      </c>
      <c r="J39" s="166"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Solutions, Syrups &amp; Elixirs</t>
        </is>
      </c>
      <c r="M39" s="166" t="inlineStr"/>
      <c r="N39" s="165" t="inlineStr">
        <is>
          <t>Product</t>
        </is>
      </c>
      <c r="O39" s="166" t="inlineStr">
        <is>
          <t>ข้อ 100 (Pharmtutor_2024_Set1.md)</t>
        </is>
      </c>
      <c r="P39" s="165" t="inlineStr">
        <is>
          <t>ข้อสอบจำลอง</t>
        </is>
      </c>
      <c r="Q39" s="165" t="inlineStr">
        <is>
          <t>Mock Pharmtutor 2024</t>
        </is>
      </c>
      <c r="R39" s="165" t="inlineStr"/>
    </row>
    <row r="40" ht="24" customHeight="1" s="49">
      <c r="A40" s="165" t="n">
        <v>38</v>
      </c>
      <c r="B40" s="166" t="inlineStr">
        <is>
          <t>ข้อใดต่อไปนี้ กล่าวไม่ถูกต้องเกี่ยวกับ suspensions</t>
        </is>
      </c>
      <c r="C40" s="166" t="inlineStr"/>
      <c r="D40" s="166" t="inlineStr">
        <is>
          <t>Suspensions รูปแบบยาฉีดนิยมให้ทาง IM และ SC</t>
        </is>
      </c>
      <c r="E40" s="166" t="inlineStr">
        <is>
          <t>เหมาะกับผู้ป่วยที่ไม่สามารถกลืนยาเม็ด หรือ แคปซูลได้</t>
        </is>
      </c>
      <c r="F40" s="166" t="inlineStr">
        <is>
          <t>นิยมเตรียมในยาที่ไม่ละลายน้ำ</t>
        </is>
      </c>
      <c r="G40" s="166" t="inlineStr">
        <is>
          <t>ใช้เตรียมยาที่มีรสชาติไม่น่ารับประทาน เพื่อกลบรสชาติของตัวยา</t>
        </is>
      </c>
      <c r="H40" s="166" t="inlineStr">
        <is>
          <t>เป็นรูปแบบ liquid-liquid dispersion</t>
        </is>
      </c>
      <c r="I40" s="165" t="n">
        <v>1</v>
      </c>
      <c r="J40" s="166"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Suspensions</t>
        </is>
      </c>
      <c r="M40" s="166" t="inlineStr"/>
      <c r="N40" s="165" t="inlineStr">
        <is>
          <t>Product</t>
        </is>
      </c>
      <c r="O40" s="166" t="inlineStr">
        <is>
          <t>ข้อ 108 (Pharmtutor_2024_Set1.md)</t>
        </is>
      </c>
      <c r="P40" s="165" t="inlineStr">
        <is>
          <t>ข้อสอบจำลอง</t>
        </is>
      </c>
      <c r="Q40" s="165" t="inlineStr">
        <is>
          <t>Mock Pharmtutor 2024</t>
        </is>
      </c>
      <c r="R40" s="165" t="inlineStr"/>
    </row>
    <row r="41" ht="24" customHeight="1" s="49">
      <c r="A41" s="165" t="n">
        <v>39</v>
      </c>
      <c r="B41" s="166"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41" s="166" t="inlineStr"/>
      <c r="D41" s="166" t="inlineStr">
        <is>
          <t>Acne</t>
        </is>
      </c>
      <c r="E41" s="166" t="inlineStr">
        <is>
          <t>Irritant contact dermatitis</t>
        </is>
      </c>
      <c r="F41" s="166" t="inlineStr">
        <is>
          <t>Photosensitivity</t>
        </is>
      </c>
      <c r="G41" s="166" t="inlineStr">
        <is>
          <t>Hyperpigmentation</t>
        </is>
      </c>
      <c r="H41" s="166" t="inlineStr">
        <is>
          <t>Peeling skin</t>
        </is>
      </c>
      <c r="I41" s="165" t="n">
        <v>1</v>
      </c>
      <c r="J41" s="166"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Creams &amp; Ointments</t>
        </is>
      </c>
      <c r="M41" s="166" t="inlineStr"/>
      <c r="N41" s="165" t="inlineStr">
        <is>
          <t>Product</t>
        </is>
      </c>
      <c r="O41" s="166" t="inlineStr">
        <is>
          <t>ข้อ 18 (Pharmtutor_2024_Set2.md)</t>
        </is>
      </c>
      <c r="P41" s="165" t="inlineStr">
        <is>
          <t>ข้อสอบจำลอง</t>
        </is>
      </c>
      <c r="Q41" s="165" t="inlineStr">
        <is>
          <t>Mock Pharmtutor 2024</t>
        </is>
      </c>
      <c r="R41" s="165" t="inlineStr"/>
    </row>
    <row r="42" ht="24" customHeight="1" s="49">
      <c r="A42" s="165" t="n">
        <v>40</v>
      </c>
      <c r="B42" s="166" t="inlineStr">
        <is>
          <t>สมุนไพรในข้อใดมีสรรพคุณสำหรับรักษาแผลไฟไหม้ นํ%า ร้อนลวก (1) ยาครีมบัวบก (2) แคปซูลขมินชัน (3) เจลพริก (4) ยาเถาวัลย์เปรียง (5) ยางจากว่านหางจระเข้</t>
        </is>
      </c>
      <c r="C42" s="166" t="inlineStr"/>
      <c r="D42" s="166" t="inlineStr">
        <is>
          <t>Carbopol 940 hydrogel neutralized with Triethanolamine</t>
        </is>
      </c>
      <c r="E42" s="166" t="inlineStr">
        <is>
          <t>Oleaginous Ointment base (White Petrolatum)</t>
        </is>
      </c>
      <c r="F42" s="166" t="inlineStr">
        <is>
          <t>Absorption Ointment base (Lanolin USP)</t>
        </is>
      </c>
      <c r="G42" s="166" t="inlineStr">
        <is>
          <t>Fatty Suppository base (Hard Fat / Witepsol)</t>
        </is>
      </c>
      <c r="H42" s="166" t="inlineStr">
        <is>
          <t>Simple Syrup USP (85% w/v Sucrose)</t>
        </is>
      </c>
      <c r="I42" s="165" t="n">
        <v>1</v>
      </c>
      <c r="J4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Creams &amp; Ointments</t>
        </is>
      </c>
      <c r="M42" s="166" t="inlineStr"/>
      <c r="N42" s="165" t="inlineStr">
        <is>
          <t>Product</t>
        </is>
      </c>
      <c r="O42" s="166" t="inlineStr">
        <is>
          <t>ข้อ 2 (PLE_CC1_2557.md)</t>
        </is>
      </c>
      <c r="P42" s="165" t="inlineStr">
        <is>
          <t>ข้อสอบเก่า</t>
        </is>
      </c>
      <c r="Q42" s="165" t="inlineStr">
        <is>
          <t>2557</t>
        </is>
      </c>
      <c r="R42" s="165" t="inlineStr"/>
    </row>
    <row r="43" ht="24" customHeight="1" s="49">
      <c r="A43" s="165" t="n">
        <v>41</v>
      </c>
      <c r="B43" s="166" t="inlineStr">
        <is>
          <t>หลังทำความสะอาดแผล ผู้ป่วยควรได้รับยาฆ่าเชื%อใด (1) Silver sulfadiazine cream (2) Oxytetracycline ointment (3) Chloramphenicol gel (4) Bacitracin cream (5) Neomycin powder</t>
        </is>
      </c>
      <c r="C43" s="166" t="inlineStr"/>
      <c r="D43" s="166" t="inlineStr">
        <is>
          <t>Fatty Suppository base (Hard Fat / Witepsol)</t>
        </is>
      </c>
      <c r="E43" s="166" t="inlineStr">
        <is>
          <t>Simple Syrup USP (85% w/v Sucrose)</t>
        </is>
      </c>
      <c r="F43" s="166" t="inlineStr">
        <is>
          <t>Elixir with 10-20% Alcohol cosolvent</t>
        </is>
      </c>
      <c r="G43" s="166" t="inlineStr">
        <is>
          <t>Flocculated Oral Suspension with Xanthan Gum</t>
        </is>
      </c>
      <c r="H43" s="166" t="inlineStr">
        <is>
          <t>Deflocculated Suspension formulation</t>
        </is>
      </c>
      <c r="I43" s="165" t="n">
        <v>1</v>
      </c>
      <c r="J4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Gels</t>
        </is>
      </c>
      <c r="M43" s="166" t="inlineStr"/>
      <c r="N43" s="165" t="inlineStr">
        <is>
          <t>Product</t>
        </is>
      </c>
      <c r="O43" s="166" t="inlineStr">
        <is>
          <t>ข้อ 4 (PLE_CC1_2557.md)</t>
        </is>
      </c>
      <c r="P43" s="165" t="inlineStr">
        <is>
          <t>ข้อสอบเก่า</t>
        </is>
      </c>
      <c r="Q43" s="165" t="inlineStr">
        <is>
          <t>2557</t>
        </is>
      </c>
      <c r="R43" s="165" t="inlineStr"/>
    </row>
    <row r="44" ht="24" customHeight="1" s="49">
      <c r="A44" s="165" t="n">
        <v>42</v>
      </c>
      <c r="B44" s="166" t="inlineStr">
        <is>
          <t>การพัฒนายา Insulin ให้อยู่ในรูปสารประกอบเชิงซ้อน สามารถใช้สารใด (1) Protamine sulfate (2) Calcium carbonate (3) Triethanolamine (4) Sodium chloride (5) Dextrose</t>
        </is>
      </c>
      <c r="C44" s="166" t="inlineStr"/>
      <c r="D44" s="166" t="inlineStr">
        <is>
          <t>Flocculated Oral Suspension with Xanthan Gum</t>
        </is>
      </c>
      <c r="E44" s="166" t="inlineStr">
        <is>
          <t>Deflocculated Suspension formulation</t>
        </is>
      </c>
      <c r="F44" s="166" t="inlineStr">
        <is>
          <t>O/W Emulsion stabilized by Polysorbate 80 / Span 80</t>
        </is>
      </c>
      <c r="G44" s="166" t="inlineStr">
        <is>
          <t>W/O Emulsion with Sorbitan monooleate</t>
        </is>
      </c>
      <c r="H44" s="166" t="inlineStr">
        <is>
          <t>Carbopol 940 hydrogel neutralized with Triethanolamine</t>
        </is>
      </c>
      <c r="I44" s="165" t="n">
        <v>1</v>
      </c>
      <c r="J4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Gels</t>
        </is>
      </c>
      <c r="M44" s="166" t="inlineStr"/>
      <c r="N44" s="165" t="inlineStr">
        <is>
          <t>Product</t>
        </is>
      </c>
      <c r="O44" s="166" t="inlineStr">
        <is>
          <t>ข้อ 13 (PLE_CC1_2557.md)</t>
        </is>
      </c>
      <c r="P44" s="165" t="inlineStr">
        <is>
          <t>ข้อสอบเก่า</t>
        </is>
      </c>
      <c r="Q44" s="165" t="inlineStr">
        <is>
          <t>2557</t>
        </is>
      </c>
      <c r="R44" s="165" t="inlineStr"/>
    </row>
    <row r="45" ht="24" customHeight="1" s="49">
      <c r="A45" s="165" t="n">
        <v>43</v>
      </c>
      <c r="B45"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5" s="166" t="inlineStr"/>
      <c r="D45" s="166" t="inlineStr">
        <is>
          <t>W/O Emulsion with Sorbitan monooleate</t>
        </is>
      </c>
      <c r="E45" s="166" t="inlineStr">
        <is>
          <t>Carbopol 940 hydrogel neutralized with Triethanolamine</t>
        </is>
      </c>
      <c r="F45" s="166" t="inlineStr">
        <is>
          <t>Oleaginous Ointment base (White Petrolatum)</t>
        </is>
      </c>
      <c r="G45" s="166" t="inlineStr">
        <is>
          <t>Absorption Ointment base (Lanolin USP)</t>
        </is>
      </c>
      <c r="H45" s="166" t="inlineStr">
        <is>
          <t>Fatty Suppository base (Hard Fat / Witepsol)</t>
        </is>
      </c>
      <c r="I45" s="165" t="n">
        <v>1</v>
      </c>
      <c r="J45" s="166"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Gels</t>
        </is>
      </c>
      <c r="M45" s="166" t="inlineStr"/>
      <c r="N45" s="165" t="inlineStr">
        <is>
          <t>Product</t>
        </is>
      </c>
      <c r="O45" s="166" t="inlineStr">
        <is>
          <t>ข้อ 39 (PLE_CC1_2557.md)</t>
        </is>
      </c>
      <c r="P45" s="165" t="inlineStr">
        <is>
          <t>ข้อสอบเก่า</t>
        </is>
      </c>
      <c r="Q45" s="165" t="inlineStr">
        <is>
          <t>2557</t>
        </is>
      </c>
      <c r="R45" s="165" t="inlineStr"/>
    </row>
    <row r="46" ht="24" customHeight="1" s="49">
      <c r="A46" s="165" t="n">
        <v>44</v>
      </c>
      <c r="B46"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6" s="166" t="inlineStr"/>
      <c r="D46" s="166" t="inlineStr">
        <is>
          <t>Absorption Ointment base (Lanolin USP)</t>
        </is>
      </c>
      <c r="E46" s="166" t="inlineStr">
        <is>
          <t>Fatty Suppository base (Hard Fat / Witepsol)</t>
        </is>
      </c>
      <c r="F46" s="166" t="inlineStr">
        <is>
          <t>Simple Syrup USP (85% w/v Sucrose)</t>
        </is>
      </c>
      <c r="G46" s="166" t="inlineStr">
        <is>
          <t>Elixir with 10-20% Alcohol cosolvent</t>
        </is>
      </c>
      <c r="H46" s="166" t="inlineStr">
        <is>
          <t>Flocculated Oral Suspension with Xanthan Gum</t>
        </is>
      </c>
      <c r="I46" s="165" t="n">
        <v>1</v>
      </c>
      <c r="J4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Creams &amp; Ointments</t>
        </is>
      </c>
      <c r="M46" s="166" t="inlineStr"/>
      <c r="N46" s="165" t="inlineStr">
        <is>
          <t>Product</t>
        </is>
      </c>
      <c r="O46" s="166" t="inlineStr">
        <is>
          <t>ข้อ 44 (PLE_CC1_2557.md)</t>
        </is>
      </c>
      <c r="P46" s="165" t="inlineStr">
        <is>
          <t>ข้อสอบเก่า</t>
        </is>
      </c>
      <c r="Q46" s="165" t="inlineStr">
        <is>
          <t>2557</t>
        </is>
      </c>
      <c r="R46" s="165" t="inlineStr"/>
    </row>
    <row r="47" ht="24" customHeight="1" s="49">
      <c r="A47" s="165" t="n">
        <v>45</v>
      </c>
      <c r="B47"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7" s="166" t="inlineStr"/>
      <c r="D47" s="166" t="inlineStr">
        <is>
          <t>Elixir with 10-20% Alcohol cosolvent</t>
        </is>
      </c>
      <c r="E47" s="166" t="inlineStr">
        <is>
          <t>Flocculated Oral Suspension with Xanthan Gum</t>
        </is>
      </c>
      <c r="F47" s="166" t="inlineStr">
        <is>
          <t>Deflocculated Suspension formulation</t>
        </is>
      </c>
      <c r="G47" s="166" t="inlineStr">
        <is>
          <t>O/W Emulsion stabilized by Polysorbate 80 / Span 80</t>
        </is>
      </c>
      <c r="H47" s="166" t="inlineStr">
        <is>
          <t>W/O Emulsion with Sorbitan monooleate</t>
        </is>
      </c>
      <c r="I47" s="165" t="n">
        <v>1</v>
      </c>
      <c r="J47"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Creams &amp; Ointments</t>
        </is>
      </c>
      <c r="M47" s="166" t="inlineStr"/>
      <c r="N47" s="165" t="inlineStr">
        <is>
          <t>Product</t>
        </is>
      </c>
      <c r="O47" s="166" t="inlineStr">
        <is>
          <t>ข้อ 13 (PLE_CC1_2557.md)</t>
        </is>
      </c>
      <c r="P47" s="165" t="inlineStr">
        <is>
          <t>ข้อสอบเก่า</t>
        </is>
      </c>
      <c r="Q47" s="165" t="inlineStr">
        <is>
          <t>2557</t>
        </is>
      </c>
      <c r="R47" s="165" t="inlineStr"/>
    </row>
    <row r="48" ht="24" customHeight="1" s="49">
      <c r="A48" s="165" t="n">
        <v>46</v>
      </c>
      <c r="B48"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8" s="166" t="inlineStr"/>
      <c r="D48" s="166" t="inlineStr">
        <is>
          <t>O/W Emulsion stabilized by Polysorbate 80 / Span 80</t>
        </is>
      </c>
      <c r="E48" s="166" t="inlineStr">
        <is>
          <t>W/O Emulsion with Sorbitan monooleate</t>
        </is>
      </c>
      <c r="F48" s="166" t="inlineStr">
        <is>
          <t>Carbopol 940 hydrogel neutralized with Triethanolamine</t>
        </is>
      </c>
      <c r="G48" s="166" t="inlineStr">
        <is>
          <t>Oleaginous Ointment base (White Petrolatum)</t>
        </is>
      </c>
      <c r="H48" s="166" t="inlineStr">
        <is>
          <t>Absorption Ointment base (Lanolin USP)</t>
        </is>
      </c>
      <c r="I48" s="165" t="n">
        <v>1</v>
      </c>
      <c r="J4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Suspensions</t>
        </is>
      </c>
      <c r="M48" s="166" t="inlineStr"/>
      <c r="N48" s="165" t="inlineStr">
        <is>
          <t>Product</t>
        </is>
      </c>
      <c r="O48" s="166" t="inlineStr">
        <is>
          <t>ข้อ 62 (PLE_CC1_2557.md)</t>
        </is>
      </c>
      <c r="P48" s="165" t="inlineStr">
        <is>
          <t>ข้อสอบเก่า</t>
        </is>
      </c>
      <c r="Q48" s="165" t="inlineStr">
        <is>
          <t>2557</t>
        </is>
      </c>
      <c r="R48" s="165" t="inlineStr"/>
    </row>
    <row r="49" ht="24" customHeight="1" s="49">
      <c r="A49" s="165" t="n">
        <v>47</v>
      </c>
      <c r="B49" s="166" t="inlineStr">
        <is>
          <t>สารในข้อใด สามารถทำให้ Kaolin &amp; pectin suspension มีรูปแบบการไหลแบบ thixotropic ได้ (1) SCMC (2) Veegum (3) … จำตัวเลือกไม่ได้ ...</t>
        </is>
      </c>
      <c r="C49" s="166" t="inlineStr"/>
      <c r="D49" s="166" t="inlineStr">
        <is>
          <t>Oleaginous Ointment base (White Petrolatum)</t>
        </is>
      </c>
      <c r="E49" s="166" t="inlineStr">
        <is>
          <t>Absorption Ointment base (Lanolin USP)</t>
        </is>
      </c>
      <c r="F49" s="166" t="inlineStr">
        <is>
          <t>Fatty Suppository base (Hard Fat / Witepsol)</t>
        </is>
      </c>
      <c r="G49" s="166" t="inlineStr">
        <is>
          <t>Simple Syrup USP (85% w/v Sucrose)</t>
        </is>
      </c>
      <c r="H49" s="166" t="inlineStr">
        <is>
          <t>Elixir with 10-20% Alcohol cosolvent</t>
        </is>
      </c>
      <c r="I49" s="165" t="n">
        <v>1</v>
      </c>
      <c r="J4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Suspensions</t>
        </is>
      </c>
      <c r="M49" s="166" t="inlineStr"/>
      <c r="N49" s="165" t="inlineStr">
        <is>
          <t>Product</t>
        </is>
      </c>
      <c r="O49" s="166" t="inlineStr">
        <is>
          <t>ข้อ 63 (PLE_CC1_2557.md)</t>
        </is>
      </c>
      <c r="P49" s="165" t="inlineStr">
        <is>
          <t>ข้อสอบเก่า</t>
        </is>
      </c>
      <c r="Q49" s="165" t="inlineStr">
        <is>
          <t>2557</t>
        </is>
      </c>
      <c r="R49" s="165" t="inlineStr"/>
    </row>
    <row r="50" ht="24" customHeight="1" s="49">
      <c r="A50" s="165" t="n">
        <v>48</v>
      </c>
      <c r="B50" s="166" t="inlineStr">
        <is>
          <t>ยาอันดับแรกทีควรได้รับคือข้อใด (1) Topical tretinoin (2) Clindamycin gel (3) Oral doxycycline (4) Oral isotretinoin (5) Combination contraceptive pills</t>
        </is>
      </c>
      <c r="C50" s="166" t="inlineStr"/>
      <c r="D50" s="166" t="inlineStr">
        <is>
          <t>Simple Syrup USP (85% w/v Sucrose)</t>
        </is>
      </c>
      <c r="E50" s="166" t="inlineStr">
        <is>
          <t>Elixir with 10-20% Alcohol cosolvent</t>
        </is>
      </c>
      <c r="F50" s="166" t="inlineStr">
        <is>
          <t>Flocculated Oral Suspension with Xanthan Gum</t>
        </is>
      </c>
      <c r="G50" s="166" t="inlineStr">
        <is>
          <t>Deflocculated Suspension formulation</t>
        </is>
      </c>
      <c r="H50" s="166" t="inlineStr">
        <is>
          <t>O/W Emulsion stabilized by Polysorbate 80 / Span 80</t>
        </is>
      </c>
      <c r="I50" s="165" t="n">
        <v>1</v>
      </c>
      <c r="J5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Gels</t>
        </is>
      </c>
      <c r="M50" s="166" t="inlineStr"/>
      <c r="N50" s="165" t="inlineStr">
        <is>
          <t>Product</t>
        </is>
      </c>
      <c r="O50" s="166" t="inlineStr">
        <is>
          <t>ข้อ 67 (PLE_CC1_2557.md)</t>
        </is>
      </c>
      <c r="P50" s="165" t="inlineStr">
        <is>
          <t>ข้อสอบเก่า</t>
        </is>
      </c>
      <c r="Q50" s="165" t="inlineStr">
        <is>
          <t>2557</t>
        </is>
      </c>
      <c r="R50" s="165" t="inlineStr"/>
    </row>
    <row r="51" ht="24" customHeight="1" s="49">
      <c r="A51" s="165" t="n">
        <v>49</v>
      </c>
      <c r="B51"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51" s="166" t="inlineStr"/>
      <c r="D51" s="166" t="inlineStr">
        <is>
          <t>Deflocculated Suspension formulation</t>
        </is>
      </c>
      <c r="E51" s="166" t="inlineStr">
        <is>
          <t>O/W Emulsion stabilized by Polysorbate 80 / Span 80</t>
        </is>
      </c>
      <c r="F51" s="166" t="inlineStr">
        <is>
          <t>W/O Emulsion with Sorbitan monooleate</t>
        </is>
      </c>
      <c r="G51" s="166" t="inlineStr">
        <is>
          <t>Carbopol 940 hydrogel neutralized with Triethanolamine</t>
        </is>
      </c>
      <c r="H51" s="166" t="inlineStr">
        <is>
          <t>Oleaginous Ointment base (White Petrolatum)</t>
        </is>
      </c>
      <c r="I51" s="165" t="n">
        <v>1</v>
      </c>
      <c r="J5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Gels</t>
        </is>
      </c>
      <c r="M51" s="166" t="inlineStr"/>
      <c r="N51" s="165" t="inlineStr">
        <is>
          <t>Product</t>
        </is>
      </c>
      <c r="O51" s="166" t="inlineStr">
        <is>
          <t>ข้อ 74 (PLE_CC1_2557.md)</t>
        </is>
      </c>
      <c r="P51" s="165" t="inlineStr">
        <is>
          <t>ข้อสอบเก่า</t>
        </is>
      </c>
      <c r="Q51" s="165" t="inlineStr">
        <is>
          <t>2557</t>
        </is>
      </c>
      <c r="R51" s="165" t="inlineStr"/>
    </row>
    <row r="52" ht="24" customHeight="1" s="49">
      <c r="A52" s="165" t="n">
        <v>50</v>
      </c>
      <c r="B52" s="166" t="inlineStr">
        <is>
          <t>เกี่ยวกับ Dexamethasone cream ข้อใดต่อไปนี้กล่าวถูกต้องตามหลักวิชาชีพเภสัชกรรม</t>
        </is>
      </c>
      <c r="C52" s="166" t="inlineStr"/>
      <c r="D52" s="166" t="inlineStr">
        <is>
          <t>Carbopol 940 hydrogel neutralized with Triethanolamine</t>
        </is>
      </c>
      <c r="E52" s="166" t="inlineStr">
        <is>
          <t>Oleaginous Ointment base (White Petrolatum)</t>
        </is>
      </c>
      <c r="F52" s="166" t="inlineStr">
        <is>
          <t>Absorption Ointment base (Lanolin USP)</t>
        </is>
      </c>
      <c r="G52" s="166" t="inlineStr">
        <is>
          <t>Fatty Suppository base (Hard Fat / Witepsol)</t>
        </is>
      </c>
      <c r="H52" s="166" t="inlineStr">
        <is>
          <t>Simple Syrup USP (85% w/v Sucrose)</t>
        </is>
      </c>
      <c r="I52" s="165" t="n">
        <v>1</v>
      </c>
      <c r="J5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Creams &amp; Ointments</t>
        </is>
      </c>
      <c r="M52" s="166" t="inlineStr"/>
      <c r="N52" s="165" t="inlineStr">
        <is>
          <t>Product</t>
        </is>
      </c>
      <c r="O52" s="166" t="inlineStr">
        <is>
          <t>ข้อ 4 (PLE_CC1_2556.md)</t>
        </is>
      </c>
      <c r="P52" s="165" t="inlineStr">
        <is>
          <t>ข้อสอบเก่า</t>
        </is>
      </c>
      <c r="Q52" s="165" t="inlineStr">
        <is>
          <t>2556</t>
        </is>
      </c>
      <c r="R52" s="165" t="inlineStr"/>
    </row>
    <row r="53" ht="24" customHeight="1" s="49">
      <c r="A53" s="165" t="n">
        <v>51</v>
      </c>
      <c r="B53"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53" s="166" t="inlineStr"/>
      <c r="D53" s="166" t="inlineStr">
        <is>
          <t>Immediate type</t>
        </is>
      </c>
      <c r="E53" s="166" t="inlineStr">
        <is>
          <t>Immune complex</t>
        </is>
      </c>
      <c r="F53" s="166" t="inlineStr">
        <is>
          <t>Antibody-dependent cytotoxic</t>
        </is>
      </c>
      <c r="G53" s="166" t="inlineStr">
        <is>
          <t>Delayed type</t>
        </is>
      </c>
      <c r="H53" s="166" t="inlineStr">
        <is>
          <t>Anaphylactic reaction</t>
        </is>
      </c>
      <c r="I53" s="165" t="n">
        <v>1</v>
      </c>
      <c r="J53" s="166"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Gels</t>
        </is>
      </c>
      <c r="M53" s="166" t="inlineStr"/>
      <c r="N53" s="165" t="inlineStr">
        <is>
          <t>Product</t>
        </is>
      </c>
      <c r="O53" s="166" t="inlineStr">
        <is>
          <t>ข้อ 102 (PLE_CC1_2555 Day 1.md)</t>
        </is>
      </c>
      <c r="P53" s="165" t="inlineStr">
        <is>
          <t>ข้อสอบเก่า</t>
        </is>
      </c>
      <c r="Q53" s="165" t="inlineStr">
        <is>
          <t>2555</t>
        </is>
      </c>
      <c r="R53" s="165" t="inlineStr"/>
    </row>
    <row r="54" ht="24" customHeight="1" s="49">
      <c r="A54" s="165" t="n">
        <v>52</v>
      </c>
      <c r="B54"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54" s="166" t="inlineStr"/>
      <c r="D54" s="166" t="inlineStr">
        <is>
          <t>Flocculated Oral Suspension with Xanthan Gum</t>
        </is>
      </c>
      <c r="E54" s="166" t="inlineStr">
        <is>
          <t>Deflocculated Suspension formulation</t>
        </is>
      </c>
      <c r="F54" s="166" t="inlineStr">
        <is>
          <t>O/W Emulsion stabilized by Polysorbate 80 / Span 80</t>
        </is>
      </c>
      <c r="G54" s="166" t="inlineStr">
        <is>
          <t>W/O Emulsion with Sorbitan monooleate</t>
        </is>
      </c>
      <c r="H54" s="166" t="inlineStr">
        <is>
          <t>Carbopol 940 hydrogel neutralized with Triethanolamine</t>
        </is>
      </c>
      <c r="I54" s="165" t="n">
        <v>1</v>
      </c>
      <c r="J5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Suspensions</t>
        </is>
      </c>
      <c r="M54" s="166" t="inlineStr"/>
      <c r="N54" s="165" t="inlineStr">
        <is>
          <t>Product</t>
        </is>
      </c>
      <c r="O54" s="166" t="inlineStr">
        <is>
          <t>ข้อ 7 (PLE_CC1_2555 Day 2.md)</t>
        </is>
      </c>
      <c r="P54" s="165" t="inlineStr">
        <is>
          <t>ข้อสอบเก่า</t>
        </is>
      </c>
      <c r="Q54" s="165" t="inlineStr">
        <is>
          <t>2555</t>
        </is>
      </c>
      <c r="R54" s="165" t="inlineStr"/>
    </row>
    <row r="55" ht="24" customHeight="1" s="49">
      <c r="A55" s="165" t="n">
        <v>53</v>
      </c>
      <c r="B55" s="166" t="inlineStr">
        <is>
          <t>MC suspension ทำให้หนืดเมื่อตั้งทิ้งไว้ ไหลได้เมื่อเขย่า เป็นการไหลแบบใด</t>
        </is>
      </c>
      <c r="C55" s="166" t="inlineStr"/>
      <c r="D55" s="166" t="inlineStr">
        <is>
          <t>W/O Emulsion with Sorbitan monooleate</t>
        </is>
      </c>
      <c r="E55" s="166" t="inlineStr">
        <is>
          <t>Carbopol 940 hydrogel neutralized with Triethanolamine</t>
        </is>
      </c>
      <c r="F55" s="166" t="inlineStr">
        <is>
          <t>Oleaginous Ointment base (White Petrolatum)</t>
        </is>
      </c>
      <c r="G55" s="166" t="inlineStr">
        <is>
          <t>Absorption Ointment base (Lanolin USP)</t>
        </is>
      </c>
      <c r="H55" s="166" t="inlineStr">
        <is>
          <t>Fatty Suppository base (Hard Fat / Witepsol)</t>
        </is>
      </c>
      <c r="I55" s="165" t="n">
        <v>1</v>
      </c>
      <c r="J5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Suspensions</t>
        </is>
      </c>
      <c r="M55" s="166" t="inlineStr"/>
      <c r="N55" s="165" t="inlineStr">
        <is>
          <t>Product</t>
        </is>
      </c>
      <c r="O55" s="166" t="inlineStr">
        <is>
          <t>ข้อ 8 (PLE_CC1_2555 Day 2.md)</t>
        </is>
      </c>
      <c r="P55" s="165" t="inlineStr">
        <is>
          <t>ข้อสอบเก่า</t>
        </is>
      </c>
      <c r="Q55" s="165" t="inlineStr">
        <is>
          <t>2555</t>
        </is>
      </c>
      <c r="R55" s="165" t="inlineStr"/>
    </row>
    <row r="56" ht="24" customHeight="1" s="49">
      <c r="A56" s="165" t="n">
        <v>54</v>
      </c>
      <c r="B56" s="166" t="inlineStr">
        <is>
          <t>เกี่ยวกับ Antihistamine cream ข้อใดต่อไปนี้กล่าวถูกต้องตามหลักวิชาชีพเภสัชกรรม</t>
        </is>
      </c>
      <c r="C56" s="166" t="inlineStr"/>
      <c r="D56" s="166" t="inlineStr">
        <is>
          <t>Absorption Ointment base (Lanolin USP)</t>
        </is>
      </c>
      <c r="E56" s="166" t="inlineStr">
        <is>
          <t>Fatty Suppository base (Hard Fat / Witepsol)</t>
        </is>
      </c>
      <c r="F56" s="166" t="inlineStr">
        <is>
          <t>Simple Syrup USP (85% w/v Sucrose)</t>
        </is>
      </c>
      <c r="G56" s="166" t="inlineStr">
        <is>
          <t>Elixir with 10-20% Alcohol cosolvent</t>
        </is>
      </c>
      <c r="H56" s="166" t="inlineStr">
        <is>
          <t>Flocculated Oral Suspension with Xanthan Gum</t>
        </is>
      </c>
      <c r="I56" s="165" t="n">
        <v>1</v>
      </c>
      <c r="J5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Creams &amp; Ointments</t>
        </is>
      </c>
      <c r="M56" s="166" t="inlineStr"/>
      <c r="N56" s="165" t="inlineStr">
        <is>
          <t>Product</t>
        </is>
      </c>
      <c r="O56" s="166" t="inlineStr">
        <is>
          <t>ข้อ 1 (PLE_CC1_2555 Day 2.md)</t>
        </is>
      </c>
      <c r="P56" s="165" t="inlineStr">
        <is>
          <t>ข้อสอบเก่า</t>
        </is>
      </c>
      <c r="Q56" s="165" t="inlineStr">
        <is>
          <t>2555</t>
        </is>
      </c>
      <c r="R56" s="165" t="inlineStr"/>
    </row>
    <row r="57" ht="24" customHeight="1" s="49">
      <c r="A57" s="165" t="n">
        <v>55</v>
      </c>
      <c r="B57" s="166" t="inlineStr">
        <is>
          <t>Steroid cream MCQ 1/2555 by CURx69 page 15</t>
        </is>
      </c>
      <c r="C57" s="166" t="inlineStr"/>
      <c r="D57" s="166" t="inlineStr">
        <is>
          <t>Elixir with 10-20% Alcohol cosolvent</t>
        </is>
      </c>
      <c r="E57" s="166" t="inlineStr">
        <is>
          <t>Flocculated Oral Suspension with Xanthan Gum</t>
        </is>
      </c>
      <c r="F57" s="166" t="inlineStr">
        <is>
          <t>Deflocculated Suspension formulation</t>
        </is>
      </c>
      <c r="G57" s="166" t="inlineStr">
        <is>
          <t>O/W Emulsion stabilized by Polysorbate 80 / Span 80</t>
        </is>
      </c>
      <c r="H57" s="166" t="inlineStr">
        <is>
          <t>W/O Emulsion with Sorbitan monooleate</t>
        </is>
      </c>
      <c r="I57" s="165" t="n">
        <v>1</v>
      </c>
      <c r="J57"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Creams &amp; Ointments</t>
        </is>
      </c>
      <c r="M57" s="166" t="inlineStr"/>
      <c r="N57" s="165" t="inlineStr">
        <is>
          <t>Product</t>
        </is>
      </c>
      <c r="O57" s="166" t="inlineStr">
        <is>
          <t>ข้อ 4 (PLE_CC1_2555 Day 2.md)</t>
        </is>
      </c>
      <c r="P57" s="165" t="inlineStr">
        <is>
          <t>ข้อสอบเก่า</t>
        </is>
      </c>
      <c r="Q57" s="165" t="inlineStr">
        <is>
          <t>2555</t>
        </is>
      </c>
      <c r="R57" s="165" t="inlineStr"/>
    </row>
    <row r="58" ht="24" customHeight="1" s="49">
      <c r="A58" s="165" t="n">
        <v>56</v>
      </c>
      <c r="B58" s="166" t="inlineStr">
        <is>
          <t>หากต้องการ Ointment ที่ล้างออกง่ายควรใช้เบสลักษณะใด</t>
        </is>
      </c>
      <c r="C58" s="166" t="inlineStr"/>
      <c r="D58" s="166" t="inlineStr">
        <is>
          <t>O/W Emulsion stabilized by Polysorbate 80 / Span 80</t>
        </is>
      </c>
      <c r="E58" s="166" t="inlineStr">
        <is>
          <t>W/O Emulsion with Sorbitan monooleate</t>
        </is>
      </c>
      <c r="F58" s="166" t="inlineStr">
        <is>
          <t>Carbopol 940 hydrogel neutralized with Triethanolamine</t>
        </is>
      </c>
      <c r="G58" s="166" t="inlineStr">
        <is>
          <t>Oleaginous Ointment base (White Petrolatum)</t>
        </is>
      </c>
      <c r="H58" s="166" t="inlineStr">
        <is>
          <t>Absorption Ointment base (Lanolin USP)</t>
        </is>
      </c>
      <c r="I58" s="165" t="n">
        <v>1</v>
      </c>
      <c r="J5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Creams &amp; Ointments</t>
        </is>
      </c>
      <c r="M58" s="166" t="inlineStr"/>
      <c r="N58" s="165" t="inlineStr">
        <is>
          <t>Product</t>
        </is>
      </c>
      <c r="O58" s="166" t="inlineStr">
        <is>
          <t>ข้อ 4 (PLE_CC1_2555 Day 2.md)</t>
        </is>
      </c>
      <c r="P58" s="165" t="inlineStr">
        <is>
          <t>ข้อสอบเก่า</t>
        </is>
      </c>
      <c r="Q58" s="165" t="inlineStr">
        <is>
          <t>2555</t>
        </is>
      </c>
      <c r="R58" s="165" t="inlineStr"/>
    </row>
    <row r="59" ht="24" customHeight="1" s="49">
      <c r="A59" s="165" t="n">
        <v>57</v>
      </c>
      <c r="B59"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9" s="166" t="inlineStr"/>
      <c r="D59" s="166" t="inlineStr">
        <is>
          <t>Oleaginous Ointment base (White Petrolatum)</t>
        </is>
      </c>
      <c r="E59" s="166" t="inlineStr">
        <is>
          <t>Absorption Ointment base (Lanolin USP)</t>
        </is>
      </c>
      <c r="F59" s="166" t="inlineStr">
        <is>
          <t>Fatty Suppository base (Hard Fat / Witepsol)</t>
        </is>
      </c>
      <c r="G59" s="166" t="inlineStr">
        <is>
          <t>Simple Syrup USP (85% w/v Sucrose)</t>
        </is>
      </c>
      <c r="H59" s="166" t="inlineStr">
        <is>
          <t>Elixir with 10-20% Alcohol cosolvent</t>
        </is>
      </c>
      <c r="I59" s="165" t="n">
        <v>1</v>
      </c>
      <c r="J5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Gels</t>
        </is>
      </c>
      <c r="M59" s="166" t="inlineStr"/>
      <c r="N59" s="165" t="inlineStr">
        <is>
          <t>Product</t>
        </is>
      </c>
      <c r="O59" s="166" t="inlineStr">
        <is>
          <t>ข้อ 2 (PLE_CC1_2555 Day 2.md)</t>
        </is>
      </c>
      <c r="P59" s="165" t="inlineStr">
        <is>
          <t>ข้อสอบเก่า</t>
        </is>
      </c>
      <c r="Q59" s="165" t="inlineStr">
        <is>
          <t>2555</t>
        </is>
      </c>
      <c r="R59" s="165" t="inlineStr"/>
    </row>
    <row r="60" ht="24" customHeight="1" s="49">
      <c r="A60" s="165" t="n">
        <v>58</v>
      </c>
      <c r="B60" s="166" t="inlineStr">
        <is>
          <t>สูตรตำรับFeSO4 12.5 mg, Citric acid ...., Paraben 0.1 mg, Syrup to 100 ml ข้อใดถูกต้อง</t>
        </is>
      </c>
      <c r="C60" s="166" t="inlineStr"/>
      <c r="D60" s="166" t="inlineStr">
        <is>
          <t>ไม่มีสารแต่งรส</t>
        </is>
      </c>
      <c r="E60" s="166" t="inlineStr">
        <is>
          <t>เก็บในขวดใส</t>
        </is>
      </c>
      <c r="F60" s="166" t="inlineStr">
        <is>
          <t>เก็บในตู้เย็น</t>
        </is>
      </c>
      <c r="G60" s="166" t="inlineStr">
        <is>
          <t>ไม่มี stabilizer</t>
        </is>
      </c>
      <c r="H60" s="166" t="inlineStr">
        <is>
          <t>ปัญหาการละลาย paraben ส่วน FeSO4 ละลายได้ดีในนํ้า</t>
        </is>
      </c>
      <c r="I60" s="165" t="n">
        <v>3</v>
      </c>
      <c r="J60" s="166"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Solutions, Syrups &amp; Elixirs</t>
        </is>
      </c>
      <c r="M60" s="166" t="inlineStr"/>
      <c r="N60" s="165" t="inlineStr">
        <is>
          <t>Product</t>
        </is>
      </c>
      <c r="O60" s="166" t="inlineStr">
        <is>
          <t>ข้อ 5 (PLE_CC1_2554 SET2.md)</t>
        </is>
      </c>
      <c r="P60" s="165" t="inlineStr">
        <is>
          <t>ข้อสอบเก่า</t>
        </is>
      </c>
      <c r="Q60" s="165" t="inlineStr">
        <is>
          <t>2554</t>
        </is>
      </c>
      <c r="R60" s="165" t="inlineStr"/>
    </row>
    <row r="61" ht="24" customHeight="1" s="49">
      <c r="A61" s="165" t="n">
        <v>59</v>
      </c>
      <c r="B61"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61" s="166" t="inlineStr"/>
      <c r="D61" s="166" t="inlineStr">
        <is>
          <t>Deflocculated Suspension formulation</t>
        </is>
      </c>
      <c r="E61" s="166" t="inlineStr">
        <is>
          <t>O/W Emulsion stabilized by Polysorbate 80 / Span 80</t>
        </is>
      </c>
      <c r="F61" s="166" t="inlineStr">
        <is>
          <t>W/O Emulsion with Sorbitan monooleate</t>
        </is>
      </c>
      <c r="G61" s="166" t="inlineStr">
        <is>
          <t>Carbopol 940 hydrogel neutralized with Triethanolamine</t>
        </is>
      </c>
      <c r="H61" s="166" t="inlineStr">
        <is>
          <t>Oleaginous Ointment base (White Petrolatum)</t>
        </is>
      </c>
      <c r="I61" s="165" t="n">
        <v>1</v>
      </c>
      <c r="J6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Gels</t>
        </is>
      </c>
      <c r="M61" s="166" t="inlineStr"/>
      <c r="N61" s="165" t="inlineStr">
        <is>
          <t>Product</t>
        </is>
      </c>
      <c r="O61" s="166" t="inlineStr">
        <is>
          <t>ข้อ 4 (PLE_CC1_2554 SET2.md)</t>
        </is>
      </c>
      <c r="P61" s="165" t="inlineStr">
        <is>
          <t>ข้อสอบเก่า</t>
        </is>
      </c>
      <c r="Q61" s="165" t="inlineStr">
        <is>
          <t>2554</t>
        </is>
      </c>
      <c r="R61" s="165" t="inlineStr"/>
    </row>
    <row r="62" ht="24" customHeight="1" s="49">
      <c r="A62" s="165" t="n">
        <v>60</v>
      </c>
      <c r="B62"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62" s="166" t="inlineStr"/>
      <c r="D62" s="166" t="inlineStr">
        <is>
          <t>Carbopol 940 hydrogel neutralized with Triethanolamine</t>
        </is>
      </c>
      <c r="E62" s="166" t="inlineStr">
        <is>
          <t>Oleaginous Ointment base (White Petrolatum)</t>
        </is>
      </c>
      <c r="F62" s="166" t="inlineStr">
        <is>
          <t>Absorption Ointment base (Lanolin USP)</t>
        </is>
      </c>
      <c r="G62" s="166" t="inlineStr">
        <is>
          <t>Fatty Suppository base (Hard Fat / Witepsol)</t>
        </is>
      </c>
      <c r="H62" s="166" t="inlineStr">
        <is>
          <t>Simple Syrup USP (85% w/v Sucrose)</t>
        </is>
      </c>
      <c r="I62" s="165" t="n">
        <v>3</v>
      </c>
      <c r="J62" s="166"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Suspensions</t>
        </is>
      </c>
      <c r="M62" s="166" t="inlineStr"/>
      <c r="N62" s="165" t="inlineStr">
        <is>
          <t>Product</t>
        </is>
      </c>
      <c r="O62" s="166" t="inlineStr">
        <is>
          <t>ข้อ 6 (PLE_CC1_2554 SET2.md)</t>
        </is>
      </c>
      <c r="P62" s="165" t="inlineStr">
        <is>
          <t>ข้อสอบเก่า</t>
        </is>
      </c>
      <c r="Q62" s="165" t="inlineStr">
        <is>
          <t>2554</t>
        </is>
      </c>
      <c r="R62" s="165" t="inlineStr"/>
    </row>
    <row r="63" ht="24" customHeight="1" s="49">
      <c r="A63" s="165" t="n">
        <v>61</v>
      </c>
      <c r="B63" s="166"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63" s="166" t="inlineStr"/>
      <c r="D63" s="166" t="inlineStr">
        <is>
          <t>Fatty Suppository base (Hard Fat / Witepsol)</t>
        </is>
      </c>
      <c r="E63" s="166" t="inlineStr">
        <is>
          <t>Simple Syrup USP (85% w/v Sucrose)</t>
        </is>
      </c>
      <c r="F63" s="166" t="inlineStr">
        <is>
          <t>Elixir with 10-20% Alcohol cosolvent</t>
        </is>
      </c>
      <c r="G63" s="166" t="inlineStr">
        <is>
          <t>Flocculated Oral Suspension with Xanthan Gum</t>
        </is>
      </c>
      <c r="H63" s="166" t="inlineStr">
        <is>
          <t>Deflocculated Suspension formulation</t>
        </is>
      </c>
      <c r="I63" s="165" t="n">
        <v>1</v>
      </c>
      <c r="J6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Gels</t>
        </is>
      </c>
      <c r="M63" s="166" t="inlineStr"/>
      <c r="N63" s="165" t="inlineStr">
        <is>
          <t>Product</t>
        </is>
      </c>
      <c r="O63" s="166" t="inlineStr">
        <is>
          <t>ข้อ 2 (PLE_CC1_2533.md)</t>
        </is>
      </c>
      <c r="P63" s="165" t="inlineStr">
        <is>
          <t>ข้อสอบเก่า</t>
        </is>
      </c>
      <c r="Q63" s="165" t="inlineStr">
        <is>
          <t>2533</t>
        </is>
      </c>
      <c r="R63" s="165" t="inlineStr"/>
    </row>
    <row r="64" ht="24" customHeight="1" s="49">
      <c r="A64" s="165" t="n">
        <v>62</v>
      </c>
      <c r="B64" s="166" t="inlineStr">
        <is>
          <t>vitamin E , D , K ในตำรับ emulsion</t>
        </is>
      </c>
      <c r="C64" s="166" t="inlineStr"/>
      <c r="D64" s="166" t="inlineStr">
        <is>
          <t>Flocculated Oral Suspension with Xanthan Gum</t>
        </is>
      </c>
      <c r="E64" s="166" t="inlineStr">
        <is>
          <t>Deflocculated Suspension formulation</t>
        </is>
      </c>
      <c r="F64" s="166" t="inlineStr">
        <is>
          <t>O/W Emulsion stabilized by Polysorbate 80 / Span 80</t>
        </is>
      </c>
      <c r="G64" s="166" t="inlineStr">
        <is>
          <t>W/O Emulsion with Sorbitan monooleate</t>
        </is>
      </c>
      <c r="H64" s="166" t="inlineStr">
        <is>
          <t>Carbopol 940 hydrogel neutralized with Triethanolamine</t>
        </is>
      </c>
      <c r="I64" s="165" t="n">
        <v>1</v>
      </c>
      <c r="J6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Emulsions</t>
        </is>
      </c>
      <c r="M64" s="166" t="inlineStr"/>
      <c r="N64" s="165" t="inlineStr">
        <is>
          <t>Product</t>
        </is>
      </c>
      <c r="O64" s="166" t="inlineStr">
        <is>
          <t>ข้อ 1 (PLE_CC1_2533.md)</t>
        </is>
      </c>
      <c r="P64" s="165" t="inlineStr">
        <is>
          <t>ข้อสอบเก่า</t>
        </is>
      </c>
      <c r="Q64" s="165" t="inlineStr">
        <is>
          <t>2533</t>
        </is>
      </c>
      <c r="R64" s="165" t="inlineStr"/>
    </row>
    <row r="65" ht="24" customHeight="1" s="49">
      <c r="A65" s="165" t="n">
        <v>63</v>
      </c>
      <c r="B65"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65" s="166" t="inlineStr"/>
      <c r="D65" s="166" t="inlineStr">
        <is>
          <t>W/O Emulsion with Sorbitan monooleate</t>
        </is>
      </c>
      <c r="E65" s="166" t="inlineStr">
        <is>
          <t>Carbopol 940 hydrogel neutralized with Triethanolamine</t>
        </is>
      </c>
      <c r="F65" s="166" t="inlineStr">
        <is>
          <t>Oleaginous Ointment base (White Petrolatum)</t>
        </is>
      </c>
      <c r="G65" s="166" t="inlineStr">
        <is>
          <t>Absorption Ointment base (Lanolin USP)</t>
        </is>
      </c>
      <c r="H65" s="166" t="inlineStr">
        <is>
          <t>Fatty Suppository base (Hard Fat / Witepsol)</t>
        </is>
      </c>
      <c r="I65" s="165" t="n">
        <v>1</v>
      </c>
      <c r="J6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Suspensions</t>
        </is>
      </c>
      <c r="M65" s="166" t="inlineStr"/>
      <c r="N65" s="165" t="inlineStr">
        <is>
          <t>Product</t>
        </is>
      </c>
      <c r="O65" s="166" t="inlineStr">
        <is>
          <t>ข้อ 5 (PLE_CC1_2533.md)</t>
        </is>
      </c>
      <c r="P65" s="165" t="inlineStr">
        <is>
          <t>ข้อสอบเก่า</t>
        </is>
      </c>
      <c r="Q65" s="165" t="inlineStr">
        <is>
          <t>2533</t>
        </is>
      </c>
      <c r="R65" s="165" t="inlineStr"/>
    </row>
    <row r="66" ht="24" customHeight="1" s="49">
      <c r="A66" s="165" t="n">
        <v>64</v>
      </c>
      <c r="B66" s="166"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66" s="166" t="inlineStr"/>
      <c r="D66" s="166" t="inlineStr">
        <is>
          <t>ไม่เหมาะสม เนื่องจากยา clindamycin ต้องใช้รักษาสิววันละครั้ง ก่อนนอนเท่านั้น</t>
        </is>
      </c>
      <c r="E66" s="166" t="inlineStr">
        <is>
          <t>ไม่เหมาะสม เนื่องจากการใช้ยา clindamycin เป็นยาเดี่ยวจะทำให้ดื้อยาได้ ต้องใช้คู่กับ antibiotic แบบรับประทานด้วย</t>
        </is>
      </c>
      <c r="F66" s="166" t="inlineStr">
        <is>
          <t>ไม่เหมาะสม เนื่องจากการใช้ยา clindamycin เป็นยาเดี่ยวจะทำให้ดื้อยาได้ ต้องใช้คู่กับ benzoyl peroxide</t>
        </is>
      </c>
      <c r="G66" s="166"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66" s="166" t="inlineStr">
        <is>
          <t>เหมาะสม เนื่องจากการใช้ clindamycin gel จะทำป้องกันการกลับมาเป็นสิวซ้ำได้ ถ้าใช้เป็นระยะ เวลานาน</t>
        </is>
      </c>
      <c r="I66" s="165" t="n">
        <v>1</v>
      </c>
      <c r="J66" s="166"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Gels</t>
        </is>
      </c>
      <c r="M66" s="166" t="inlineStr"/>
      <c r="N66" s="165" t="inlineStr">
        <is>
          <t>Product</t>
        </is>
      </c>
      <c r="O66" s="166" t="inlineStr">
        <is>
          <t>ข้อ 5 (PLE_CC1_Practice_Exam.md)</t>
        </is>
      </c>
      <c r="P66" s="165" t="inlineStr">
        <is>
          <t>ข้อสอบจำลอง</t>
        </is>
      </c>
      <c r="Q66" s="165" t="inlineStr">
        <is>
          <t>Mock สภาเภสัชฯ Practice</t>
        </is>
      </c>
      <c r="R66" s="165" t="inlineStr"/>
    </row>
    <row r="67" ht="24" customHeight="1" s="49">
      <c r="A67" s="165" t="n">
        <v>65</v>
      </c>
      <c r="B67" s="166"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67" s="166" t="inlineStr"/>
      <c r="D67" s="166" t="inlineStr">
        <is>
          <t>B&gt;C&gt;D&gt;A</t>
        </is>
      </c>
      <c r="E67" s="166" t="inlineStr">
        <is>
          <t>D&gt;B&gt;C&gt;A</t>
        </is>
      </c>
      <c r="F67" s="166" t="inlineStr">
        <is>
          <t>C&gt;D&gt;B&gt;A</t>
        </is>
      </c>
      <c r="G67" s="166" t="inlineStr">
        <is>
          <t>C&gt;B&gt;D&gt;A</t>
        </is>
      </c>
      <c r="H67" s="166" t="inlineStr">
        <is>
          <t>D&gt;C&gt;B&gt;A</t>
        </is>
      </c>
      <c r="I67" s="165" t="n">
        <v>1</v>
      </c>
      <c r="J67" s="166"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Creams &amp; Ointments</t>
        </is>
      </c>
      <c r="M67" s="166" t="inlineStr"/>
      <c r="N67" s="165" t="inlineStr">
        <is>
          <t>Product</t>
        </is>
      </c>
      <c r="O67" s="166" t="inlineStr">
        <is>
          <t>ข้อ 31 (PLE_CC1_Practice_Exam.md)</t>
        </is>
      </c>
      <c r="P67" s="165" t="inlineStr">
        <is>
          <t>ข้อสอบจำลอง</t>
        </is>
      </c>
      <c r="Q67" s="165" t="inlineStr">
        <is>
          <t>Mock สภาเภสัชฯ Practice</t>
        </is>
      </c>
      <c r="R67" s="165" t="inlineStr"/>
    </row>
    <row r="68" ht="24" customHeight="1" s="49">
      <c r="A68" s="165" t="n">
        <v>66</v>
      </c>
      <c r="B68" s="166"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68" s="166" t="inlineStr"/>
      <c r="D68" s="166" t="inlineStr">
        <is>
          <t>Glycerin</t>
        </is>
      </c>
      <c r="E68" s="166" t="inlineStr">
        <is>
          <t>Silicones</t>
        </is>
      </c>
      <c r="F68" s="166" t="inlineStr">
        <is>
          <t>Propylene glycol</t>
        </is>
      </c>
      <c r="G68" s="166" t="inlineStr">
        <is>
          <t>Mineral oil</t>
        </is>
      </c>
      <c r="H68" s="166" t="inlineStr">
        <is>
          <t>Soft soap containing alcohol</t>
        </is>
      </c>
      <c r="I68" s="165" t="n">
        <v>1</v>
      </c>
      <c r="J68" s="166"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Gels</t>
        </is>
      </c>
      <c r="M68" s="166" t="inlineStr"/>
      <c r="N68" s="165" t="inlineStr">
        <is>
          <t>Product</t>
        </is>
      </c>
      <c r="O68" s="166" t="inlineStr">
        <is>
          <t>ข้อ 24 (PLE_CC1_Practice_Exam.md)</t>
        </is>
      </c>
      <c r="P68" s="165" t="inlineStr">
        <is>
          <t>ข้อสอบจำลอง</t>
        </is>
      </c>
      <c r="Q68" s="165" t="inlineStr">
        <is>
          <t>Mock สภาเภสัชฯ Practice</t>
        </is>
      </c>
      <c r="R68" s="165" t="inlineStr"/>
    </row>
    <row r="69" ht="24" customHeight="1" s="49">
      <c r="A69" s="165" t="n">
        <v>67</v>
      </c>
      <c r="B69" s="166" t="inlineStr">
        <is>
          <t>เภสัชภัณฑ์รูปแบบของเหลว (Liquid dosage form) โดย</t>
        </is>
      </c>
      <c r="C69" s="166" t="inlineStr"/>
      <c r="D69" s="166" t="inlineStr">
        <is>
          <t>Oleaginous Ointment base (White Petrolatum)</t>
        </is>
      </c>
      <c r="E69" s="166" t="inlineStr">
        <is>
          <t>Absorption Ointment base (Lanolin USP)</t>
        </is>
      </c>
      <c r="F69" s="166" t="inlineStr">
        <is>
          <t>Fatty Suppository base (Hard Fat / Witepsol)</t>
        </is>
      </c>
      <c r="G69" s="166" t="inlineStr">
        <is>
          <t>Simple Syrup USP (85% w/v Sucrose)</t>
        </is>
      </c>
      <c r="H69" s="166" t="inlineStr">
        <is>
          <t>Elixir with 10-20% Alcohol cosolvent</t>
        </is>
      </c>
      <c r="I69" s="165" t="n">
        <v>1</v>
      </c>
      <c r="J6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Solutions, Syrups &amp; Elixirs</t>
        </is>
      </c>
      <c r="M69" s="166" t="inlineStr"/>
      <c r="N69" s="165" t="inlineStr">
        <is>
          <t>Product</t>
        </is>
      </c>
      <c r="O69" s="166" t="inlineStr">
        <is>
          <t>ข้อ 14 (PLE_CC1_Practice_Exam.md)</t>
        </is>
      </c>
      <c r="P69" s="165" t="inlineStr">
        <is>
          <t>ข้อสอบจำลอง</t>
        </is>
      </c>
      <c r="Q69" s="165" t="inlineStr">
        <is>
          <t>Mock สภาเภสัชฯ Practice</t>
        </is>
      </c>
      <c r="R69" s="165" t="inlineStr"/>
    </row>
    <row r="70" ht="24" customHeight="1" s="49">
      <c r="A70" s="165" t="n">
        <v>68</v>
      </c>
      <c r="B70" s="166"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70" s="166" t="inlineStr"/>
      <c r="D70" s="166" t="inlineStr">
        <is>
          <t>Simple Syrup USP (85% w/v Sucrose)</t>
        </is>
      </c>
      <c r="E70" s="166" t="inlineStr">
        <is>
          <t>Elixir with 10-20% Alcohol cosolvent</t>
        </is>
      </c>
      <c r="F70" s="166" t="inlineStr">
        <is>
          <t>Flocculated Oral Suspension with Xanthan Gum</t>
        </is>
      </c>
      <c r="G70" s="166" t="inlineStr">
        <is>
          <t>Deflocculated Suspension formulation</t>
        </is>
      </c>
      <c r="H70" s="166" t="inlineStr">
        <is>
          <t>O/W Emulsion stabilized by Polysorbate 80 / Span 80</t>
        </is>
      </c>
      <c r="I70" s="165" t="n">
        <v>1</v>
      </c>
      <c r="J7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Emulsions</t>
        </is>
      </c>
      <c r="M70" s="166" t="inlineStr"/>
      <c r="N70" s="165" t="inlineStr">
        <is>
          <t>Product</t>
        </is>
      </c>
      <c r="O70" s="166" t="inlineStr">
        <is>
          <t>ข้อ 1 (PLE_CC1_Practice_Exam.md)</t>
        </is>
      </c>
      <c r="P70" s="165" t="inlineStr">
        <is>
          <t>ข้อสอบจำลอง</t>
        </is>
      </c>
      <c r="Q70" s="165" t="inlineStr">
        <is>
          <t>Mock สภาเภสัชฯ Practice</t>
        </is>
      </c>
      <c r="R70" s="165" t="inlineStr"/>
    </row>
    <row r="71" ht="24" customHeight="1" s="49">
      <c r="A71" s="165" t="n">
        <v>69</v>
      </c>
      <c r="B71" s="166" t="inlineStr">
        <is>
          <t>Zinc Cream BP Rx Zinc Oxide, Finely sifted 320 g Calcium Hydroxide 0.45 g Oleic acid 5 ml Arachis oil 320 ml Wool Fat 80 g Purified water q.s. 100 ml จากสูตรตำรับข้างต้นข้อความใดต่อไปนี้ถูกต้อง</t>
        </is>
      </c>
      <c r="C71" s="166" t="inlineStr"/>
      <c r="D71" s="166" t="inlineStr">
        <is>
          <t>Deflocculated Suspension formulation</t>
        </is>
      </c>
      <c r="E71" s="166" t="inlineStr">
        <is>
          <t>O/W Emulsion stabilized by Polysorbate 80 / Span 80</t>
        </is>
      </c>
      <c r="F71" s="166" t="inlineStr">
        <is>
          <t>W/O Emulsion with Sorbitan monooleate</t>
        </is>
      </c>
      <c r="G71" s="166" t="inlineStr">
        <is>
          <t>Carbopol 940 hydrogel neutralized with Triethanolamine</t>
        </is>
      </c>
      <c r="H71" s="166" t="inlineStr">
        <is>
          <t>Oleaginous Ointment base (White Petrolatum)</t>
        </is>
      </c>
      <c r="I71" s="165" t="n">
        <v>1</v>
      </c>
      <c r="J7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Creams &amp; Ointments</t>
        </is>
      </c>
      <c r="M71" s="166" t="inlineStr"/>
      <c r="N71" s="165" t="inlineStr">
        <is>
          <t>Product</t>
        </is>
      </c>
      <c r="O71" s="166" t="inlineStr">
        <is>
          <t>ข้อ 4 (PLE_CC1_Practice_Exam.md)</t>
        </is>
      </c>
      <c r="P71" s="165" t="inlineStr">
        <is>
          <t>ข้อสอบจำลอง</t>
        </is>
      </c>
      <c r="Q71" s="165" t="inlineStr">
        <is>
          <t>Mock สภาเภสัชฯ Practice</t>
        </is>
      </c>
      <c r="R71" s="165" t="inlineStr"/>
    </row>
    <row r="72" ht="24" customHeight="1" s="49">
      <c r="A72" s="165" t="n">
        <v>70</v>
      </c>
      <c r="B72" s="166" t="inlineStr">
        <is>
          <t>สูตรตำรับข้างต้นเป็นครีมชนิดน้ำในน้ำมัน</t>
        </is>
      </c>
      <c r="C72" s="166" t="inlineStr"/>
      <c r="D72" s="166" t="inlineStr">
        <is>
          <t>Carbopol 940 hydrogel neutralized with Triethanolamine</t>
        </is>
      </c>
      <c r="E72" s="166" t="inlineStr">
        <is>
          <t>Oleaginous Ointment base (White Petrolatum)</t>
        </is>
      </c>
      <c r="F72" s="166" t="inlineStr">
        <is>
          <t>Absorption Ointment base (Lanolin USP)</t>
        </is>
      </c>
      <c r="G72" s="166" t="inlineStr">
        <is>
          <t>Fatty Suppository base (Hard Fat / Witepsol)</t>
        </is>
      </c>
      <c r="H72" s="166" t="inlineStr">
        <is>
          <t>Simple Syrup USP (85% w/v Sucrose)</t>
        </is>
      </c>
      <c r="I72" s="165" t="n">
        <v>1</v>
      </c>
      <c r="J7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Creams &amp; Ointments</t>
        </is>
      </c>
      <c r="M72" s="166" t="inlineStr"/>
      <c r="N72" s="165" t="inlineStr">
        <is>
          <t>Product</t>
        </is>
      </c>
      <c r="O72" s="166" t="inlineStr">
        <is>
          <t>ข้อ 2 (PLE_CC1_Practice_Exam.md)</t>
        </is>
      </c>
      <c r="P72" s="165" t="inlineStr">
        <is>
          <t>ข้อสอบจำลอง</t>
        </is>
      </c>
      <c r="Q72" s="165" t="inlineStr">
        <is>
          <t>Mock สภาเภสัชฯ Practice</t>
        </is>
      </c>
      <c r="R72" s="165" t="inlineStr"/>
    </row>
    <row r="73" ht="24" customHeight="1" s="49">
      <c r="A73" s="165" t="n">
        <v>71</v>
      </c>
      <c r="B73" s="166" t="inlineStr">
        <is>
          <t>จากสูตรตำรับข้างต้นเป็นการใช้ยาพื้นขี้ผึ้ง (Ointment base) แบบใด</t>
        </is>
      </c>
      <c r="C73" s="166" t="inlineStr"/>
      <c r="D73" s="166" t="inlineStr">
        <is>
          <t>ยาพื้นชนิดเป็นมัน</t>
        </is>
      </c>
      <c r="E73" s="166" t="inlineStr">
        <is>
          <t>ยาพื้นชนิดดูดน้ำได้</t>
        </is>
      </c>
      <c r="F73" s="166" t="inlineStr">
        <is>
          <t>ยาพื้นอิมัลชันชนิด w/o</t>
        </is>
      </c>
      <c r="G73" s="166" t="inlineStr">
        <is>
          <t>ยาพื้นอิมัลชันชนิด o/w</t>
        </is>
      </c>
      <c r="H73" s="166" t="inlineStr">
        <is>
          <t>ยาพื้นชนิดละลายน้ำได้ 27.ข้อใดเป็นยาพื้นขี้ผึ้งชนิด Absorption base</t>
        </is>
      </c>
      <c r="I73" s="165" t="n">
        <v>1</v>
      </c>
      <c r="J73" s="166"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Creams &amp; Ointments</t>
        </is>
      </c>
      <c r="M73" s="166" t="inlineStr"/>
      <c r="N73" s="165" t="inlineStr">
        <is>
          <t>Product</t>
        </is>
      </c>
      <c r="O73" s="166" t="inlineStr">
        <is>
          <t>ข้อ 26 (PLE_CC1_Practice_Exam.md)</t>
        </is>
      </c>
      <c r="P73" s="165" t="inlineStr">
        <is>
          <t>ข้อสอบจำลอง</t>
        </is>
      </c>
      <c r="Q73" s="165" t="inlineStr">
        <is>
          <t>Mock สภาเภสัชฯ Practice</t>
        </is>
      </c>
      <c r="R73" s="165" t="inlineStr"/>
    </row>
    <row r="74" ht="24" customHeight="1" s="49">
      <c r="A74" s="165" t="n">
        <v>72</v>
      </c>
      <c r="B74" s="166" t="inlineStr">
        <is>
          <t>ยาเพสต์มีตัวยาที่เป็นของแข็งมากกว่า และมีเนื้อหยาบกว่ายาขี้ผึ้ง</t>
        </is>
      </c>
      <c r="C74" s="166" t="inlineStr"/>
      <c r="D74" s="166" t="inlineStr">
        <is>
          <t>Flocculated Oral Suspension with Xanthan Gum</t>
        </is>
      </c>
      <c r="E74" s="166" t="inlineStr">
        <is>
          <t>Deflocculated Suspension formulation</t>
        </is>
      </c>
      <c r="F74" s="166" t="inlineStr">
        <is>
          <t>O/W Emulsion stabilized by Polysorbate 80 / Span 80</t>
        </is>
      </c>
      <c r="G74" s="166" t="inlineStr">
        <is>
          <t>W/O Emulsion with Sorbitan monooleate</t>
        </is>
      </c>
      <c r="H74" s="166" t="inlineStr">
        <is>
          <t>Carbopol 940 hydrogel neutralized with Triethanolamine</t>
        </is>
      </c>
      <c r="I74" s="165" t="n">
        <v>1</v>
      </c>
      <c r="J7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Creams &amp; Ointments</t>
        </is>
      </c>
      <c r="M74" s="166" t="inlineStr"/>
      <c r="N74" s="165" t="inlineStr">
        <is>
          <t>Product</t>
        </is>
      </c>
      <c r="O74" s="166" t="inlineStr">
        <is>
          <t>ข้อ 1 (PLE_CC1_Practice_Exam.md)</t>
        </is>
      </c>
      <c r="P74" s="165" t="inlineStr">
        <is>
          <t>ข้อสอบจำลอง</t>
        </is>
      </c>
      <c r="Q74" s="165" t="inlineStr">
        <is>
          <t>Mock สภาเภสัชฯ Practice</t>
        </is>
      </c>
      <c r="R74" s="165" t="inlineStr"/>
    </row>
    <row r="75" ht="24" customHeight="1" s="49">
      <c r="A75" s="165" t="n">
        <v>73</v>
      </c>
      <c r="B75" s="166" t="inlineStr">
        <is>
          <t>ยาเพสต์มีความมันมากกว่ายาขี้ผึ้ง เพราะมีปริมาณ base มากกว่า</t>
        </is>
      </c>
      <c r="C75" s="166" t="inlineStr"/>
      <c r="D75" s="166" t="inlineStr">
        <is>
          <t>ข้อ 1, 2 ถูก</t>
        </is>
      </c>
      <c r="E75" s="166" t="inlineStr">
        <is>
          <t>ข้อ 1, 3 ถูก</t>
        </is>
      </c>
      <c r="F75" s="166" t="inlineStr">
        <is>
          <t>ข้อ 1, 3, 4 ถูก</t>
        </is>
      </c>
      <c r="G75" s="166" t="inlineStr">
        <is>
          <t>ข้อ 2, 3, 5 ถูก</t>
        </is>
      </c>
      <c r="H75" s="166" t="inlineStr">
        <is>
          <t>ไม่มีข้อใดผิด ยาขี้ผึ้งโดยยานั้นเป็นขี้ผึ้งชนิดใด</t>
        </is>
      </c>
      <c r="I75" s="165" t="n">
        <v>1</v>
      </c>
      <c r="J75" s="166"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Creams &amp; Ointments</t>
        </is>
      </c>
      <c r="M75" s="166" t="inlineStr"/>
      <c r="N75" s="165" t="inlineStr">
        <is>
          <t>Product</t>
        </is>
      </c>
      <c r="O75" s="166" t="inlineStr">
        <is>
          <t>ข้อ 5 (PLE_CC1_Practice_Exam.md)</t>
        </is>
      </c>
      <c r="P75" s="165" t="inlineStr">
        <is>
          <t>ข้อสอบจำลอง</t>
        </is>
      </c>
      <c r="Q75" s="165" t="inlineStr">
        <is>
          <t>Mock สภาเภสัชฯ Practice</t>
        </is>
      </c>
      <c r="R75" s="165" t="inlineStr"/>
    </row>
    <row r="76" ht="24" customHeight="1" s="49">
      <c r="A76" s="165" t="n">
        <v>74</v>
      </c>
      <c r="B76" s="166"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76" s="166" t="inlineStr"/>
      <c r="D76" s="166" t="inlineStr">
        <is>
          <t>ผิดเนื่องจาก ยาเพสต์ไม่เหมาะกับผิวหนังที่มีผม หรือขนมากๆ เนื่องจากล้างออกยาก</t>
        </is>
      </c>
      <c r="E76" s="166"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76" s="166" t="inlineStr">
        <is>
          <t>ตำรับยาเพสต์ เหมาะกับแผลที่มีน้ำเหลือง เนื่องจากผงยาจำนวนมากสามารถดูดซับของเหลวออกจากแผล ได้ดี</t>
        </is>
      </c>
      <c r="G76" s="166" t="inlineStr">
        <is>
          <t>ยาขี้ผึ้งมีลักษณะไหลเยิ้มมากกว่ายาเพลสต์</t>
        </is>
      </c>
      <c r="H76" s="166" t="inlineStr">
        <is>
          <t>ครีมเป็นระบบอิมัลชันที่มีความคงตัวทางกายภาพสูง</t>
        </is>
      </c>
      <c r="I76" s="165" t="n">
        <v>1</v>
      </c>
      <c r="J76" s="166"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Emulsions</t>
        </is>
      </c>
      <c r="M76" s="166" t="inlineStr"/>
      <c r="N76" s="165" t="inlineStr">
        <is>
          <t>Product</t>
        </is>
      </c>
      <c r="O76" s="166" t="inlineStr">
        <is>
          <t>ข้อ 1 (PLE_CC1_Practice_Exam.md)</t>
        </is>
      </c>
      <c r="P76" s="165" t="inlineStr">
        <is>
          <t>ข้อสอบจำลอง</t>
        </is>
      </c>
      <c r="Q76" s="165" t="inlineStr">
        <is>
          <t>Mock สภาเภสัชฯ Practice</t>
        </is>
      </c>
      <c r="R76" s="165" t="inlineStr"/>
    </row>
    <row r="77" ht="24" customHeight="1" s="49">
      <c r="A77" s="165" t="n">
        <v>75</v>
      </c>
      <c r="B77" s="166" t="inlineStr">
        <is>
          <t>Aristocortห (0.02% Triamcinolone acetonide cream) เภสัชกรร้านยาสามารถจ่ายโดยไม่มีใบสั่งยา ได้หรือไม่</t>
        </is>
      </c>
      <c r="C77" s="166" t="inlineStr"/>
      <c r="D77" s="166" t="inlineStr">
        <is>
          <t>ไม่ได้ เนื่องจากเป็นยาควบคุมพิเศษ</t>
        </is>
      </c>
      <c r="E77" s="166" t="inlineStr">
        <is>
          <t>ไม่ได้ เนื่องจากเป็นยาจำหน่ายเฉพาะในโรงพยาบาล</t>
        </is>
      </c>
      <c r="F77" s="166" t="inlineStr">
        <is>
          <t>ได้ เนื่องจากเป็นยาแผนปัจจุบันชนิดใช้เฉพาะที่</t>
        </is>
      </c>
      <c r="G77" s="166" t="inlineStr">
        <is>
          <t>ได้ เนื่องจากเป็นยาทาที่ไม่เป็นอันตราย</t>
        </is>
      </c>
      <c r="H77" s="166" t="inlineStr">
        <is>
          <t>ได้ เนื่องจากเป็นยาอันตราย 377 นิติเภสัชกรรม</t>
        </is>
      </c>
      <c r="I77" s="165" t="n">
        <v>1</v>
      </c>
      <c r="J77" s="166"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Creams &amp; Ointments</t>
        </is>
      </c>
      <c r="M77" s="166" t="inlineStr"/>
      <c r="N77" s="165" t="inlineStr">
        <is>
          <t>Product</t>
        </is>
      </c>
      <c r="O77" s="166" t="inlineStr">
        <is>
          <t>ข้อ 36 (PLE_CC1_Practice_Exam.md)</t>
        </is>
      </c>
      <c r="P77" s="165" t="inlineStr">
        <is>
          <t>ข้อสอบจำลอง</t>
        </is>
      </c>
      <c r="Q77" s="165" t="inlineStr">
        <is>
          <t>Mock สภาเภสัชฯ Practice</t>
        </is>
      </c>
      <c r="R77" s="165" t="inlineStr"/>
    </row>
    <row r="78" ht="24" customHeight="1" s="49">
      <c r="A78" s="165" t="n">
        <v>76</v>
      </c>
      <c r="B78" s="166"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78" s="166" t="inlineStr"/>
      <c r="D78" s="166" t="inlineStr">
        <is>
          <t>O/W Emulsion stabilized by Polysorbate 80 / Span 80</t>
        </is>
      </c>
      <c r="E78" s="166" t="inlineStr">
        <is>
          <t>W/O Emulsion with Sorbitan monooleate</t>
        </is>
      </c>
      <c r="F78" s="166" t="inlineStr">
        <is>
          <t>Carbopol 940 hydrogel neutralized with Triethanolamine</t>
        </is>
      </c>
      <c r="G78" s="166" t="inlineStr">
        <is>
          <t>Oleaginous Ointment base (White Petrolatum)</t>
        </is>
      </c>
      <c r="H78" s="166" t="inlineStr">
        <is>
          <t>Absorption Ointment base (Lanolin USP)</t>
        </is>
      </c>
      <c r="I78" s="165" t="n">
        <v>1</v>
      </c>
      <c r="J7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Emulsions</t>
        </is>
      </c>
      <c r="M78" s="166" t="inlineStr"/>
      <c r="N78" s="165" t="inlineStr">
        <is>
          <t>Product</t>
        </is>
      </c>
      <c r="O78" s="166" t="inlineStr">
        <is>
          <t>ข้อ 60 (PLE_CC1_Key_Rx20_UBU.md)</t>
        </is>
      </c>
      <c r="P78" s="165" t="inlineStr">
        <is>
          <t>ข้อสอบจำลอง</t>
        </is>
      </c>
      <c r="Q78" s="165" t="inlineStr">
        <is>
          <t>Mock Rx20 UBU</t>
        </is>
      </c>
      <c r="R78" s="165" t="inlineStr"/>
    </row>
    <row r="79" ht="24" customHeight="1" s="49">
      <c r="A79" s="165" t="n">
        <v>77</v>
      </c>
      <c r="B79" s="166"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79" s="166" t="inlineStr"/>
      <c r="D79" s="166" t="inlineStr">
        <is>
          <t>Oleaginous Ointment base (White Petrolatum)</t>
        </is>
      </c>
      <c r="E79" s="166" t="inlineStr">
        <is>
          <t>Absorption Ointment base (Lanolin USP)</t>
        </is>
      </c>
      <c r="F79" s="166" t="inlineStr">
        <is>
          <t>Fatty Suppository base (Hard Fat / Witepsol)</t>
        </is>
      </c>
      <c r="G79" s="166" t="inlineStr">
        <is>
          <t>Simple Syrup USP (85% w/v Sucrose)</t>
        </is>
      </c>
      <c r="H79" s="166" t="inlineStr">
        <is>
          <t>Elixir with 10-20% Alcohol cosolvent</t>
        </is>
      </c>
      <c r="I79" s="165" t="n">
        <v>5</v>
      </c>
      <c r="J79"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Emulsions</t>
        </is>
      </c>
      <c r="M79" s="166" t="inlineStr"/>
      <c r="N79" s="165" t="inlineStr">
        <is>
          <t>Product</t>
        </is>
      </c>
      <c r="O79" s="166" t="inlineStr">
        <is>
          <t>ข้อ 5 (PLE_CC1_Key_Rx20_UBU.md)</t>
        </is>
      </c>
      <c r="P79" s="165" t="inlineStr">
        <is>
          <t>ข้อสอบจำลอง</t>
        </is>
      </c>
      <c r="Q79" s="165" t="inlineStr">
        <is>
          <t>Mock Rx20 UBU</t>
        </is>
      </c>
      <c r="R79" s="165" t="inlineStr"/>
    </row>
    <row r="80" ht="24" customHeight="1" s="49">
      <c r="A80" s="165" t="n">
        <v>78</v>
      </c>
      <c r="B80" s="166" t="inlineStr">
        <is>
          <t>Triethanolamine ทำหน้าที่เป็น Preservative</t>
        </is>
      </c>
      <c r="C80" s="166" t="inlineStr"/>
      <c r="D80" s="166" t="inlineStr">
        <is>
          <t>Simple Syrup USP (85% w/v Sucrose)</t>
        </is>
      </c>
      <c r="E80" s="166" t="inlineStr">
        <is>
          <t>Elixir with 10-20% Alcohol cosolvent</t>
        </is>
      </c>
      <c r="F80" s="166" t="inlineStr">
        <is>
          <t>Flocculated Oral Suspension with Xanthan Gum</t>
        </is>
      </c>
      <c r="G80" s="166" t="inlineStr">
        <is>
          <t>Deflocculated Suspension formulation</t>
        </is>
      </c>
      <c r="H80" s="166" t="inlineStr">
        <is>
          <t>O/W Emulsion stabilized by Polysorbate 80 / Span 80</t>
        </is>
      </c>
      <c r="I80" s="165" t="n">
        <v>1</v>
      </c>
      <c r="J8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Gels</t>
        </is>
      </c>
      <c r="M80" s="166" t="inlineStr"/>
      <c r="N80" s="165" t="inlineStr">
        <is>
          <t>Product</t>
        </is>
      </c>
      <c r="O80" s="166" t="inlineStr">
        <is>
          <t>ข้อ 4 (PLE_CC1_Key_Rx20_UBU.md)</t>
        </is>
      </c>
      <c r="P80" s="165" t="inlineStr">
        <is>
          <t>ข้อสอบจำลอง</t>
        </is>
      </c>
      <c r="Q80" s="165" t="inlineStr">
        <is>
          <t>Mock Rx20 UBU</t>
        </is>
      </c>
      <c r="R80" s="165" t="inlineStr"/>
    </row>
    <row r="81" ht="24" customHeight="1" s="49">
      <c r="A81" s="165" t="n">
        <v>79</v>
      </c>
      <c r="B81" s="166" t="inlineStr">
        <is>
          <t>มี gelatin เป็นส่วนประกอบ</t>
        </is>
      </c>
      <c r="C81" s="166" t="inlineStr"/>
      <c r="D81" s="166" t="inlineStr">
        <is>
          <t>Deflocculated Suspension formulation</t>
        </is>
      </c>
      <c r="E81" s="166" t="inlineStr">
        <is>
          <t>O/W Emulsion stabilized by Polysorbate 80 / Span 80</t>
        </is>
      </c>
      <c r="F81" s="166" t="inlineStr">
        <is>
          <t>W/O Emulsion with Sorbitan monooleate</t>
        </is>
      </c>
      <c r="G81" s="166" t="inlineStr">
        <is>
          <t>Carbopol 940 hydrogel neutralized with Triethanolamine</t>
        </is>
      </c>
      <c r="H81" s="166" t="inlineStr">
        <is>
          <t>Oleaginous Ointment base (White Petrolatum)</t>
        </is>
      </c>
      <c r="I81" s="165" t="n">
        <v>1</v>
      </c>
      <c r="J8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Gels</t>
        </is>
      </c>
      <c r="M81" s="166" t="inlineStr"/>
      <c r="N81" s="165" t="inlineStr">
        <is>
          <t>Product</t>
        </is>
      </c>
      <c r="O81" s="166" t="inlineStr">
        <is>
          <t>ข้อ 1 (PLE_CC1_Key_Rx20_UBU.md)</t>
        </is>
      </c>
      <c r="P81" s="165" t="inlineStr">
        <is>
          <t>ข้อสอบจำลอง</t>
        </is>
      </c>
      <c r="Q81" s="165" t="inlineStr">
        <is>
          <t>Mock Rx20 UBU</t>
        </is>
      </c>
      <c r="R81" s="165" t="inlineStr"/>
    </row>
    <row r="82" ht="24" customHeight="1" s="49">
      <c r="A82" s="165" t="n">
        <v>80</v>
      </c>
      <c r="B82" s="166" t="inlineStr">
        <is>
          <t>เกี่ยวกับ Whitfield’s Ointment ข้อใดต่อไปนี้กล่าวถูกต้องตามหลักวิชาชีพเภสัชกรรม</t>
        </is>
      </c>
      <c r="C82" s="166" t="inlineStr"/>
      <c r="D82" s="166" t="inlineStr">
        <is>
          <t>Carbopol 940 hydrogel neutralized with Triethanolamine</t>
        </is>
      </c>
      <c r="E82" s="166" t="inlineStr">
        <is>
          <t>Oleaginous Ointment base (White Petrolatum)</t>
        </is>
      </c>
      <c r="F82" s="166" t="inlineStr">
        <is>
          <t>Absorption Ointment base (Lanolin USP)</t>
        </is>
      </c>
      <c r="G82" s="166" t="inlineStr">
        <is>
          <t>Fatty Suppository base (Hard Fat / Witepsol)</t>
        </is>
      </c>
      <c r="H82" s="166" t="inlineStr">
        <is>
          <t>Simple Syrup USP (85% w/v Sucrose)</t>
        </is>
      </c>
      <c r="I82" s="165" t="n">
        <v>1</v>
      </c>
      <c r="J8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Creams &amp; Ointments</t>
        </is>
      </c>
      <c r="M82" s="166" t="inlineStr"/>
      <c r="N82" s="165" t="inlineStr">
        <is>
          <t>Product</t>
        </is>
      </c>
      <c r="O82" s="166" t="inlineStr">
        <is>
          <t>ข้อ 3 (PLE_CC1_Key_Rx20_UBU.md)</t>
        </is>
      </c>
      <c r="P82" s="165" t="inlineStr">
        <is>
          <t>ข้อสอบจำลอง</t>
        </is>
      </c>
      <c r="Q82" s="165" t="inlineStr">
        <is>
          <t>Mock Rx20 UBU</t>
        </is>
      </c>
      <c r="R82" s="165" t="inlineStr"/>
    </row>
    <row r="83" ht="24" customHeight="1" s="49">
      <c r="A83" s="165" t="n">
        <v>81</v>
      </c>
      <c r="B83" s="166" t="inlineStr">
        <is>
          <t>หากต้องการ Ointment ที่ล้างออกง่ายควรใช้เบสลักษณะใด</t>
        </is>
      </c>
      <c r="C83" s="166" t="inlineStr"/>
      <c r="D83" s="166" t="inlineStr">
        <is>
          <t>Fatty Suppository base (Hard Fat / Witepsol)</t>
        </is>
      </c>
      <c r="E83" s="166" t="inlineStr">
        <is>
          <t>Simple Syrup USP (85% w/v Sucrose)</t>
        </is>
      </c>
      <c r="F83" s="166" t="inlineStr">
        <is>
          <t>Elixir with 10-20% Alcohol cosolvent</t>
        </is>
      </c>
      <c r="G83" s="166" t="inlineStr">
        <is>
          <t>Flocculated Oral Suspension with Xanthan Gum</t>
        </is>
      </c>
      <c r="H83" s="166" t="inlineStr">
        <is>
          <t>Deflocculated Suspension formulation</t>
        </is>
      </c>
      <c r="I83" s="165" t="n">
        <v>1</v>
      </c>
      <c r="J8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Creams &amp; Ointments</t>
        </is>
      </c>
      <c r="M83" s="166" t="inlineStr"/>
      <c r="N83" s="165" t="inlineStr">
        <is>
          <t>Product</t>
        </is>
      </c>
      <c r="O83" s="166" t="inlineStr">
        <is>
          <t>ข้อ 4 (PLE_CC1_Key_Rx20_UBU.md)</t>
        </is>
      </c>
      <c r="P83" s="165" t="inlineStr">
        <is>
          <t>ข้อสอบจำลอง</t>
        </is>
      </c>
      <c r="Q83" s="165" t="inlineStr">
        <is>
          <t>Mock Rx20 UBU</t>
        </is>
      </c>
      <c r="R83" s="165" t="inlineStr"/>
    </row>
    <row r="84" ht="24" customHeight="1" s="49">
      <c r="A84" s="165" t="n">
        <v>82</v>
      </c>
      <c r="B84" s="166"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84" s="166" t="inlineStr"/>
      <c r="D84" s="166" t="inlineStr">
        <is>
          <t>Flocculated Oral Suspension with Xanthan Gum</t>
        </is>
      </c>
      <c r="E84" s="166" t="inlineStr">
        <is>
          <t>Deflocculated Suspension formulation</t>
        </is>
      </c>
      <c r="F84" s="166" t="inlineStr">
        <is>
          <t>O/W Emulsion stabilized by Polysorbate 80 / Span 80</t>
        </is>
      </c>
      <c r="G84" s="166" t="inlineStr">
        <is>
          <t>W/O Emulsion with Sorbitan monooleate</t>
        </is>
      </c>
      <c r="H84" s="166" t="inlineStr">
        <is>
          <t>Carbopol 940 hydrogel neutralized with Triethanolamine</t>
        </is>
      </c>
      <c r="I84" s="165" t="n">
        <v>1</v>
      </c>
      <c r="J8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Gels</t>
        </is>
      </c>
      <c r="M84" s="166" t="inlineStr"/>
      <c r="N84" s="165" t="inlineStr">
        <is>
          <t>Product</t>
        </is>
      </c>
      <c r="O84" s="166" t="inlineStr">
        <is>
          <t>ข้อ 2 (PLE_CC1_Key_Rx20_UBU.md)</t>
        </is>
      </c>
      <c r="P84" s="165" t="inlineStr">
        <is>
          <t>ข้อสอบจำลอง</t>
        </is>
      </c>
      <c r="Q84" s="165" t="inlineStr">
        <is>
          <t>Mock Rx20 UBU</t>
        </is>
      </c>
      <c r="R84" s="165" t="inlineStr"/>
    </row>
    <row r="85" ht="24" customHeight="1" s="49">
      <c r="A85" s="165" t="n">
        <v>83</v>
      </c>
      <c r="B85" s="166" t="inlineStr">
        <is>
          <t>เกี่ยวกับ เปลี่ยนเป็นยาครีม ข้อใดต่อไปนี้กล่าวถูกต้องตามหลักวิชาชีพเภสัชกรรม</t>
        </is>
      </c>
      <c r="C85" s="166" t="inlineStr"/>
      <c r="D85" s="166" t="inlineStr">
        <is>
          <t>W/O Emulsion with Sorbitan monooleate</t>
        </is>
      </c>
      <c r="E85" s="166" t="inlineStr">
        <is>
          <t>Carbopol 940 hydrogel neutralized with Triethanolamine</t>
        </is>
      </c>
      <c r="F85" s="166" t="inlineStr">
        <is>
          <t>Oleaginous Ointment base (White Petrolatum)</t>
        </is>
      </c>
      <c r="G85" s="166" t="inlineStr">
        <is>
          <t>Absorption Ointment base (Lanolin USP)</t>
        </is>
      </c>
      <c r="H85" s="166" t="inlineStr">
        <is>
          <t>Fatty Suppository base (Hard Fat / Witepsol)</t>
        </is>
      </c>
      <c r="I85" s="165" t="n">
        <v>1</v>
      </c>
      <c r="J8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Creams &amp; Ointments</t>
        </is>
      </c>
      <c r="M85" s="166" t="inlineStr"/>
      <c r="N85" s="165" t="inlineStr">
        <is>
          <t>Product</t>
        </is>
      </c>
      <c r="O85" s="166" t="inlineStr">
        <is>
          <t>ข้อ 3 (PLE_CC1_Key_Rx20_UBU.md)</t>
        </is>
      </c>
      <c r="P85" s="165" t="inlineStr">
        <is>
          <t>ข้อสอบจำลอง</t>
        </is>
      </c>
      <c r="Q85" s="165" t="inlineStr">
        <is>
          <t>Mock Rx20 UBU</t>
        </is>
      </c>
      <c r="R85" s="165" t="inlineStr"/>
    </row>
    <row r="86" ht="24" customHeight="1" s="49">
      <c r="A86" s="165" t="n">
        <v>84</v>
      </c>
      <c r="B86" s="166"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86" s="166" t="inlineStr"/>
      <c r="D86" s="166" t="inlineStr">
        <is>
          <t>Absorption Ointment base (Lanolin USP)</t>
        </is>
      </c>
      <c r="E86" s="166" t="inlineStr">
        <is>
          <t>Fatty Suppository base (Hard Fat / Witepsol)</t>
        </is>
      </c>
      <c r="F86" s="166" t="inlineStr">
        <is>
          <t>Simple Syrup USP (85% w/v Sucrose)</t>
        </is>
      </c>
      <c r="G86" s="166" t="inlineStr">
        <is>
          <t>Elixir with 10-20% Alcohol cosolvent</t>
        </is>
      </c>
      <c r="H86" s="166" t="inlineStr">
        <is>
          <t>Flocculated Oral Suspension with Xanthan Gum</t>
        </is>
      </c>
      <c r="I86" s="165" t="n">
        <v>1</v>
      </c>
      <c r="J8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Gels</t>
        </is>
      </c>
      <c r="M86" s="166" t="inlineStr"/>
      <c r="N86" s="165" t="inlineStr">
        <is>
          <t>Product</t>
        </is>
      </c>
      <c r="O86" s="166" t="inlineStr">
        <is>
          <t>ข้อ 89 (PLE_CC1_Key_Rx20_UBU.md)</t>
        </is>
      </c>
      <c r="P86" s="165" t="inlineStr">
        <is>
          <t>ข้อสอบจำลอง</t>
        </is>
      </c>
      <c r="Q86" s="165" t="inlineStr">
        <is>
          <t>Mock Rx20 UBU</t>
        </is>
      </c>
      <c r="R86" s="165" t="inlineStr"/>
    </row>
    <row r="87" ht="24" customHeight="1" s="49">
      <c r="A87" s="165" t="n">
        <v>85</v>
      </c>
      <c r="B87" s="166" t="inlineStr">
        <is>
          <t>การเติมสาร antioxidant เพื่อเพิ่มความคงตัวของตัวยาของตำรับ gel vaginal ที่มี carbopol ในส่วนของ aqueous phase system ควรเลือกสารในข้อใด</t>
        </is>
      </c>
      <c r="C87" s="166" t="inlineStr"/>
      <c r="D87" s="166" t="inlineStr">
        <is>
          <t>BHP</t>
        </is>
      </c>
      <c r="E87" s="166" t="inlineStr">
        <is>
          <t>BHP + Citric acid</t>
        </is>
      </c>
      <c r="F87" s="166" t="inlineStr">
        <is>
          <t>BHP + Sodium metabisulfite</t>
        </is>
      </c>
      <c r="G87" s="166" t="inlineStr">
        <is>
          <t>O/W Emulsion stabilized by Polysorbate 80 / Span 80</t>
        </is>
      </c>
      <c r="H87" s="166" t="inlineStr">
        <is>
          <t>W/O Emulsion with Sorbitan monooleate</t>
        </is>
      </c>
      <c r="I87" s="165" t="n">
        <v>1</v>
      </c>
      <c r="J87" s="166"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Gels</t>
        </is>
      </c>
      <c r="M87" s="166" t="inlineStr"/>
      <c r="N87" s="165" t="inlineStr">
        <is>
          <t>Product</t>
        </is>
      </c>
      <c r="O87" s="166" t="inlineStr">
        <is>
          <t>ข้อ 90 (PLE_CC1_Key_Rx20_UBU.md)</t>
        </is>
      </c>
      <c r="P87" s="165" t="inlineStr">
        <is>
          <t>ข้อสอบจำลอง</t>
        </is>
      </c>
      <c r="Q87" s="165" t="inlineStr">
        <is>
          <t>Mock Rx20 UBU</t>
        </is>
      </c>
      <c r="R87" s="165" t="inlineStr"/>
    </row>
    <row r="88" ht="24" customHeight="1" s="49">
      <c r="A88" s="165" t="n">
        <v>86</v>
      </c>
      <c r="B88" s="166" t="inlineStr">
        <is>
          <t>Ascorbic acid + Ascorbate palmitate ตัวนี้ไ่ม่เกิดการทำปฏิกิริยากับสารก่อ gel คือ Carbopol</t>
        </is>
      </c>
      <c r="C88" s="166" t="inlineStr"/>
      <c r="D88" s="166" t="inlineStr">
        <is>
          <t>O/W Emulsion stabilized by Polysorbate 80 / Span 80</t>
        </is>
      </c>
      <c r="E88" s="166" t="inlineStr">
        <is>
          <t>W/O Emulsion with Sorbitan monooleate</t>
        </is>
      </c>
      <c r="F88" s="166" t="inlineStr">
        <is>
          <t>Carbopol 940 hydrogel neutralized with Triethanolamine</t>
        </is>
      </c>
      <c r="G88" s="166" t="inlineStr">
        <is>
          <t>Oleaginous Ointment base (White Petrolatum)</t>
        </is>
      </c>
      <c r="H88" s="166" t="inlineStr">
        <is>
          <t>Absorption Ointment base (Lanolin USP)</t>
        </is>
      </c>
      <c r="I88" s="165" t="n">
        <v>4</v>
      </c>
      <c r="J88" s="166"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Gels</t>
        </is>
      </c>
      <c r="M88" s="166" t="inlineStr"/>
      <c r="N88" s="165" t="inlineStr">
        <is>
          <t>Product</t>
        </is>
      </c>
      <c r="O88" s="166" t="inlineStr">
        <is>
          <t>ข้อ 5 (PLE_CC1_Key_Rx20_UBU.md)</t>
        </is>
      </c>
      <c r="P88" s="165" t="inlineStr">
        <is>
          <t>ข้อสอบจำลอง</t>
        </is>
      </c>
      <c r="Q88" s="165" t="inlineStr">
        <is>
          <t>Mock Rx20 UBU</t>
        </is>
      </c>
      <c r="R88" s="165" t="inlineStr"/>
    </row>
    <row r="89" ht="24" customHeight="1" s="49">
      <c r="A89" s="165" t="n">
        <v>87</v>
      </c>
      <c r="B89" s="166" t="inlineStr">
        <is>
          <t>เกี่ยวกับ Ketoconazole cream ข้อใดต่อไปนี้กล่าวถูกต้องตามหลักวิชาชีพเภสัชกรรม</t>
        </is>
      </c>
      <c r="C89" s="166" t="inlineStr"/>
      <c r="D89" s="166" t="inlineStr">
        <is>
          <t>Oleaginous Ointment base (White Petrolatum)</t>
        </is>
      </c>
      <c r="E89" s="166" t="inlineStr">
        <is>
          <t>Absorption Ointment base (Lanolin USP)</t>
        </is>
      </c>
      <c r="F89" s="166" t="inlineStr">
        <is>
          <t>Fatty Suppository base (Hard Fat / Witepsol)</t>
        </is>
      </c>
      <c r="G89" s="166" t="inlineStr">
        <is>
          <t>Simple Syrup USP (85% w/v Sucrose)</t>
        </is>
      </c>
      <c r="H89" s="166" t="inlineStr">
        <is>
          <t>Elixir with 10-20% Alcohol cosolvent</t>
        </is>
      </c>
      <c r="I89" s="165" t="n">
        <v>1</v>
      </c>
      <c r="J8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Creams &amp; Ointments</t>
        </is>
      </c>
      <c r="M89" s="166" t="inlineStr"/>
      <c r="N89" s="165" t="inlineStr">
        <is>
          <t>Product</t>
        </is>
      </c>
      <c r="O89" s="166" t="inlineStr">
        <is>
          <t>ข้อ 1 (PLE_CC1_Key_Rx20_UBU.md)</t>
        </is>
      </c>
      <c r="P89" s="165" t="inlineStr">
        <is>
          <t>ข้อสอบจำลอง</t>
        </is>
      </c>
      <c r="Q89" s="165" t="inlineStr">
        <is>
          <t>Mock Rx20 UBU</t>
        </is>
      </c>
      <c r="R89" s="165" t="inlineStr"/>
    </row>
    <row r="90" ht="24" customHeight="1" s="49">
      <c r="A90" s="165" t="n">
        <v>88</v>
      </c>
      <c r="B90" s="166" t="inlineStr">
        <is>
          <t>เกี่ยวกับ tretinoic acid cream ข้อใดต่อไปนี้กล่าวถูกต้องตามหลักวิชาชีพเภสัชกรรม</t>
        </is>
      </c>
      <c r="C90" s="166" t="inlineStr"/>
      <c r="D90" s="166" t="inlineStr">
        <is>
          <t>Simple Syrup USP (85% w/v Sucrose)</t>
        </is>
      </c>
      <c r="E90" s="166" t="inlineStr">
        <is>
          <t>Elixir with 10-20% Alcohol cosolvent</t>
        </is>
      </c>
      <c r="F90" s="166" t="inlineStr">
        <is>
          <t>Flocculated Oral Suspension with Xanthan Gum</t>
        </is>
      </c>
      <c r="G90" s="166" t="inlineStr">
        <is>
          <t>Deflocculated Suspension formulation</t>
        </is>
      </c>
      <c r="H90" s="166" t="inlineStr">
        <is>
          <t>O/W Emulsion stabilized by Polysorbate 80 / Span 80</t>
        </is>
      </c>
      <c r="I90" s="165" t="n">
        <v>1</v>
      </c>
      <c r="J9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Creams &amp; Ointments</t>
        </is>
      </c>
      <c r="M90" s="166" t="inlineStr"/>
      <c r="N90" s="165" t="inlineStr">
        <is>
          <t>Product</t>
        </is>
      </c>
      <c r="O90" s="166" t="inlineStr">
        <is>
          <t>ข้อ 4 (PLE_CC1_Key_Rx20_UBU.md)</t>
        </is>
      </c>
      <c r="P90" s="165" t="inlineStr">
        <is>
          <t>ข้อสอบจำลอง</t>
        </is>
      </c>
      <c r="Q90" s="165" t="inlineStr">
        <is>
          <t>Mock Rx20 UBU</t>
        </is>
      </c>
      <c r="R90" s="165" t="inlineStr"/>
    </row>
    <row r="91" ht="24" customHeight="1" s="49">
      <c r="A91" s="165" t="n">
        <v>89</v>
      </c>
      <c r="B91" s="166" t="inlineStr">
        <is>
          <t>Betamethasone dipropionate cream</t>
        </is>
      </c>
      <c r="C91" s="166" t="inlineStr"/>
      <c r="D91" s="166" t="inlineStr">
        <is>
          <t>Acetretin = x</t>
        </is>
      </c>
      <c r="E91" s="166" t="inlineStr">
        <is>
          <t>MTX = x</t>
        </is>
      </c>
      <c r="F91" s="166" t="inlineStr">
        <is>
          <t>W/O Emulsion with Sorbitan monooleate</t>
        </is>
      </c>
      <c r="G91" s="166" t="inlineStr">
        <is>
          <t>Carbopol 940 hydrogel neutralized with Triethanolamine</t>
        </is>
      </c>
      <c r="H91" s="166" t="inlineStr">
        <is>
          <t>Oleaginous Ointment base (White Petrolatum)</t>
        </is>
      </c>
      <c r="I91" s="165" t="n">
        <v>2</v>
      </c>
      <c r="J91" s="166"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Creams &amp; Ointments</t>
        </is>
      </c>
      <c r="M91" s="166" t="inlineStr"/>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5" t="n">
        <v>90</v>
      </c>
      <c r="B92" s="166" t="inlineStr">
        <is>
          <t>เกี่ยวกับ tretinoic acid cream = x ข้อใดต่อไปนี้กล่าวถูกต้องตามหลักวิชาชีพเภสัชกรรม</t>
        </is>
      </c>
      <c r="C92" s="166" t="inlineStr"/>
      <c r="D92" s="166" t="inlineStr">
        <is>
          <t>Carbopol 940 hydrogel neutralized with Triethanolamine</t>
        </is>
      </c>
      <c r="E92" s="166" t="inlineStr">
        <is>
          <t>Oleaginous Ointment base (White Petrolatum)</t>
        </is>
      </c>
      <c r="F92" s="166" t="inlineStr">
        <is>
          <t>Absorption Ointment base (Lanolin USP)</t>
        </is>
      </c>
      <c r="G92" s="166" t="inlineStr">
        <is>
          <t>Fatty Suppository base (Hard Fat / Witepsol)</t>
        </is>
      </c>
      <c r="H92" s="166" t="inlineStr">
        <is>
          <t>Simple Syrup USP (85% w/v Sucrose)</t>
        </is>
      </c>
      <c r="I92" s="165" t="n">
        <v>1</v>
      </c>
      <c r="J9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Creams &amp; Ointments</t>
        </is>
      </c>
      <c r="M92" s="166" t="inlineStr"/>
      <c r="N92" s="165" t="inlineStr">
        <is>
          <t>Product</t>
        </is>
      </c>
      <c r="O92" s="166" t="inlineStr">
        <is>
          <t>ข้อ 4 (PLE_CC1_Key_Rx20_UBU.md)</t>
        </is>
      </c>
      <c r="P92" s="165" t="inlineStr">
        <is>
          <t>ข้อสอบจำลอง</t>
        </is>
      </c>
      <c r="Q92" s="165" t="inlineStr">
        <is>
          <t>Mock Rx20 UBU</t>
        </is>
      </c>
      <c r="R92" s="165" t="inlineStr"/>
    </row>
    <row r="93" ht="24" customHeight="1" s="49">
      <c r="A93" s="165" t="n">
        <v>91</v>
      </c>
      <c r="B93" s="166" t="inlineStr">
        <is>
          <t>Betamethasone dipropionate cream = C</t>
        </is>
      </c>
      <c r="C93" s="166" t="inlineStr"/>
      <c r="D93" s="166" t="inlineStr">
        <is>
          <t>Fatty Suppository base (Hard Fat / Witepsol)</t>
        </is>
      </c>
      <c r="E93" s="166" t="inlineStr">
        <is>
          <t>Simple Syrup USP (85% w/v Sucrose)</t>
        </is>
      </c>
      <c r="F93" s="166" t="inlineStr">
        <is>
          <t>Elixir with 10-20% Alcohol cosolvent</t>
        </is>
      </c>
      <c r="G93" s="166" t="inlineStr">
        <is>
          <t>Flocculated Oral Suspension with Xanthan Gum</t>
        </is>
      </c>
      <c r="H93" s="166" t="inlineStr">
        <is>
          <t>Deflocculated Suspension formulation</t>
        </is>
      </c>
      <c r="I93" s="165" t="n">
        <v>1</v>
      </c>
      <c r="J9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Creams &amp; Ointments</t>
        </is>
      </c>
      <c r="M93" s="166" t="inlineStr"/>
      <c r="N93" s="165" t="inlineStr">
        <is>
          <t>Product</t>
        </is>
      </c>
      <c r="O93" s="166" t="inlineStr">
        <is>
          <t>ข้อ 5 (PLE_CC1_Key_Rx20_UBU.md)</t>
        </is>
      </c>
      <c r="P93" s="165" t="inlineStr">
        <is>
          <t>ข้อสอบจำลอง</t>
        </is>
      </c>
      <c r="Q93" s="165" t="inlineStr">
        <is>
          <t>Mock Rx20 UBU</t>
        </is>
      </c>
      <c r="R93" s="165" t="inlineStr"/>
    </row>
    <row r="94" ht="24" customHeight="1" s="49">
      <c r="A94" s="165" t="n">
        <v>92</v>
      </c>
      <c r="B94" s="166"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94" s="166" t="inlineStr"/>
      <c r="D94" s="166" t="inlineStr">
        <is>
          <t>Flocculated Oral Suspension with Xanthan Gum</t>
        </is>
      </c>
      <c r="E94" s="166" t="inlineStr">
        <is>
          <t>Deflocculated Suspension formulation</t>
        </is>
      </c>
      <c r="F94" s="166" t="inlineStr">
        <is>
          <t>O/W Emulsion stabilized by Polysorbate 80 / Span 80</t>
        </is>
      </c>
      <c r="G94" s="166" t="inlineStr">
        <is>
          <t>W/O Emulsion with Sorbitan monooleate</t>
        </is>
      </c>
      <c r="H94" s="166" t="inlineStr">
        <is>
          <t>Carbopol 940 hydrogel neutralized with Triethanolamine</t>
        </is>
      </c>
      <c r="I94" s="165" t="n">
        <v>2</v>
      </c>
      <c r="J94" s="166"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Emulsions</t>
        </is>
      </c>
      <c r="M94" s="166" t="inlineStr"/>
      <c r="N94" s="165" t="inlineStr">
        <is>
          <t>Product</t>
        </is>
      </c>
      <c r="O94" s="166" t="inlineStr">
        <is>
          <t>ข้อ 5 (PLE_CC1_Key_Rx20_UBU.md)</t>
        </is>
      </c>
      <c r="P94" s="165" t="inlineStr">
        <is>
          <t>ข้อสอบจำลอง</t>
        </is>
      </c>
      <c r="Q94" s="165" t="inlineStr">
        <is>
          <t>Mock Rx20 UBU</t>
        </is>
      </c>
      <c r="R94" s="165" t="inlineStr"/>
    </row>
    <row r="95" ht="24" customHeight="1" s="49">
      <c r="A95" s="165" t="n">
        <v>93</v>
      </c>
      <c r="B95" s="166" t="inlineStr">
        <is>
          <t>Tween 80 เท่ากับ 56 % และ Span 80 เท่ากับ 44 %</t>
        </is>
      </c>
      <c r="C95" s="166" t="inlineStr"/>
      <c r="D95" s="166" t="inlineStr">
        <is>
          <t>W/O Emulsion with Sorbitan monooleate</t>
        </is>
      </c>
      <c r="E95" s="166" t="inlineStr">
        <is>
          <t>Carbopol 940 hydrogel neutralized with Triethanolamine</t>
        </is>
      </c>
      <c r="F95" s="166" t="inlineStr">
        <is>
          <t>Oleaginous Ointment base (White Petrolatum)</t>
        </is>
      </c>
      <c r="G95" s="166" t="inlineStr">
        <is>
          <t>Absorption Ointment base (Lanolin USP)</t>
        </is>
      </c>
      <c r="H95" s="166" t="inlineStr">
        <is>
          <t>Fatty Suppository base (Hard Fat / Witepsol)</t>
        </is>
      </c>
      <c r="I95" s="165" t="n">
        <v>1</v>
      </c>
      <c r="J9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Emulsions</t>
        </is>
      </c>
      <c r="M95" s="166" t="inlineStr"/>
      <c r="N95" s="165" t="inlineStr">
        <is>
          <t>Product</t>
        </is>
      </c>
      <c r="O95" s="166" t="inlineStr">
        <is>
          <t>ข้อ 1 (PLE_CC1_Key_Rx20_UBU.md)</t>
        </is>
      </c>
      <c r="P95" s="165" t="inlineStr">
        <is>
          <t>ข้อสอบจำลอง</t>
        </is>
      </c>
      <c r="Q95" s="165" t="inlineStr">
        <is>
          <t>Mock Rx20 UBU</t>
        </is>
      </c>
      <c r="R95" s="165" t="inlineStr"/>
    </row>
    <row r="96" ht="24" customHeight="1" s="49">
      <c r="A96" s="165" t="n">
        <v>94</v>
      </c>
      <c r="B96" s="166" t="inlineStr">
        <is>
          <t>Tween 80 เท่ากับ 7 % และ Span 80 เท่ากับ 5 %</t>
        </is>
      </c>
      <c r="C96" s="166" t="inlineStr"/>
      <c r="D96" s="166" t="inlineStr">
        <is>
          <t>Absorption Ointment base (Lanolin USP)</t>
        </is>
      </c>
      <c r="E96" s="166" t="inlineStr">
        <is>
          <t>Fatty Suppository base (Hard Fat / Witepsol)</t>
        </is>
      </c>
      <c r="F96" s="166" t="inlineStr">
        <is>
          <t>Simple Syrup USP (85% w/v Sucrose)</t>
        </is>
      </c>
      <c r="G96" s="166" t="inlineStr">
        <is>
          <t>Elixir with 10-20% Alcohol cosolvent</t>
        </is>
      </c>
      <c r="H96" s="166" t="inlineStr">
        <is>
          <t>Flocculated Oral Suspension with Xanthan Gum</t>
        </is>
      </c>
      <c r="I96" s="165" t="n">
        <v>1</v>
      </c>
      <c r="J9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Emulsions</t>
        </is>
      </c>
      <c r="M96" s="166" t="inlineStr"/>
      <c r="N96" s="165" t="inlineStr">
        <is>
          <t>Product</t>
        </is>
      </c>
      <c r="O96" s="166" t="inlineStr">
        <is>
          <t>ข้อ 2 (PLE_CC1_Key_Rx20_UBU.md)</t>
        </is>
      </c>
      <c r="P96" s="165" t="inlineStr">
        <is>
          <t>ข้อสอบจำลอง</t>
        </is>
      </c>
      <c r="Q96" s="165" t="inlineStr">
        <is>
          <t>Mock Rx20 UBU</t>
        </is>
      </c>
      <c r="R96" s="165" t="inlineStr"/>
    </row>
    <row r="97" ht="24" customHeight="1" s="49">
      <c r="A97" s="165" t="n">
        <v>95</v>
      </c>
      <c r="B97" s="166" t="inlineStr">
        <is>
          <t>Tween 80 เท่ากับ 5.6 % และ Span 80 เท่ากับ 4.4 %</t>
        </is>
      </c>
      <c r="C97" s="166" t="inlineStr"/>
      <c r="D97" s="166" t="inlineStr">
        <is>
          <t>Elixir with 10-20% Alcohol cosolvent</t>
        </is>
      </c>
      <c r="E97" s="166" t="inlineStr">
        <is>
          <t>Flocculated Oral Suspension with Xanthan Gum</t>
        </is>
      </c>
      <c r="F97" s="166" t="inlineStr">
        <is>
          <t>Deflocculated Suspension formulation</t>
        </is>
      </c>
      <c r="G97" s="166" t="inlineStr">
        <is>
          <t>O/W Emulsion stabilized by Polysorbate 80 / Span 80</t>
        </is>
      </c>
      <c r="H97" s="166" t="inlineStr">
        <is>
          <t>W/O Emulsion with Sorbitan monooleate</t>
        </is>
      </c>
      <c r="I97" s="165" t="n">
        <v>1</v>
      </c>
      <c r="J97"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Emulsions</t>
        </is>
      </c>
      <c r="M97" s="166" t="inlineStr"/>
      <c r="N97" s="165" t="inlineStr">
        <is>
          <t>Product</t>
        </is>
      </c>
      <c r="O97" s="166" t="inlineStr">
        <is>
          <t>ข้อ 3 (PLE_CC1_Key_Rx20_UBU.md)</t>
        </is>
      </c>
      <c r="P97" s="165" t="inlineStr">
        <is>
          <t>ข้อสอบจำลอง</t>
        </is>
      </c>
      <c r="Q97" s="165" t="inlineStr">
        <is>
          <t>Mock Rx20 UBU</t>
        </is>
      </c>
      <c r="R97" s="165" t="inlineStr"/>
    </row>
    <row r="98" ht="24" customHeight="1" s="49">
      <c r="A98" s="165" t="n">
        <v>96</v>
      </c>
      <c r="B98" s="166" t="inlineStr">
        <is>
          <t>Tween 80 เท่ากับ 5.8 % และ Span 80 เท่ากับ 4.2 %</t>
        </is>
      </c>
      <c r="C98" s="166" t="inlineStr"/>
      <c r="D98" s="166" t="inlineStr">
        <is>
          <t>O/W Emulsion stabilized by Polysorbate 80 / Span 80</t>
        </is>
      </c>
      <c r="E98" s="166" t="inlineStr">
        <is>
          <t>W/O Emulsion with Sorbitan monooleate</t>
        </is>
      </c>
      <c r="F98" s="166" t="inlineStr">
        <is>
          <t>Carbopol 940 hydrogel neutralized with Triethanolamine</t>
        </is>
      </c>
      <c r="G98" s="166" t="inlineStr">
        <is>
          <t>Oleaginous Ointment base (White Petrolatum)</t>
        </is>
      </c>
      <c r="H98" s="166" t="inlineStr">
        <is>
          <t>Absorption Ointment base (Lanolin USP)</t>
        </is>
      </c>
      <c r="I98" s="165" t="n">
        <v>1</v>
      </c>
      <c r="J9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Emulsions</t>
        </is>
      </c>
      <c r="M98" s="166" t="inlineStr"/>
      <c r="N98" s="165" t="inlineStr">
        <is>
          <t>Product</t>
        </is>
      </c>
      <c r="O98" s="166" t="inlineStr">
        <is>
          <t>ข้อ 4 (PLE_CC1_Key_Rx20_UBU.md)</t>
        </is>
      </c>
      <c r="P98" s="165" t="inlineStr">
        <is>
          <t>ข้อสอบจำลอง</t>
        </is>
      </c>
      <c r="Q98" s="165" t="inlineStr">
        <is>
          <t>Mock Rx20 UBU</t>
        </is>
      </c>
      <c r="R98" s="165" t="inlineStr"/>
    </row>
    <row r="99" ht="24" customHeight="1" s="49">
      <c r="A99" s="165" t="n">
        <v>97</v>
      </c>
      <c r="B99" s="166" t="inlineStr">
        <is>
          <t>Tween 80 เท่ากับ 4.2 % และ Span 80 เท่ากับ 5.8 % &amp; Tweer 1 / -1 / Span 3 - - ิ → เหง้าSpr alliqout technique Tween80 = 7/12 x 10 = 5.83 % Span = 5/12 x 10 = 4.17 %</t>
        </is>
      </c>
      <c r="C99" s="166" t="inlineStr"/>
      <c r="D99" s="166" t="inlineStr">
        <is>
          <t>Oleaginous Ointment base (White Petrolatum)</t>
        </is>
      </c>
      <c r="E99" s="166" t="inlineStr">
        <is>
          <t>Absorption Ointment base (Lanolin USP)</t>
        </is>
      </c>
      <c r="F99" s="166" t="inlineStr">
        <is>
          <t>Fatty Suppository base (Hard Fat / Witepsol)</t>
        </is>
      </c>
      <c r="G99" s="166" t="inlineStr">
        <is>
          <t>Simple Syrup USP (85% w/v Sucrose)</t>
        </is>
      </c>
      <c r="H99" s="166" t="inlineStr">
        <is>
          <t>Elixir with 10-20% Alcohol cosolvent</t>
        </is>
      </c>
      <c r="I99" s="165" t="n">
        <v>5</v>
      </c>
      <c r="J99"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Emulsions</t>
        </is>
      </c>
      <c r="M99" s="166" t="inlineStr"/>
      <c r="N99" s="165" t="inlineStr">
        <is>
          <t>Product</t>
        </is>
      </c>
      <c r="O99" s="166" t="inlineStr">
        <is>
          <t>ข้อ 5 (PLE_CC1_Key_Rx20_UBU.md)</t>
        </is>
      </c>
      <c r="P99" s="165" t="inlineStr">
        <is>
          <t>ข้อสอบจำลอง</t>
        </is>
      </c>
      <c r="Q99" s="165" t="inlineStr">
        <is>
          <t>Mock Rx20 UBU</t>
        </is>
      </c>
      <c r="R99" s="165" t="inlineStr"/>
    </row>
    <row r="100" ht="24" customHeight="1" s="49">
      <c r="A100" s="165" t="n">
        <v>98</v>
      </c>
      <c r="B100" s="166" t="inlineStr">
        <is>
          <t>O/W เนื่องจากตำรับดังกล่าวมีส่วนของวัฏภาคน้ำสูงกว่าวัฏภาคน้ำมัน และมีค่า HLB ของ Emulsifier ที่สูง</t>
        </is>
      </c>
      <c r="C100" s="166" t="inlineStr"/>
      <c r="D100" s="166" t="inlineStr">
        <is>
          <t>Simple Syrup USP (85% w/v Sucrose)</t>
        </is>
      </c>
      <c r="E100" s="166" t="inlineStr">
        <is>
          <t>Elixir with 10-20% Alcohol cosolvent</t>
        </is>
      </c>
      <c r="F100" s="166" t="inlineStr">
        <is>
          <t>Flocculated Oral Suspension with Xanthan Gum</t>
        </is>
      </c>
      <c r="G100" s="166" t="inlineStr">
        <is>
          <t>Deflocculated Suspension formulation</t>
        </is>
      </c>
      <c r="H100" s="166" t="inlineStr">
        <is>
          <t>O/W Emulsion stabilized by Polysorbate 80 / Span 80</t>
        </is>
      </c>
      <c r="I100" s="165" t="n">
        <v>1</v>
      </c>
      <c r="J10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Emulsions</t>
        </is>
      </c>
      <c r="M100" s="166" t="inlineStr"/>
      <c r="N100" s="165" t="inlineStr">
        <is>
          <t>Product</t>
        </is>
      </c>
      <c r="O100" s="166" t="inlineStr">
        <is>
          <t>ข้อ 1 (PLE_CC1_Key_Rx20_UBU.md)</t>
        </is>
      </c>
      <c r="P100" s="165" t="inlineStr">
        <is>
          <t>ข้อสอบจำลอง</t>
        </is>
      </c>
      <c r="Q100" s="165" t="inlineStr">
        <is>
          <t>Mock Rx20 UBU</t>
        </is>
      </c>
      <c r="R100" s="165" t="inlineStr"/>
    </row>
    <row r="101" ht="24" customHeight="1" s="49">
      <c r="A101" s="165" t="n">
        <v>99</v>
      </c>
      <c r="B101" s="166" t="inlineStr">
        <is>
          <t>W/O เนื่องจากตำรับดังกล่าวมีส่วนของวัฏภาคน้ำมันสูงกว่าวัฏภาคน้ำ และมีค่า HLB ของ Emulsifier ที่สูง</t>
        </is>
      </c>
      <c r="C101" s="166" t="inlineStr"/>
      <c r="D101" s="166" t="inlineStr">
        <is>
          <t>Deflocculated Suspension formulation</t>
        </is>
      </c>
      <c r="E101" s="166" t="inlineStr">
        <is>
          <t>O/W Emulsion stabilized by Polysorbate 80 / Span 80</t>
        </is>
      </c>
      <c r="F101" s="166" t="inlineStr">
        <is>
          <t>W/O Emulsion with Sorbitan monooleate</t>
        </is>
      </c>
      <c r="G101" s="166" t="inlineStr">
        <is>
          <t>Carbopol 940 hydrogel neutralized with Triethanolamine</t>
        </is>
      </c>
      <c r="H101" s="166" t="inlineStr">
        <is>
          <t>Oleaginous Ointment base (White Petrolatum)</t>
        </is>
      </c>
      <c r="I101" s="165" t="n">
        <v>1</v>
      </c>
      <c r="J10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Emulsions</t>
        </is>
      </c>
      <c r="M101" s="166" t="inlineStr"/>
      <c r="N101" s="165" t="inlineStr">
        <is>
          <t>Product</t>
        </is>
      </c>
      <c r="O101" s="166" t="inlineStr">
        <is>
          <t>ข้อ 3 (PLE_CC1_Key_Rx20_UBU.md)</t>
        </is>
      </c>
      <c r="P101" s="165" t="inlineStr">
        <is>
          <t>ข้อสอบจำลอง</t>
        </is>
      </c>
      <c r="Q101" s="165" t="inlineStr">
        <is>
          <t>Mock Rx20 UBU</t>
        </is>
      </c>
      <c r="R101" s="165" t="inlineStr"/>
    </row>
    <row r="102" ht="24" customHeight="1" s="49">
      <c r="A102" s="165" t="n">
        <v>100</v>
      </c>
      <c r="B102" s="166" t="inlineStr">
        <is>
          <t>เนื่องจากตำรับดังกล่าวมีการใช้ Tween และ Span ซึ่งเป็น Emulsifier ชนิด Non-ionic surfactant Emulsifier ที่สูง</t>
        </is>
      </c>
      <c r="C102" s="166" t="inlineStr"/>
      <c r="D102" s="166" t="inlineStr">
        <is>
          <t>Carbopol 940 hydrogel neutralized with Triethanolamine</t>
        </is>
      </c>
      <c r="E102" s="166" t="inlineStr">
        <is>
          <t>Oleaginous Ointment base (White Petrolatum)</t>
        </is>
      </c>
      <c r="F102" s="166" t="inlineStr">
        <is>
          <t>Absorption Ointment base (Lanolin USP)</t>
        </is>
      </c>
      <c r="G102" s="166" t="inlineStr">
        <is>
          <t>Fatty Suppository base (Hard Fat / Witepsol)</t>
        </is>
      </c>
      <c r="H102" s="166" t="inlineStr">
        <is>
          <t>Simple Syrup USP (85% w/v Sucrose)</t>
        </is>
      </c>
      <c r="I102" s="165" t="n">
        <v>4</v>
      </c>
      <c r="J102" s="166"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Emulsions</t>
        </is>
      </c>
      <c r="M102" s="166" t="inlineStr"/>
      <c r="N102" s="165" t="inlineStr">
        <is>
          <t>Product</t>
        </is>
      </c>
      <c r="O102" s="166" t="inlineStr">
        <is>
          <t>ข้อ 5 (PLE_CC1_Key_Rx20_UBU.md)</t>
        </is>
      </c>
      <c r="P102" s="165" t="inlineStr">
        <is>
          <t>ข้อสอบจำลอง</t>
        </is>
      </c>
      <c r="Q102" s="165" t="inlineStr">
        <is>
          <t>Mock Rx20 UBU</t>
        </is>
      </c>
      <c r="R102" s="165" t="inlineStr"/>
    </row>
    <row r="103" ht="24" customHeight="1" s="49">
      <c r="A103" s="165" t="n">
        <v>101</v>
      </c>
      <c r="B103" s="166" t="inlineStr">
        <is>
          <t>ยาครีมอิมัลชันที่แยกชั้นออกจากกัน</t>
        </is>
      </c>
      <c r="C103" s="166" t="inlineStr"/>
      <c r="D103" s="166" t="inlineStr">
        <is>
          <t>Fatty Suppository base (Hard Fat / Witepsol)</t>
        </is>
      </c>
      <c r="E103" s="166" t="inlineStr">
        <is>
          <t>Simple Syrup USP (85% w/v Sucrose)</t>
        </is>
      </c>
      <c r="F103" s="166" t="inlineStr">
        <is>
          <t>Elixir with 10-20% Alcohol cosolvent</t>
        </is>
      </c>
      <c r="G103" s="166" t="inlineStr">
        <is>
          <t>Flocculated Oral Suspension with Xanthan Gum</t>
        </is>
      </c>
      <c r="H103" s="166" t="inlineStr">
        <is>
          <t>Deflocculated Suspension formulation</t>
        </is>
      </c>
      <c r="I103" s="165" t="n">
        <v>1</v>
      </c>
      <c r="J10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Creams &amp; Ointments</t>
        </is>
      </c>
      <c r="M103" s="166" t="inlineStr"/>
      <c r="N103" s="165" t="inlineStr">
        <is>
          <t>Product</t>
        </is>
      </c>
      <c r="O103" s="166" t="inlineStr">
        <is>
          <t>ข้อ 1 (PLE_CC1_Key_Rx20_UBU.md)</t>
        </is>
      </c>
      <c r="P103" s="165" t="inlineStr">
        <is>
          <t>ข้อสอบจำลอง</t>
        </is>
      </c>
      <c r="Q103" s="165" t="inlineStr">
        <is>
          <t>Mock Rx20 UBU</t>
        </is>
      </c>
      <c r="R103" s="165" t="inlineStr"/>
    </row>
    <row r="104" ht="24" customHeight="1" s="49">
      <c r="A104" s="165" t="n">
        <v>102</v>
      </c>
      <c r="B104" s="166"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04" s="166" t="inlineStr"/>
      <c r="D104" s="166" t="inlineStr">
        <is>
          <t>Flocculated Oral Suspension with Xanthan Gum</t>
        </is>
      </c>
      <c r="E104" s="166" t="inlineStr">
        <is>
          <t>Deflocculated Suspension formulation</t>
        </is>
      </c>
      <c r="F104" s="166" t="inlineStr">
        <is>
          <t>O/W Emulsion stabilized by Polysorbate 80 / Span 80</t>
        </is>
      </c>
      <c r="G104" s="166" t="inlineStr">
        <is>
          <t>W/O Emulsion with Sorbitan monooleate</t>
        </is>
      </c>
      <c r="H104" s="166" t="inlineStr">
        <is>
          <t>Carbopol 940 hydrogel neutralized with Triethanolamine</t>
        </is>
      </c>
      <c r="I104" s="165" t="n">
        <v>1</v>
      </c>
      <c r="J10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Creams &amp; Ointments</t>
        </is>
      </c>
      <c r="M104" s="166" t="inlineStr"/>
      <c r="N104" s="165" t="inlineStr">
        <is>
          <t>Product</t>
        </is>
      </c>
      <c r="O104" s="166" t="inlineStr">
        <is>
          <t>ข้อ 4 (PLE_CC1_Key_Rx20_UBU.md)</t>
        </is>
      </c>
      <c r="P104" s="165" t="inlineStr">
        <is>
          <t>ข้อสอบจำลอง</t>
        </is>
      </c>
      <c r="Q104" s="165" t="inlineStr">
        <is>
          <t>Mock Rx20 UBU</t>
        </is>
      </c>
      <c r="R104" s="165" t="inlineStr"/>
    </row>
    <row r="105" ht="24" customHeight="1" s="49">
      <c r="A105" s="165" t="n">
        <v>103</v>
      </c>
      <c r="B105" s="166" t="inlineStr">
        <is>
          <t>Reducing sugar Mayer’s test ให้ผลเป็นสีครีม และ Dragendorff’s test ได้เป็นตะกอนสีส้ม คือผลการทดสอบสารกลุ่ม Alkaloids</t>
        </is>
      </c>
      <c r="C105" s="166" t="inlineStr"/>
      <c r="D105" s="166" t="inlineStr">
        <is>
          <t>W/O Emulsion with Sorbitan monooleate</t>
        </is>
      </c>
      <c r="E105" s="166" t="inlineStr">
        <is>
          <t>Carbopol 940 hydrogel neutralized with Triethanolamine</t>
        </is>
      </c>
      <c r="F105" s="166" t="inlineStr">
        <is>
          <t>Oleaginous Ointment base (White Petrolatum)</t>
        </is>
      </c>
      <c r="G105" s="166" t="inlineStr">
        <is>
          <t>Absorption Ointment base (Lanolin USP)</t>
        </is>
      </c>
      <c r="H105" s="166" t="inlineStr">
        <is>
          <t>Fatty Suppository base (Hard Fat / Witepsol)</t>
        </is>
      </c>
      <c r="I105" s="165" t="n">
        <v>1</v>
      </c>
      <c r="J10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Creams &amp; Ointments</t>
        </is>
      </c>
      <c r="M105" s="166" t="inlineStr"/>
      <c r="N105" s="165" t="inlineStr">
        <is>
          <t>Product</t>
        </is>
      </c>
      <c r="O105" s="166" t="inlineStr">
        <is>
          <t>ข้อ 5 (PLE_CC1_Key_Rx20_UBU.md)</t>
        </is>
      </c>
      <c r="P105" s="165" t="inlineStr">
        <is>
          <t>ข้อสอบจำลอง</t>
        </is>
      </c>
      <c r="Q105" s="165" t="inlineStr">
        <is>
          <t>Mock Rx20 UBU</t>
        </is>
      </c>
      <c r="R105" s="165" t="inlineStr"/>
    </row>
    <row r="106" ht="24" customHeight="1" s="49">
      <c r="A106" s="165" t="n">
        <v>104</v>
      </c>
      <c r="B106" s="166" t="inlineStr">
        <is>
          <t>เป็น noninonic surfactant เพื่อเลียนแบบสภาวะในกระเพาะอาหาร</t>
        </is>
      </c>
      <c r="C106" s="166" t="inlineStr"/>
      <c r="D106" s="166" t="inlineStr">
        <is>
          <t>Absorption Ointment base (Lanolin USP)</t>
        </is>
      </c>
      <c r="E106" s="166" t="inlineStr">
        <is>
          <t>Fatty Suppository base (Hard Fat / Witepsol)</t>
        </is>
      </c>
      <c r="F106" s="166" t="inlineStr">
        <is>
          <t>Simple Syrup USP (85% w/v Sucrose)</t>
        </is>
      </c>
      <c r="G106" s="166" t="inlineStr">
        <is>
          <t>Elixir with 10-20% Alcohol cosolvent</t>
        </is>
      </c>
      <c r="H106" s="166" t="inlineStr">
        <is>
          <t>Flocculated Oral Suspension with Xanthan Gum</t>
        </is>
      </c>
      <c r="I106" s="165" t="n">
        <v>1</v>
      </c>
      <c r="J10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Emulsions</t>
        </is>
      </c>
      <c r="M106" s="166" t="inlineStr"/>
      <c r="N106" s="165" t="inlineStr">
        <is>
          <t>Product</t>
        </is>
      </c>
      <c r="O106" s="166" t="inlineStr">
        <is>
          <t>ข้อ 1 (PLE_CC1_Key_Rx20_UBU.md)</t>
        </is>
      </c>
      <c r="P106" s="165" t="inlineStr">
        <is>
          <t>ข้อสอบจำลอง</t>
        </is>
      </c>
      <c r="Q106" s="165" t="inlineStr">
        <is>
          <t>Mock Rx20 UBU</t>
        </is>
      </c>
      <c r="R106" s="165" t="inlineStr"/>
    </row>
    <row r="107" ht="24" customHeight="1" s="49">
      <c r="A107" s="165" t="n">
        <v>105</v>
      </c>
      <c r="B107" s="166"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07" s="166" t="inlineStr"/>
      <c r="D107" s="166" t="inlineStr">
        <is>
          <t>Elixir with 10-20% Alcohol cosolvent</t>
        </is>
      </c>
      <c r="E107" s="166" t="inlineStr">
        <is>
          <t>Flocculated Oral Suspension with Xanthan Gum</t>
        </is>
      </c>
      <c r="F107" s="166" t="inlineStr">
        <is>
          <t>Deflocculated Suspension formulation</t>
        </is>
      </c>
      <c r="G107" s="166" t="inlineStr">
        <is>
          <t>O/W Emulsion stabilized by Polysorbate 80 / Span 80</t>
        </is>
      </c>
      <c r="H107" s="166" t="inlineStr">
        <is>
          <t>W/O Emulsion with Sorbitan monooleate</t>
        </is>
      </c>
      <c r="I107" s="165" t="n">
        <v>1</v>
      </c>
      <c r="J107" s="166"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Solutions, Syrups &amp; Elixirs</t>
        </is>
      </c>
      <c r="M107" s="166" t="inlineStr"/>
      <c r="N107" s="165" t="inlineStr">
        <is>
          <t>Product</t>
        </is>
      </c>
      <c r="O107" s="166" t="inlineStr">
        <is>
          <t>ข้อ 73 (PLE_CC1_Key_Rx20_UBU.md)</t>
        </is>
      </c>
      <c r="P107" s="165" t="inlineStr">
        <is>
          <t>ข้อสอบจำลอง</t>
        </is>
      </c>
      <c r="Q107" s="165" t="inlineStr">
        <is>
          <t>Mock Rx20 UBU</t>
        </is>
      </c>
      <c r="R107" s="165" t="inlineStr"/>
    </row>
    <row r="108" ht="24" customHeight="1" s="49">
      <c r="A108" s="165" t="n">
        <v>106</v>
      </c>
      <c r="B108" s="166"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08" s="166" t="inlineStr"/>
      <c r="D108" s="166" t="inlineStr">
        <is>
          <t>O/W Emulsion stabilized by Polysorbate 80 / Span 80</t>
        </is>
      </c>
      <c r="E108" s="166" t="inlineStr">
        <is>
          <t>W/O Emulsion with Sorbitan monooleate</t>
        </is>
      </c>
      <c r="F108" s="166" t="inlineStr">
        <is>
          <t>Carbopol 940 hydrogel neutralized with Triethanolamine</t>
        </is>
      </c>
      <c r="G108" s="166" t="inlineStr">
        <is>
          <t>Oleaginous Ointment base (White Petrolatum)</t>
        </is>
      </c>
      <c r="H108" s="166" t="inlineStr">
        <is>
          <t>Absorption Ointment base (Lanolin USP)</t>
        </is>
      </c>
      <c r="I108" s="165" t="n">
        <v>1</v>
      </c>
      <c r="J10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Emulsions</t>
        </is>
      </c>
      <c r="M108" s="166" t="inlineStr"/>
      <c r="N108" s="165" t="inlineStr">
        <is>
          <t>Product</t>
        </is>
      </c>
      <c r="O108" s="166" t="inlineStr">
        <is>
          <t>ข้อ 1 (PLE_CC1_Key_Rx20_UBU.md)</t>
        </is>
      </c>
      <c r="P108" s="165" t="inlineStr">
        <is>
          <t>ข้อสอบจำลอง</t>
        </is>
      </c>
      <c r="Q108" s="165" t="inlineStr">
        <is>
          <t>Mock Rx20 UBU</t>
        </is>
      </c>
      <c r="R108" s="165" t="inlineStr"/>
    </row>
    <row r="109" ht="24" customHeight="1" s="49">
      <c r="A109" s="165" t="n">
        <v>107</v>
      </c>
      <c r="B109" s="166" t="inlineStr">
        <is>
          <t>Hydrophilic colloids: acacia, tragacanth, pectic, sodium alginate, gelatin, Cellulose derivative( Methylcellulose, sodium carboxy methylcellulose, ethylcellulose</t>
        </is>
      </c>
      <c r="C109" s="166" t="inlineStr"/>
      <c r="D109" s="166" t="inlineStr">
        <is>
          <t>Oleaginous Ointment base (White Petrolatum)</t>
        </is>
      </c>
      <c r="E109" s="166" t="inlineStr">
        <is>
          <t>Absorption Ointment base (Lanolin USP)</t>
        </is>
      </c>
      <c r="F109" s="166" t="inlineStr">
        <is>
          <t>Fatty Suppository base (Hard Fat / Witepsol)</t>
        </is>
      </c>
      <c r="G109" s="166" t="inlineStr">
        <is>
          <t>Simple Syrup USP (85% w/v Sucrose)</t>
        </is>
      </c>
      <c r="H109" s="166" t="inlineStr">
        <is>
          <t>Elixir with 10-20% Alcohol cosolvent</t>
        </is>
      </c>
      <c r="I109" s="165" t="n">
        <v>1</v>
      </c>
      <c r="J10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Gels</t>
        </is>
      </c>
      <c r="M109" s="166" t="inlineStr"/>
      <c r="N109" s="165" t="inlineStr">
        <is>
          <t>Product</t>
        </is>
      </c>
      <c r="O109" s="166" t="inlineStr">
        <is>
          <t>ข้อ 2 (PLE_CC1_Key_Rx20_UBU.md)</t>
        </is>
      </c>
      <c r="P109" s="165" t="inlineStr">
        <is>
          <t>ข้อสอบจำลอง</t>
        </is>
      </c>
      <c r="Q109" s="165" t="inlineStr">
        <is>
          <t>Mock Rx20 UBU</t>
        </is>
      </c>
      <c r="R109" s="165" t="inlineStr"/>
    </row>
    <row r="110" ht="24" customHeight="1" s="49">
      <c r="A110" s="165" t="n">
        <v>108</v>
      </c>
      <c r="B110" s="166"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10" s="166" t="inlineStr"/>
      <c r="D110" s="166" t="inlineStr">
        <is>
          <t>Simple Syrup USP (85% w/v Sucrose)</t>
        </is>
      </c>
      <c r="E110" s="166" t="inlineStr">
        <is>
          <t>Elixir with 10-20% Alcohol cosolvent</t>
        </is>
      </c>
      <c r="F110" s="166" t="inlineStr">
        <is>
          <t>Flocculated Oral Suspension with Xanthan Gum</t>
        </is>
      </c>
      <c r="G110" s="166" t="inlineStr">
        <is>
          <t>Deflocculated Suspension formulation</t>
        </is>
      </c>
      <c r="H110" s="166" t="inlineStr">
        <is>
          <t>O/W Emulsion stabilized by Polysorbate 80 / Span 80</t>
        </is>
      </c>
      <c r="I110" s="165" t="n">
        <v>3</v>
      </c>
      <c r="J110" s="166"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Creams &amp; Ointments</t>
        </is>
      </c>
      <c r="M110" s="166" t="inlineStr"/>
      <c r="N110" s="165" t="inlineStr">
        <is>
          <t>Product</t>
        </is>
      </c>
      <c r="O110" s="166" t="inlineStr">
        <is>
          <t>ข้อ 44 (PLE_CC1_Key_Rx20_UBU.md)</t>
        </is>
      </c>
      <c r="P110" s="165" t="inlineStr">
        <is>
          <t>ข้อสอบจำลอง</t>
        </is>
      </c>
      <c r="Q110" s="165" t="inlineStr">
        <is>
          <t>Mock Rx20 UBU</t>
        </is>
      </c>
      <c r="R110" s="165" t="inlineStr"/>
    </row>
    <row r="111" ht="24" customHeight="1" s="49">
      <c r="A111" s="165" t="n">
        <v>109</v>
      </c>
      <c r="B111" s="166" t="inlineStr">
        <is>
          <t>วิทยุโฆษณาชุมชน โฆษณาวGา .” รักษาสิว นึกถึง clindamycin gel” ทำได$หรือไมG</t>
        </is>
      </c>
      <c r="C111" s="166" t="inlineStr"/>
      <c r="D111" s="166" t="inlineStr">
        <is>
          <t>Deflocculated Suspension formulation</t>
        </is>
      </c>
      <c r="E111" s="166" t="inlineStr">
        <is>
          <t>O/W Emulsion stabilized by Polysorbate 80 / Span 80</t>
        </is>
      </c>
      <c r="F111" s="166" t="inlineStr">
        <is>
          <t>W/O Emulsion with Sorbitan monooleate</t>
        </is>
      </c>
      <c r="G111" s="166" t="inlineStr">
        <is>
          <t>Carbopol 940 hydrogel neutralized with Triethanolamine</t>
        </is>
      </c>
      <c r="H111" s="166" t="inlineStr">
        <is>
          <t>Oleaginous Ointment base (White Petrolatum)</t>
        </is>
      </c>
      <c r="I111" s="165" t="n">
        <v>1</v>
      </c>
      <c r="J11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Gels</t>
        </is>
      </c>
      <c r="M111" s="166" t="inlineStr"/>
      <c r="N111" s="165" t="inlineStr">
        <is>
          <t>Product</t>
        </is>
      </c>
      <c r="O111" s="166" t="inlineStr">
        <is>
          <t>ข้อ 9 (PLE_CC1_Key_Rx20_UBU.md)</t>
        </is>
      </c>
      <c r="P111" s="165" t="inlineStr">
        <is>
          <t>ข้อสอบจำลอง</t>
        </is>
      </c>
      <c r="Q111" s="165" t="inlineStr">
        <is>
          <t>Mock Rx20 UBU</t>
        </is>
      </c>
      <c r="R111" s="165" t="inlineStr"/>
    </row>
    <row r="112" ht="24" customHeight="1" s="49">
      <c r="A112" s="165" t="n">
        <v>110</v>
      </c>
      <c r="B112" s="166"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12" s="166" t="inlineStr"/>
      <c r="D112" s="166" t="inlineStr">
        <is>
          <t>Carbopol 940 hydrogel neutralized with Triethanolamine</t>
        </is>
      </c>
      <c r="E112" s="166" t="inlineStr">
        <is>
          <t>Oleaginous Ointment base (White Petrolatum)</t>
        </is>
      </c>
      <c r="F112" s="166" t="inlineStr">
        <is>
          <t>Absorption Ointment base (Lanolin USP)</t>
        </is>
      </c>
      <c r="G112" s="166" t="inlineStr">
        <is>
          <t>Fatty Suppository base (Hard Fat / Witepsol)</t>
        </is>
      </c>
      <c r="H112" s="166" t="inlineStr">
        <is>
          <t>Simple Syrup USP (85% w/v Sucrose)</t>
        </is>
      </c>
      <c r="I112" s="165" t="n">
        <v>2</v>
      </c>
      <c r="J112" s="166"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Creams &amp; Ointments</t>
        </is>
      </c>
      <c r="M112" s="166" t="inlineStr"/>
      <c r="N112" s="165" t="inlineStr">
        <is>
          <t>Product</t>
        </is>
      </c>
      <c r="O112" s="166" t="inlineStr">
        <is>
          <t>ข้อ 5 (PLE_CC1_Key_Rx20_UBU.md)</t>
        </is>
      </c>
      <c r="P112" s="165" t="inlineStr">
        <is>
          <t>ข้อสอบจำลอง</t>
        </is>
      </c>
      <c r="Q112" s="165" t="inlineStr">
        <is>
          <t>Mock Rx20 UBU</t>
        </is>
      </c>
      <c r="R112" s="165" t="inlineStr"/>
    </row>
    <row r="113" ht="24" customHeight="1" s="49">
      <c r="A113" s="165" t="n">
        <v>111</v>
      </c>
      <c r="B113" s="166" t="inlineStr">
        <is>
          <t>Chloramphenicol eye drop + Oxytetracycline ophthalmic ointment</t>
        </is>
      </c>
      <c r="C113" s="166" t="inlineStr"/>
      <c r="D113" s="166" t="inlineStr">
        <is>
          <t>Fatty Suppository base (Hard Fat / Witepsol)</t>
        </is>
      </c>
      <c r="E113" s="166" t="inlineStr">
        <is>
          <t>Simple Syrup USP (85% w/v Sucrose)</t>
        </is>
      </c>
      <c r="F113" s="166" t="inlineStr">
        <is>
          <t>Elixir with 10-20% Alcohol cosolvent</t>
        </is>
      </c>
      <c r="G113" s="166" t="inlineStr">
        <is>
          <t>Flocculated Oral Suspension with Xanthan Gum</t>
        </is>
      </c>
      <c r="H113" s="166" t="inlineStr">
        <is>
          <t>Deflocculated Suspension formulation</t>
        </is>
      </c>
      <c r="I113" s="165" t="n">
        <v>1</v>
      </c>
      <c r="J11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Creams &amp; Ointments</t>
        </is>
      </c>
      <c r="M113" s="166" t="inlineStr"/>
      <c r="N113" s="165" t="inlineStr">
        <is>
          <t>Product</t>
        </is>
      </c>
      <c r="O113" s="166" t="inlineStr">
        <is>
          <t>ข้อ 3 (PLE_CC1_Key_Rx20_UBU.md)</t>
        </is>
      </c>
      <c r="P113" s="165" t="inlineStr">
        <is>
          <t>ข้อสอบจำลอง</t>
        </is>
      </c>
      <c r="Q113" s="165" t="inlineStr">
        <is>
          <t>Mock Rx20 UBU</t>
        </is>
      </c>
      <c r="R113" s="165" t="inlineStr"/>
    </row>
    <row r="114" ht="24" customHeight="1" s="49">
      <c r="A114" s="165" t="n">
        <v>112</v>
      </c>
      <c r="B114" s="166" t="inlineStr">
        <is>
          <t>Oxytetracycline ophthalmic ointment + Gentamicin eye drop</t>
        </is>
      </c>
      <c r="C114" s="166" t="inlineStr"/>
      <c r="D114" s="166" t="inlineStr">
        <is>
          <t>Flocculated Oral Suspension with Xanthan Gum</t>
        </is>
      </c>
      <c r="E114" s="166" t="inlineStr">
        <is>
          <t>Deflocculated Suspension formulation</t>
        </is>
      </c>
      <c r="F114" s="166" t="inlineStr">
        <is>
          <t>O/W Emulsion stabilized by Polysorbate 80 / Span 80</t>
        </is>
      </c>
      <c r="G114" s="166" t="inlineStr">
        <is>
          <t>W/O Emulsion with Sorbitan monooleate</t>
        </is>
      </c>
      <c r="H114" s="166" t="inlineStr">
        <is>
          <t>Carbopol 940 hydrogel neutralized with Triethanolamine</t>
        </is>
      </c>
      <c r="I114" s="165" t="n">
        <v>1</v>
      </c>
      <c r="J11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Creams &amp; Ointments</t>
        </is>
      </c>
      <c r="M114" s="166" t="inlineStr"/>
      <c r="N114" s="165" t="inlineStr">
        <is>
          <t>Product</t>
        </is>
      </c>
      <c r="O114" s="166" t="inlineStr">
        <is>
          <t>ข้อ 4 (PLE_CC1_Key_Rx20_UBU.md)</t>
        </is>
      </c>
      <c r="P114" s="165" t="inlineStr">
        <is>
          <t>ข้อสอบจำลอง</t>
        </is>
      </c>
      <c r="Q114" s="165" t="inlineStr">
        <is>
          <t>Mock Rx20 UBU</t>
        </is>
      </c>
      <c r="R114" s="165" t="inlineStr"/>
    </row>
    <row r="115" ht="24" customHeight="1" s="49">
      <c r="A115" s="165" t="n">
        <v>113</v>
      </c>
      <c r="B115" s="166" t="inlineStr">
        <is>
          <t>Polymixin B + Neomycin ointment</t>
        </is>
      </c>
      <c r="C115" s="166" t="inlineStr"/>
      <c r="D115" s="166" t="inlineStr">
        <is>
          <t>W/O Emulsion with Sorbitan monooleate</t>
        </is>
      </c>
      <c r="E115" s="166" t="inlineStr">
        <is>
          <t>Carbopol 940 hydrogel neutralized with Triethanolamine</t>
        </is>
      </c>
      <c r="F115" s="166" t="inlineStr">
        <is>
          <t>Oleaginous Ointment base (White Petrolatum)</t>
        </is>
      </c>
      <c r="G115" s="166" t="inlineStr">
        <is>
          <t>Absorption Ointment base (Lanolin USP)</t>
        </is>
      </c>
      <c r="H115" s="166" t="inlineStr">
        <is>
          <t>Fatty Suppository base (Hard Fat / Witepsol)</t>
        </is>
      </c>
      <c r="I115" s="165" t="n">
        <v>1</v>
      </c>
      <c r="J11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Creams &amp; Ointments</t>
        </is>
      </c>
      <c r="M115" s="166" t="inlineStr"/>
      <c r="N115" s="165" t="inlineStr">
        <is>
          <t>Product</t>
        </is>
      </c>
      <c r="O115" s="166" t="inlineStr">
        <is>
          <t>ข้อ 2 (PLE_CC1_Key_Rx20_UBU.md)</t>
        </is>
      </c>
      <c r="P115" s="165" t="inlineStr">
        <is>
          <t>ข้อสอบจำลอง</t>
        </is>
      </c>
      <c r="Q115" s="165" t="inlineStr">
        <is>
          <t>Mock Rx20 UBU</t>
        </is>
      </c>
      <c r="R115" s="165" t="inlineStr"/>
    </row>
    <row r="116" ht="24" customHeight="1" s="49">
      <c r="A116" s="165" t="n">
        <v>114</v>
      </c>
      <c r="B116" s="166" t="inlineStr">
        <is>
          <t>16 ไม่มีคำตอบ คิดได้ 11.97 Liquid parafin 30% 33.5% 30/33.5 x 12 = 10.75 HLB 11.97 Wool fat 2% 2/33.5 x 10 = 0.597 Stearyl alcohol 1.5%</t>
        </is>
      </c>
      <c r="C116" s="166" t="inlineStr"/>
      <c r="D116" s="166" t="inlineStr">
        <is>
          <t>5/33.5 x 14 = 0.627</t>
        </is>
      </c>
      <c r="E116" s="166" t="inlineStr">
        <is>
          <t>Fatty Suppository base (Hard Fat / Witepsol)</t>
        </is>
      </c>
      <c r="F116" s="166" t="inlineStr">
        <is>
          <t>Simple Syrup USP (85% w/v Sucrose)</t>
        </is>
      </c>
      <c r="G116" s="166" t="inlineStr">
        <is>
          <t>Elixir with 10-20% Alcohol cosolvent</t>
        </is>
      </c>
      <c r="H116" s="166" t="inlineStr">
        <is>
          <t>Flocculated Oral Suspension with Xanthan Gum</t>
        </is>
      </c>
      <c r="I116" s="165" t="n">
        <v>1</v>
      </c>
      <c r="J116" s="166"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Emulsions</t>
        </is>
      </c>
      <c r="M116" s="166" t="inlineStr"/>
      <c r="N116" s="165" t="inlineStr">
        <is>
          <t>Product</t>
        </is>
      </c>
      <c r="O116" s="166" t="inlineStr">
        <is>
          <t>ข้อ 4 (PLE_CC1_Key_Rx20_UBU.md)</t>
        </is>
      </c>
      <c r="P116" s="165" t="inlineStr">
        <is>
          <t>ข้อสอบจำลอง</t>
        </is>
      </c>
      <c r="Q116" s="165" t="inlineStr">
        <is>
          <t>Mock Rx20 UBU</t>
        </is>
      </c>
      <c r="R116" s="165" t="inlineStr"/>
    </row>
    <row r="117" ht="24" customHeight="1" s="49">
      <c r="A117" s="165" t="n">
        <v>115</v>
      </c>
      <c r="B117" s="166" t="inlineStr">
        <is>
          <t>หากจะเปลี่ยนจากยา Clotrimazole cream เป็นยารูปแบบรับประทาน ควรใช้ยาใด</t>
        </is>
      </c>
      <c r="C117" s="166" t="inlineStr"/>
      <c r="D117" s="166" t="inlineStr">
        <is>
          <t>Ketoconazole</t>
        </is>
      </c>
      <c r="E117" s="166" t="inlineStr">
        <is>
          <t>Posaconazole</t>
        </is>
      </c>
      <c r="F117" s="166" t="inlineStr">
        <is>
          <t>Miconazole</t>
        </is>
      </c>
      <c r="G117" s="166" t="inlineStr">
        <is>
          <t>Fluconazole</t>
        </is>
      </c>
      <c r="H117" s="166" t="inlineStr">
        <is>
          <t>Griseofulvin หลังจากนั้นสักพักผู้ป่วยอาการไม่ดีขึ้น เมื่อไปพบแพทย์์ แพทย์์จ่ายยา Itraconazole มาให้รับประทาน</t>
        </is>
      </c>
      <c r="I117" s="165" t="n">
        <v>4</v>
      </c>
      <c r="J117" s="166"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Creams &amp; Ointments</t>
        </is>
      </c>
      <c r="M117" s="166" t="inlineStr"/>
      <c r="N117" s="165" t="inlineStr">
        <is>
          <t>Product</t>
        </is>
      </c>
      <c r="O117" s="166" t="inlineStr">
        <is>
          <t>ข้อ 13 (PLE_CC1_Key_Rx20_UBU.md)</t>
        </is>
      </c>
      <c r="P117" s="165" t="inlineStr">
        <is>
          <t>ข้อสอบจำลอง</t>
        </is>
      </c>
      <c r="Q117" s="165" t="inlineStr">
        <is>
          <t>Mock Rx20 UBU</t>
        </is>
      </c>
      <c r="R117" s="165" t="inlineStr"/>
    </row>
    <row r="118" ht="24" customHeight="1" s="49">
      <c r="A118" s="165" t="n">
        <v>116</v>
      </c>
      <c r="B118" s="166" t="inlineStr">
        <is>
          <t>ยาทา Piroxicam cream จะต้องทำ Specific test ในหัวข้อใด</t>
        </is>
      </c>
      <c r="C118" s="166" t="inlineStr"/>
      <c r="D118" s="166" t="inlineStr">
        <is>
          <t>Microbial limit test</t>
        </is>
      </c>
      <c r="E118" s="166" t="inlineStr">
        <is>
          <t>Impurity</t>
        </is>
      </c>
      <c r="F118" s="166" t="inlineStr">
        <is>
          <t>Identification</t>
        </is>
      </c>
      <c r="G118" s="166" t="inlineStr">
        <is>
          <t>Assay</t>
        </is>
      </c>
      <c r="H118" s="166" t="inlineStr">
        <is>
          <t>Description</t>
        </is>
      </c>
      <c r="I118" s="165" t="n">
        <v>2</v>
      </c>
      <c r="J118" s="166"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Creams &amp; Ointments</t>
        </is>
      </c>
      <c r="M118" s="166" t="inlineStr"/>
      <c r="N118" s="165" t="inlineStr">
        <is>
          <t>Product</t>
        </is>
      </c>
      <c r="O118" s="166" t="inlineStr">
        <is>
          <t>ข้อ 107 (PLE_CC1_Key_Rx20_UBU.md)</t>
        </is>
      </c>
      <c r="P118" s="165" t="inlineStr">
        <is>
          <t>ข้อสอบจำลอง</t>
        </is>
      </c>
      <c r="Q118" s="165" t="inlineStr">
        <is>
          <t>Mock Rx20 UBU</t>
        </is>
      </c>
      <c r="R118" s="165" t="inlineStr"/>
    </row>
    <row r="119" ht="24" customHeight="1" s="49">
      <c r="A119" s="165" t="n">
        <v>117</v>
      </c>
      <c r="B119" s="166"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19" s="166" t="inlineStr"/>
      <c r="D119" s="166" t="inlineStr">
        <is>
          <t>Oleaginous Ointment base (White Petrolatum)</t>
        </is>
      </c>
      <c r="E119" s="166" t="inlineStr">
        <is>
          <t>Absorption Ointment base (Lanolin USP)</t>
        </is>
      </c>
      <c r="F119" s="166" t="inlineStr">
        <is>
          <t>Fatty Suppository base (Hard Fat / Witepsol)</t>
        </is>
      </c>
      <c r="G119" s="166" t="inlineStr">
        <is>
          <t>Simple Syrup USP (85% w/v Sucrose)</t>
        </is>
      </c>
      <c r="H119" s="166" t="inlineStr">
        <is>
          <t>Elixir with 10-20% Alcohol cosolvent</t>
        </is>
      </c>
      <c r="I119" s="165" t="n">
        <v>1</v>
      </c>
      <c r="J11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Solutions, Syrups &amp; Elixirs</t>
        </is>
      </c>
      <c r="M119" s="166" t="inlineStr"/>
      <c r="N119" s="165" t="inlineStr">
        <is>
          <t>Product</t>
        </is>
      </c>
      <c r="O119" s="166" t="inlineStr">
        <is>
          <t>ข้อ ๑ (PLE_CC1_Key_Rx20_UBU.md)</t>
        </is>
      </c>
      <c r="P119" s="165" t="inlineStr">
        <is>
          <t>ข้อสอบจำลอง</t>
        </is>
      </c>
      <c r="Q119" s="165" t="inlineStr">
        <is>
          <t>Mock Rx20 UBU</t>
        </is>
      </c>
      <c r="R119" s="165" t="inlineStr"/>
    </row>
    <row r="120" ht="24" customHeight="1" s="49">
      <c r="A120" s="165" t="n">
        <v>118</v>
      </c>
      <c r="B120" s="166" t="inlineStr">
        <is>
          <t>ผลิตภัณฑ์ยาน้ำข้างต้นไม่สามารถขายได้ในสถานที่ใด</t>
        </is>
      </c>
      <c r="C120" s="166" t="inlineStr"/>
      <c r="D120" s="166" t="inlineStr">
        <is>
          <t>ร้านขายสมุนไพร</t>
        </is>
      </c>
      <c r="E120" s="166" t="inlineStr">
        <is>
          <t>ร้านขายยาแผนปัจจุบัน</t>
        </is>
      </c>
      <c r="F120" s="166" t="inlineStr">
        <is>
          <t>ร้านขายยาส่งแผนปัจจุบัน</t>
        </is>
      </c>
      <c r="G120" s="166" t="inlineStr">
        <is>
          <t>ร้าน ขย.2</t>
        </is>
      </c>
      <c r="H120" s="166" t="inlineStr">
        <is>
          <t>ร้านขายยาแผนโบราณ</t>
        </is>
      </c>
      <c r="I120" s="165" t="n">
        <v>1</v>
      </c>
      <c r="J120" s="166"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Solutions, Syrups &amp; Elixirs</t>
        </is>
      </c>
      <c r="M120" s="166" t="inlineStr"/>
      <c r="N120" s="165" t="inlineStr">
        <is>
          <t>Product</t>
        </is>
      </c>
      <c r="O120" s="166" t="inlineStr">
        <is>
          <t>ข้อ 115 (PLE_CC1_Key_Rx20_UBU.md)</t>
        </is>
      </c>
      <c r="P120" s="165" t="inlineStr">
        <is>
          <t>ข้อสอบจำลอง</t>
        </is>
      </c>
      <c r="Q120" s="165" t="inlineStr">
        <is>
          <t>Mock Rx20 UBU</t>
        </is>
      </c>
      <c r="R120" s="165" t="inlineStr"/>
    </row>
    <row r="121" ht="24" customHeight="1" s="49">
      <c r="A121" s="165" t="n">
        <v>119</v>
      </c>
      <c r="B121" s="166" t="inlineStr">
        <is>
          <t>ปัจจัยใดไม่ส่งผลต่อชนิดของครีม</t>
        </is>
      </c>
      <c r="C121" s="166" t="inlineStr"/>
      <c r="D121" s="166" t="inlineStr">
        <is>
          <t>ลำดับการผสม</t>
        </is>
      </c>
      <c r="E121" s="166" t="inlineStr">
        <is>
          <t>ชนิดของสารก่ออิมัลชั่น</t>
        </is>
      </c>
      <c r="F121" s="166" t="inlineStr">
        <is>
          <t>ปริมาณรวมของสารก่ออิมัลชั่น</t>
        </is>
      </c>
      <c r="G121" s="166" t="inlineStr">
        <is>
          <t>สัดส่วนของสารก่ออิมัลชั่น</t>
        </is>
      </c>
      <c r="H121" s="166" t="inlineStr">
        <is>
          <t>สัดส่วนของน้ำมันต่อน้ำ</t>
        </is>
      </c>
      <c r="I121" s="165" t="n">
        <v>1</v>
      </c>
      <c r="J121" s="166"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Creams &amp; Ointments</t>
        </is>
      </c>
      <c r="M121" s="166" t="inlineStr"/>
      <c r="N121" s="165" t="inlineStr">
        <is>
          <t>Product</t>
        </is>
      </c>
      <c r="O121" s="166" t="inlineStr">
        <is>
          <t>ข้อ 8 (PLE_CC1_Key_Rx20_UBU.md)</t>
        </is>
      </c>
      <c r="P121" s="165" t="inlineStr">
        <is>
          <t>ข้อสอบจำลอง</t>
        </is>
      </c>
      <c r="Q121" s="165" t="inlineStr">
        <is>
          <t>Mock Rx20 UBU</t>
        </is>
      </c>
      <c r="R121" s="165" t="inlineStr"/>
    </row>
    <row r="122" ht="24" customHeight="1" s="49">
      <c r="A122" s="165" t="n">
        <v>120</v>
      </c>
      <c r="B122" s="166"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22" s="166" t="inlineStr"/>
      <c r="D122" s="166" t="inlineStr">
        <is>
          <t>10:1</t>
        </is>
      </c>
      <c r="E122" s="166" t="inlineStr">
        <is>
          <t>1:1</t>
        </is>
      </c>
      <c r="F122" s="171" t="inlineStr">
        <is>
          <t>01:10:00</t>
        </is>
      </c>
      <c r="G122" s="171" t="inlineStr">
        <is>
          <t>01:30:00</t>
        </is>
      </c>
      <c r="H122" s="171" t="inlineStr">
        <is>
          <t>02:40:00</t>
        </is>
      </c>
      <c r="I122" s="165" t="n">
        <v>1</v>
      </c>
      <c r="J122" s="166"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Solutions, Syrups &amp; Elixirs</t>
        </is>
      </c>
      <c r="M122" s="166" t="inlineStr"/>
      <c r="N122" s="165" t="inlineStr">
        <is>
          <t>Product</t>
        </is>
      </c>
      <c r="O122" s="166" t="inlineStr">
        <is>
          <t>ข้อ 107 (PLE_CC1_Key_Rx20_UBU.md)</t>
        </is>
      </c>
      <c r="P122" s="165" t="inlineStr">
        <is>
          <t>ข้อสอบจำลอง</t>
        </is>
      </c>
      <c r="Q122" s="165" t="inlineStr">
        <is>
          <t>Mock Rx20 UBU</t>
        </is>
      </c>
      <c r="R122" s="165" t="inlineStr"/>
    </row>
    <row r="123" ht="24" customHeight="1" s="49">
      <c r="A123" s="165" t="n">
        <v>121</v>
      </c>
      <c r="B123" s="166" t="inlineStr">
        <is>
          <t>ในการเตรียม Aspirin Suspension หากต้องการเติมสารบัฟเฟอร์ ปรับ pH ให้มี pH เท่ากับ 6.8 ภก.ควรจะใช้บัฟเฟอร์ใด</t>
        </is>
      </c>
      <c r="C123" s="166" t="inlineStr"/>
      <c r="D123" s="166" t="inlineStr">
        <is>
          <t>NaH2PO4 (pKa 7.21)/ Na2HPO4</t>
        </is>
      </c>
      <c r="E123" s="166" t="inlineStr">
        <is>
          <t>Na2HPO4 / Na3PO4</t>
        </is>
      </c>
      <c r="F123" s="166" t="inlineStr">
        <is>
          <t>Acetic acid (pKa 4.76)/ Sodium acetate</t>
        </is>
      </c>
      <c r="G123" s="166" t="inlineStr">
        <is>
          <t>Boric acid (pKa 8.24)/Sodium borate</t>
        </is>
      </c>
      <c r="H123" s="166" t="inlineStr">
        <is>
          <t>HCl/NaOH</t>
        </is>
      </c>
      <c r="I123" s="165" t="n">
        <v>1</v>
      </c>
      <c r="J123" s="166"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Tablet Manufacturing</t>
        </is>
      </c>
      <c r="M123" s="166" t="inlineStr"/>
      <c r="N123" s="165" t="inlineStr">
        <is>
          <t>Product</t>
        </is>
      </c>
      <c r="O123" s="166" t="inlineStr">
        <is>
          <t>ข้อ 7 Pharma Plus เล่มม่วง (เฉลยข้อ ก)</t>
        </is>
      </c>
      <c r="P123" s="165" t="inlineStr">
        <is>
          <t>แบบฝึกหัด</t>
        </is>
      </c>
      <c r="Q123" s="165" t="inlineStr">
        <is>
          <t>เล่มม่วง</t>
        </is>
      </c>
      <c r="R123" s="165" t="inlineStr"/>
    </row>
    <row r="124" ht="24" customHeight="1" s="49">
      <c r="A124" s="165" t="n">
        <v>122</v>
      </c>
      <c r="B124" s="166" t="inlineStr">
        <is>
          <t>ในการเตรียม aspirin suspension หากต้องการให้ยาตกตะกอนไม่เร็วเกินไป สารปรุงแต่งที่ต้องเติมคือ</t>
        </is>
      </c>
      <c r="C124" s="166" t="inlineStr"/>
      <c r="D124" s="166" t="inlineStr">
        <is>
          <t>Glycerin</t>
        </is>
      </c>
      <c r="E124" s="166" t="inlineStr">
        <is>
          <t>Tween 80</t>
        </is>
      </c>
      <c r="F124" s="166" t="inlineStr">
        <is>
          <t>Methylcellulose</t>
        </is>
      </c>
      <c r="G124" s="166" t="inlineStr">
        <is>
          <t>Aluminium chloride</t>
        </is>
      </c>
      <c r="H124" s="166" t="inlineStr">
        <is>
          <t>Sodium citrate</t>
        </is>
      </c>
      <c r="I124" s="165" t="n">
        <v>3</v>
      </c>
      <c r="J124" s="166"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Tablet Manufacturing</t>
        </is>
      </c>
      <c r="M124" s="166" t="inlineStr"/>
      <c r="N124" s="165" t="inlineStr">
        <is>
          <t>Product</t>
        </is>
      </c>
      <c r="O124" s="166" t="inlineStr">
        <is>
          <t>ข้อ 8 Pharma Plus เล่มม่วง (เฉลยข้อ ค)</t>
        </is>
      </c>
      <c r="P124" s="165" t="inlineStr">
        <is>
          <t>แบบฝึกหัด</t>
        </is>
      </c>
      <c r="Q124" s="165" t="inlineStr">
        <is>
          <t>เล่มม่วง</t>
        </is>
      </c>
      <c r="R124" s="165" t="inlineStr"/>
    </row>
    <row r="125" ht="24" customHeight="1" s="49">
      <c r="A125" s="165" t="n">
        <v>123</v>
      </c>
      <c r="B125"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25" s="166" t="inlineStr"/>
      <c r="D125" s="166" t="inlineStr">
        <is>
          <t>Flocculation</t>
        </is>
      </c>
      <c r="E125" s="166" t="inlineStr">
        <is>
          <t>Lamination</t>
        </is>
      </c>
      <c r="F125" s="166" t="inlineStr">
        <is>
          <t>Creaming</t>
        </is>
      </c>
      <c r="G125" s="166" t="inlineStr">
        <is>
          <t>Coalescence</t>
        </is>
      </c>
      <c r="H125" s="166" t="inlineStr">
        <is>
          <t>Caking</t>
        </is>
      </c>
      <c r="I125" s="165" t="n">
        <v>5</v>
      </c>
      <c r="J125"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Tablet Manufacturing</t>
        </is>
      </c>
      <c r="M125" s="166" t="inlineStr"/>
      <c r="N125" s="165" t="inlineStr">
        <is>
          <t>Product</t>
        </is>
      </c>
      <c r="O125" s="166" t="inlineStr">
        <is>
          <t>ข้อ 9 Pharma Plus เล่มม่วง (เฉลยข้อ จ)</t>
        </is>
      </c>
      <c r="P125" s="165" t="inlineStr">
        <is>
          <t>แบบฝึกหัด</t>
        </is>
      </c>
      <c r="Q125" s="165" t="inlineStr">
        <is>
          <t>เล่มม่วง</t>
        </is>
      </c>
      <c r="R125" s="165" t="inlineStr"/>
    </row>
    <row r="126" ht="24" customHeight="1" s="49">
      <c r="A126" s="165" t="n">
        <v>124</v>
      </c>
      <c r="B126" s="166" t="inlineStr">
        <is>
          <t>สูตรตำรับย้ำน้ำ Ferrous sulfate
- Ferrous sulfate 12.5 g
- Citric acid 0.2 g
- Paraben conc. 1 ml
- Syrup add qs 100 ml
ข้อใดถูก</t>
        </is>
      </c>
      <c r="C126" s="166" t="inlineStr"/>
      <c r="D126" s="166" t="inlineStr">
        <is>
          <t>มีปัญหาการละลาย</t>
        </is>
      </c>
      <c r="E126" s="166" t="inlineStr">
        <is>
          <t>ต้องเก็บในตู้เย็น</t>
        </is>
      </c>
      <c r="F126" s="166" t="inlineStr">
        <is>
          <t>เก็บในขวดใส ปิดสนิท</t>
        </is>
      </c>
      <c r="G126" s="166" t="inlineStr">
        <is>
          <t>ไม่มีสารแต่งรส</t>
        </is>
      </c>
      <c r="H126" s="166" t="inlineStr">
        <is>
          <t>ไม่มีสารเพิ่มความคงตัว</t>
        </is>
      </c>
      <c r="I126" s="165" t="n">
        <v>1</v>
      </c>
      <c r="J126" s="166"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Tablet Manufacturing</t>
        </is>
      </c>
      <c r="M126" s="166" t="inlineStr"/>
      <c r="N126" s="165" t="inlineStr">
        <is>
          <t>Product</t>
        </is>
      </c>
      <c r="O126" s="166" t="inlineStr">
        <is>
          <t>ข้อ 10 Pharma Plus เล่มม่วง (เฉลยข้อ ก)</t>
        </is>
      </c>
      <c r="P126" s="165" t="inlineStr">
        <is>
          <t>แบบฝึกหัด</t>
        </is>
      </c>
      <c r="Q126" s="165" t="inlineStr">
        <is>
          <t>เล่มม่วง</t>
        </is>
      </c>
      <c r="R126" s="165" t="inlineStr"/>
    </row>
    <row r="127" ht="24" customHeight="1" s="49">
      <c r="A127" s="165" t="n">
        <v>125</v>
      </c>
      <c r="B127"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27" s="166" t="inlineStr"/>
      <c r="D127" s="166" t="inlineStr">
        <is>
          <t>0.625 mg</t>
        </is>
      </c>
      <c r="E127" s="166" t="inlineStr">
        <is>
          <t>2.625 mg</t>
        </is>
      </c>
      <c r="F127" s="166" t="inlineStr">
        <is>
          <t>62.5 mg</t>
        </is>
      </c>
      <c r="G127" s="166" t="inlineStr">
        <is>
          <t>375 mg</t>
        </is>
      </c>
      <c r="H127" s="166" t="inlineStr">
        <is>
          <t>125 mg</t>
        </is>
      </c>
      <c r="I127" s="165" t="n">
        <v>5</v>
      </c>
      <c r="J127" s="166"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Tablet Manufacturing</t>
        </is>
      </c>
      <c r="M127" s="166" t="inlineStr"/>
      <c r="N127" s="165" t="inlineStr">
        <is>
          <t>Product</t>
        </is>
      </c>
      <c r="O127" s="166" t="inlineStr">
        <is>
          <t>ข้อ 11 Pharma Plus เล่มม่วง (เฉลยข้อ จ)</t>
        </is>
      </c>
      <c r="P127" s="165" t="inlineStr">
        <is>
          <t>แบบฝึกหัด</t>
        </is>
      </c>
      <c r="Q127" s="165" t="inlineStr">
        <is>
          <t>เล่มม่วง</t>
        </is>
      </c>
      <c r="R127" s="165" t="inlineStr"/>
    </row>
    <row r="128" ht="24" customHeight="1" s="49">
      <c r="A128" s="165" t="n">
        <v>126</v>
      </c>
      <c r="B128"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28" s="166" t="inlineStr"/>
      <c r="D128" s="166" t="inlineStr">
        <is>
          <t>Stearic acid</t>
        </is>
      </c>
      <c r="E128" s="166" t="inlineStr">
        <is>
          <t>Lanolin</t>
        </is>
      </c>
      <c r="F128" s="166" t="inlineStr">
        <is>
          <t>Cetyl alcohol</t>
        </is>
      </c>
      <c r="G128" s="166" t="inlineStr">
        <is>
          <t>Potassium hydroxide</t>
        </is>
      </c>
      <c r="H128" s="166" t="inlineStr">
        <is>
          <t>Potassium stearate</t>
        </is>
      </c>
      <c r="I128" s="165" t="n">
        <v>5</v>
      </c>
      <c r="J128" s="166"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Tablet Manufacturing</t>
        </is>
      </c>
      <c r="M128" s="166" t="inlineStr"/>
      <c r="N128" s="165" t="inlineStr">
        <is>
          <t>Product</t>
        </is>
      </c>
      <c r="O128" s="166" t="inlineStr">
        <is>
          <t>ข้อ 22 Pharma Plus เล่มม่วง (เฉลยข้อ จ)</t>
        </is>
      </c>
      <c r="P128" s="165" t="inlineStr">
        <is>
          <t>แบบฝึกหัด</t>
        </is>
      </c>
      <c r="Q128" s="165" t="inlineStr">
        <is>
          <t>เล่มม่วง</t>
        </is>
      </c>
      <c r="R128" s="165" t="inlineStr"/>
    </row>
    <row r="129" ht="24" customHeight="1" s="49">
      <c r="A129" s="165" t="n">
        <v>127</v>
      </c>
      <c r="B129" s="166" t="inlineStr">
        <is>
          <t>ค่า required HLB ในการเกิดเป็น o/w emulsion ของวัตภาคน้ำมัน stearic acid และ liquid paraffin ในตำรับข้อ 71 มีค่าเท่ากับ</t>
        </is>
      </c>
      <c r="C129" s="166" t="inlineStr"/>
      <c r="D129" s="166" t="inlineStr">
        <is>
          <t>9.5</t>
        </is>
      </c>
      <c r="E129" s="166" t="inlineStr">
        <is>
          <t>10.75</t>
        </is>
      </c>
      <c r="F129" s="166" t="inlineStr">
        <is>
          <t>11.04</t>
        </is>
      </c>
      <c r="G129" s="166" t="inlineStr">
        <is>
          <t>12.13</t>
        </is>
      </c>
      <c r="H129" s="166" t="inlineStr">
        <is>
          <t>14</t>
        </is>
      </c>
      <c r="I129" s="165" t="n">
        <v>1</v>
      </c>
      <c r="J129" s="166"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Tablet Manufacturing</t>
        </is>
      </c>
      <c r="M129" s="166" t="inlineStr"/>
      <c r="N129" s="165" t="inlineStr">
        <is>
          <t>Product</t>
        </is>
      </c>
      <c r="O129" s="166" t="inlineStr">
        <is>
          <t>ข้อ 73 Pharma Plus เล่มม่วง (เฉลยข้อ )</t>
        </is>
      </c>
      <c r="P129" s="165" t="inlineStr">
        <is>
          <t>แบบฝึกหัด</t>
        </is>
      </c>
      <c r="Q129" s="165" t="inlineStr">
        <is>
          <t>เล่มม่วง</t>
        </is>
      </c>
      <c r="R129" s="165" t="inlineStr"/>
    </row>
    <row r="130" ht="24" customHeight="1" s="49">
      <c r="A130" s="165" t="n">
        <v>128</v>
      </c>
      <c r="B130"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30" s="166" t="inlineStr"/>
      <c r="D130" s="166" t="inlineStr">
        <is>
          <t>Very soluble</t>
        </is>
      </c>
      <c r="E130" s="166" t="inlineStr">
        <is>
          <t>Sparingly soluble</t>
        </is>
      </c>
      <c r="F130" s="166" t="inlineStr">
        <is>
          <t>Soluble</t>
        </is>
      </c>
      <c r="G130" s="166" t="inlineStr">
        <is>
          <t>Freely soluble</t>
        </is>
      </c>
      <c r="H130" s="166" t="inlineStr">
        <is>
          <t>Insoluble</t>
        </is>
      </c>
      <c r="I130" s="165" t="n">
        <v>3</v>
      </c>
      <c r="J130" s="166"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Tablet Manufacturing</t>
        </is>
      </c>
      <c r="M130" s="166" t="inlineStr"/>
      <c r="N130" s="165" t="inlineStr">
        <is>
          <t>Product</t>
        </is>
      </c>
      <c r="O130" s="166" t="inlineStr">
        <is>
          <t>ข้อ 98 Pharma Plus เล่มม่วง (เฉลยข้อ ค)</t>
        </is>
      </c>
      <c r="P130" s="165" t="inlineStr">
        <is>
          <t>แบบฝึกหัด</t>
        </is>
      </c>
      <c r="Q130" s="165" t="inlineStr">
        <is>
          <t>เล่มม่วง</t>
        </is>
      </c>
      <c r="R130" s="165" t="inlineStr"/>
    </row>
    <row r="131" ht="24" customHeight="1" s="49">
      <c r="A131" s="165" t="n">
        <v>129</v>
      </c>
      <c r="B131"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31" s="166" t="inlineStr"/>
      <c r="D131" s="166" t="inlineStr">
        <is>
          <t>Preservatives</t>
        </is>
      </c>
      <c r="E131" s="166" t="inlineStr">
        <is>
          <t>Suspending agent</t>
        </is>
      </c>
      <c r="F131" s="166" t="inlineStr">
        <is>
          <t>Sweetening agent</t>
        </is>
      </c>
      <c r="G131" s="166" t="inlineStr">
        <is>
          <t>Coloring agent</t>
        </is>
      </c>
      <c r="H131" s="166" t="inlineStr">
        <is>
          <t>Active ingredient</t>
        </is>
      </c>
      <c r="I131" s="165" t="n">
        <v>2</v>
      </c>
      <c r="J131" s="166"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Tablet Manufacturing</t>
        </is>
      </c>
      <c r="M131" s="166" t="inlineStr"/>
      <c r="N131" s="165" t="inlineStr">
        <is>
          <t>Product</t>
        </is>
      </c>
      <c r="O131" s="166" t="inlineStr">
        <is>
          <t>ข้อ 106 Pharma Plus เล่มม่วง (เฉลยข้อ ข)</t>
        </is>
      </c>
      <c r="P131" s="165" t="inlineStr">
        <is>
          <t>แบบฝึกหัด</t>
        </is>
      </c>
      <c r="Q131" s="165" t="inlineStr">
        <is>
          <t>เล่มม่วง</t>
        </is>
      </c>
      <c r="R131" s="165" t="inlineStr"/>
    </row>
    <row r="132" ht="24" customHeight="1" s="49">
      <c r="A132" s="165" t="n">
        <v>130</v>
      </c>
      <c r="B132" s="166" t="inlineStr">
        <is>
          <t>เมื่อนำครีมมาเตรียมในรูปแบบครีมทาผิวลดไขมันและประเมินความคงตัว ข้อใดเป็นวิธีที่ไม่เหมาะสมมากที่สุด</t>
        </is>
      </c>
      <c r="C132" s="166" t="inlineStr"/>
      <c r="D132" s="166" t="inlineStr">
        <is>
          <t>นำไปปั่นเหวี่ยงที่ความเร็วรอบ 3,750 รอบ/นาที เป็นเวลา 5 ชั่วโมง</t>
        </is>
      </c>
      <c r="E132" s="166" t="inlineStr">
        <is>
          <t>นำไปเก็บไว้ที่อุณหภูมิ 180 C เป็นเวลา 12 ชั่วโมง</t>
        </is>
      </c>
      <c r="F132" s="166" t="inlineStr">
        <is>
          <t>นำไปเก็บไว้ที่อุณหภูมิ -5 C สลับกับ 40 C ทุก ๆ 24 ชั่วโมง เป็นจำนวน 24 รอบ</t>
        </is>
      </c>
      <c r="G132" s="166" t="inlineStr">
        <is>
          <t>นำไปเก็บไว้ที่อุณหภูมิ 4 C, 25 C และ 45 Cเป็นเวลา 6 เดือน</t>
        </is>
      </c>
      <c r="H132" s="166" t="inlineStr">
        <is>
          <t>นำไปเก็บไว้ที่อุณหภูมิ 25 C เป็นเวลา 2 ปี</t>
        </is>
      </c>
      <c r="I132" s="165" t="n">
        <v>2</v>
      </c>
      <c r="J132" s="166"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Tablet Manufacturing</t>
        </is>
      </c>
      <c r="M132" s="166" t="inlineStr"/>
      <c r="N132" s="165" t="inlineStr">
        <is>
          <t>Product</t>
        </is>
      </c>
      <c r="O132" s="166" t="inlineStr">
        <is>
          <t>ข้อ 124 Pharma Plus เล่มม่วง (เฉลยข้อ ข)</t>
        </is>
      </c>
      <c r="P132" s="165" t="inlineStr">
        <is>
          <t>แบบฝึกหัด</t>
        </is>
      </c>
      <c r="Q132" s="165" t="inlineStr">
        <is>
          <t>เล่มม่วง</t>
        </is>
      </c>
      <c r="R132" s="165" t="inlineStr"/>
    </row>
    <row r="133" ht="24" customHeight="1" s="49">
      <c r="A133" s="165" t="n">
        <v>131</v>
      </c>
      <c r="B133" s="166" t="inlineStr">
        <is>
          <t>สารทำ emulsion ที่ดีของยาครีม isotretinoin ควรมีคุณสมบัติ</t>
        </is>
      </c>
      <c r="C133" s="166" t="inlineStr"/>
      <c r="D133" s="166" t="inlineStr">
        <is>
          <t>ลดแรงตึงผิว</t>
        </is>
      </c>
      <c r="E133" s="166" t="inlineStr">
        <is>
          <t>เพิ่มความหนืดให้กับครีม</t>
        </is>
      </c>
      <c r="F133" s="166" t="inlineStr">
        <is>
          <t>ให้ศักย์ไฟฟ้าที่เหมาะสมเพื่อให้เกิดแรงผลักของหยด</t>
        </is>
      </c>
      <c r="G133" s="166" t="inlineStr">
        <is>
          <t>มีประสิทธิภาพความเข้มข้นต่ำ</t>
        </is>
      </c>
      <c r="H133" s="166" t="inlineStr">
        <is>
          <t>ถูกทุกข้อ</t>
        </is>
      </c>
      <c r="I133" s="165" t="n">
        <v>5</v>
      </c>
      <c r="J133" s="166"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Tablet Manufacturing</t>
        </is>
      </c>
      <c r="M133" s="166" t="inlineStr"/>
      <c r="N133" s="165" t="inlineStr">
        <is>
          <t>Product</t>
        </is>
      </c>
      <c r="O133" s="166" t="inlineStr">
        <is>
          <t>ข้อ 154 Pharma Plus เล่มม่วง (เฉลยข้อ จ)</t>
        </is>
      </c>
      <c r="P133" s="165" t="inlineStr">
        <is>
          <t>แบบฝึกหัด</t>
        </is>
      </c>
      <c r="Q133" s="165" t="inlineStr">
        <is>
          <t>เล่มม่วง</t>
        </is>
      </c>
      <c r="R133" s="165" t="inlineStr"/>
    </row>
    <row r="134" ht="24" customHeight="1" s="49">
      <c r="A134" s="165" t="n">
        <v>132</v>
      </c>
      <c r="B134"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34" s="166" t="inlineStr"/>
      <c r="D134" s="166" t="inlineStr">
        <is>
          <t>Mineral oil</t>
        </is>
      </c>
      <c r="E134" s="166" t="inlineStr">
        <is>
          <t>Carbopol</t>
        </is>
      </c>
      <c r="F134" s="166" t="inlineStr">
        <is>
          <t>White beeswax</t>
        </is>
      </c>
      <c r="G134" s="166" t="inlineStr">
        <is>
          <t>PEG 4000</t>
        </is>
      </c>
      <c r="H134" s="166" t="inlineStr">
        <is>
          <t>Glycerin</t>
        </is>
      </c>
      <c r="I134" s="165" t="n">
        <v>3</v>
      </c>
      <c r="J134" s="166"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Tablet Manufacturing</t>
        </is>
      </c>
      <c r="M134" s="166" t="inlineStr"/>
      <c r="N134" s="165" t="inlineStr">
        <is>
          <t>Product</t>
        </is>
      </c>
      <c r="O134" s="166" t="inlineStr">
        <is>
          <t>ข้อ 156 Pharma Plus เล่มม่วง (เฉลยข้อ ค)</t>
        </is>
      </c>
      <c r="P134" s="165" t="inlineStr">
        <is>
          <t>แบบฝึกหัด</t>
        </is>
      </c>
      <c r="Q134" s="165" t="inlineStr">
        <is>
          <t>เล่มม่วง</t>
        </is>
      </c>
      <c r="R134" s="165" t="inlineStr"/>
    </row>
    <row r="135" ht="24" customHeight="1" s="49">
      <c r="A135" s="165" t="n">
        <v>133</v>
      </c>
      <c r="B135" s="166" t="inlineStr">
        <is>
          <t>ตำรับ aspirin suspension ที่เตรียมแล้วพบว่า เมื่อตั้งทิ้งไว้เป็นก้อนแข็ง เรียกปรากฏการณ์นี้ว่า</t>
        </is>
      </c>
      <c r="C135" s="166" t="inlineStr"/>
      <c r="D135" s="166" t="inlineStr">
        <is>
          <t>Flocculation</t>
        </is>
      </c>
      <c r="E135" s="166" t="inlineStr">
        <is>
          <t>Lamination</t>
        </is>
      </c>
      <c r="F135" s="166" t="inlineStr">
        <is>
          <t>Creaming</t>
        </is>
      </c>
      <c r="G135" s="166" t="inlineStr">
        <is>
          <t>Coalescence</t>
        </is>
      </c>
      <c r="H135" s="166" t="inlineStr">
        <is>
          <t>Caking</t>
        </is>
      </c>
      <c r="I135" s="165" t="n">
        <v>5</v>
      </c>
      <c r="J135"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Tablet Manufacturing</t>
        </is>
      </c>
      <c r="M135" s="166" t="inlineStr"/>
      <c r="N135" s="165" t="inlineStr">
        <is>
          <t>Product</t>
        </is>
      </c>
      <c r="O135" s="166" t="inlineStr">
        <is>
          <t>ข้อ 168 Pharma Plus เล่มม่วง (เฉลยข้อ จ)</t>
        </is>
      </c>
      <c r="P135" s="165" t="inlineStr">
        <is>
          <t>แบบฝึกหัด</t>
        </is>
      </c>
      <c r="Q135" s="165" t="inlineStr">
        <is>
          <t>เล่มม่วง</t>
        </is>
      </c>
      <c r="R135" s="165" t="inlineStr"/>
    </row>
    <row r="136" ht="24" customHeight="1" s="49">
      <c r="A136" s="165" t="n">
        <v>134</v>
      </c>
      <c r="B136"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36" s="166" t="inlineStr"/>
      <c r="D136" s="166" t="inlineStr">
        <is>
          <t>Film Coating with Hydroxypropyl methylcellulose (HPMC)</t>
        </is>
      </c>
      <c r="E136" s="166" t="inlineStr">
        <is>
          <t>Enteric Coating with Cellulose acetate phthalate (CAP)</t>
        </is>
      </c>
      <c r="F136" s="166" t="inlineStr">
        <is>
          <t>Hard Gelatin Capsule filling</t>
        </is>
      </c>
      <c r="G136" s="166" t="inlineStr">
        <is>
          <t>Soft Gelatin Capsule encapsulation</t>
        </is>
      </c>
      <c r="H136" s="166" t="inlineStr">
        <is>
          <t>Microcrystalline cellulose</t>
        </is>
      </c>
      <c r="I136" s="165" t="n">
        <v>1</v>
      </c>
      <c r="J136" s="166"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Tablet Manufacturing</t>
        </is>
      </c>
      <c r="M136" s="166" t="inlineStr"/>
      <c r="N136" s="165" t="inlineStr">
        <is>
          <t>Product</t>
        </is>
      </c>
      <c r="O136" s="166" t="inlineStr">
        <is>
          <t>ข้อ 95 (PLE_CC1_2561_Key.md)</t>
        </is>
      </c>
      <c r="P136" s="165" t="inlineStr">
        <is>
          <t>ข้อสอบเก่า</t>
        </is>
      </c>
      <c r="Q136" s="165" t="inlineStr">
        <is>
          <t>2561</t>
        </is>
      </c>
      <c r="R136" s="165" t="inlineStr"/>
    </row>
    <row r="137" ht="24" customHeight="1" s="49">
      <c r="A137" s="165" t="n">
        <v>135</v>
      </c>
      <c r="B137" s="166"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37" s="166" t="inlineStr"/>
      <c r="D137" s="166" t="inlineStr">
        <is>
          <t>Direct Compression tableting method</t>
        </is>
      </c>
      <c r="E137" s="166" t="inlineStr">
        <is>
          <t>Wet Granulation tableting method</t>
        </is>
      </c>
      <c r="F137" s="166" t="inlineStr">
        <is>
          <t>Dry Granulation (Roller Compaction)</t>
        </is>
      </c>
      <c r="G137" s="166" t="inlineStr">
        <is>
          <t>Fluidized Bed Granulation</t>
        </is>
      </c>
      <c r="H137" s="166" t="inlineStr">
        <is>
          <t>Film Coating with Hydroxypropyl methylcellulose (HPMC)</t>
        </is>
      </c>
      <c r="I137" s="165" t="n">
        <v>2</v>
      </c>
      <c r="J137" s="166"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Tablet Manufacturing</t>
        </is>
      </c>
      <c r="M137" s="166" t="inlineStr"/>
      <c r="N137" s="165" t="inlineStr">
        <is>
          <t>Product</t>
        </is>
      </c>
      <c r="O137" s="166" t="inlineStr">
        <is>
          <t>ข้อ 5 (PLE_CC1_Key_Rx20_UBU.md)</t>
        </is>
      </c>
      <c r="P137" s="165" t="inlineStr">
        <is>
          <t>ข้อสอบจำลอง</t>
        </is>
      </c>
      <c r="Q137" s="165" t="inlineStr">
        <is>
          <t>Mock Rx20 UBU</t>
        </is>
      </c>
      <c r="R137" s="165" t="inlineStr"/>
    </row>
    <row r="138" ht="24" customHeight="1" s="49">
      <c r="A138" s="165" t="n">
        <v>136</v>
      </c>
      <c r="B138" s="166"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38" s="166" t="inlineStr"/>
      <c r="D138" s="166" t="inlineStr">
        <is>
          <t>Magnesium stearate (Lubricant 1%)</t>
        </is>
      </c>
      <c r="E138" s="166" t="inlineStr">
        <is>
          <t>Sodium starch glycolate (Superdisintegrant)</t>
        </is>
      </c>
      <c r="F138" s="166" t="inlineStr">
        <is>
          <t>Direct Compression tableting method</t>
        </is>
      </c>
      <c r="G138" s="166" t="inlineStr">
        <is>
          <t>Wet Granulation tableting method</t>
        </is>
      </c>
      <c r="H138" s="166" t="inlineStr">
        <is>
          <t>Dry Granulation (Roller Compaction)</t>
        </is>
      </c>
      <c r="I138" s="165" t="n">
        <v>1</v>
      </c>
      <c r="J138"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Powders &amp; Granules</t>
        </is>
      </c>
      <c r="M138" s="166" t="inlineStr"/>
      <c r="N138" s="165" t="inlineStr">
        <is>
          <t>Product</t>
        </is>
      </c>
      <c r="O138" s="166" t="inlineStr">
        <is>
          <t>ข้อ 1 (PLE_CC1_Key_Rx20_UBU.md)</t>
        </is>
      </c>
      <c r="P138" s="165" t="inlineStr">
        <is>
          <t>ข้อสอบจำลอง</t>
        </is>
      </c>
      <c r="Q138" s="165" t="inlineStr">
        <is>
          <t>Mock Rx20 UBU</t>
        </is>
      </c>
      <c r="R138" s="165" t="inlineStr"/>
    </row>
    <row r="139" ht="24" customHeight="1" s="49">
      <c r="A139" s="165" t="n">
        <v>137</v>
      </c>
      <c r="B139"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39" s="166" t="inlineStr"/>
      <c r="D139" s="166" t="inlineStr">
        <is>
          <t>Stearic acid ทำหน้าที่เป็นสารเพิ่มความแข็งเดี่ยวๆ โดยไม่ทำปฏิกิริยากับสารอื่น</t>
        </is>
      </c>
      <c r="E139" s="166" t="inlineStr">
        <is>
          <t>Sodium carbonate ทำหน้าที่เป็น active ingredient ในการกระตุ้นการขับถ่ายโดยตรง</t>
        </is>
      </c>
      <c r="F139" s="166" t="inlineStr">
        <is>
          <t>Stearic acid ละลายน้ำได้ดีในของเหลวทวารหนัก จึงปลดปล่อยตัวยาได้อย่างรวดเร็ว</t>
        </is>
      </c>
      <c r="G139" s="166" t="inlineStr">
        <is>
          <t>เกิดปฏิกิริยาสะปอนนิฟิเคชันระหว่าง Stearic acid กับด่าง ได้ Sodium stearate ซึ่งเป็นสบู่ทำหน้าที่เป็นโครงสร้างแข็ง (Solidifying agent/Soap base)</t>
        </is>
      </c>
      <c r="H139" s="166" t="inlineStr">
        <is>
          <t>ตำรับนี้ใช้ Gelatin เป็นสารก่อเจลหลักเช่นเดียวกับ Gelatinized glycerin suppository</t>
        </is>
      </c>
      <c r="I139" s="165" t="n">
        <v>4</v>
      </c>
      <c r="J139"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39" s="166" t="inlineStr">
        <is>
          <t>USP-NF &lt;795&gt; Pharmaceutical Compounding – Nonsterile Preparations / Ansel's Pharmaceutical Dosage Forms and Drug Delivery Systems (Suppositories)</t>
        </is>
      </c>
      <c r="L139" s="166" t="inlineStr">
        <is>
          <t>Liquid &amp; Semisolid Dosage Forms</t>
        </is>
      </c>
      <c r="M139" s="166" t="inlineStr"/>
      <c r="N139" s="165" t="inlineStr">
        <is>
          <t>Product</t>
        </is>
      </c>
      <c r="O139" s="166" t="inlineStr">
        <is>
          <t>ข้อสอบจริง Product ปี 2567 ข้อ 13</t>
        </is>
      </c>
      <c r="P139" s="165" t="inlineStr">
        <is>
          <t>ข้อสอบเก่า</t>
        </is>
      </c>
      <c r="Q139" s="165" t="inlineStr">
        <is>
          <t>2567</t>
        </is>
      </c>
      <c r="R139" s="165" t="inlineStr"/>
    </row>
    <row r="140" ht="24" customHeight="1" s="49">
      <c r="A140" s="165" t="n">
        <v>138</v>
      </c>
      <c r="B140"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40" s="166" t="inlineStr"/>
      <c r="D140" s="166" t="inlineStr">
        <is>
          <t>การเติบโตของผลึกผ่านกระบวนการ Ostwald ripening และการรวมตัวของอนุภาค (Aggregation/Crystal growth)</t>
        </is>
      </c>
      <c r="E140" s="166" t="inlineStr">
        <is>
          <t>การสลายตัวของสารกันเสีย Benzalkonium chloride ทำให้เกิดการตกตะกอนทางเคมี</t>
        </is>
      </c>
      <c r="F140" s="166" t="inlineStr">
        <is>
          <t>การไฮโดรไลซิสของสารแขวนตะกอน Avicel RC-591 กลายเป็นน้ำตาลโมเลกุลเดี่ยว</t>
        </is>
      </c>
      <c r="G140" s="166" t="inlineStr">
        <is>
          <t>การเปลี่ยนสถานะของตัวทำละลายน้ำกลายเป็นไอ ส่งผลให้ความเข้มข้นตัวยาสูงเกินจุดอิ่มตัวอย่างถาวร</t>
        </is>
      </c>
      <c r="H140" s="166" t="inlineStr">
        <is>
          <t>การเกิดปฏิกิริยารีดอกซ์ระหว่าง Polysorbate 80 กับเยื่อบุจมูก</t>
        </is>
      </c>
      <c r="I140" s="165" t="n">
        <v>1</v>
      </c>
      <c r="J140" s="166" t="inlineStr">
        <is>
          <t>✅ คำตอบที่ถูกต้อง: ข้อ ก. การเติบโตของผลึกผ่านกระบวนการ Ostwald ripening และการรวมตัวของอนุภาค (Aggregation/Crystal growth)
💡 Background:
ในระบบคอลลอยด์และยาน้ำแขวนตะกอนขนาดอนุภาคระดับนาโนเมตรหรือไมโครเมตร ความสามารถในการละลายของอนุภาคขนาดเล็กจะสูงกว่าอนุภาคขนาดใหญ่ตามสมการ Ostwald-Freundlich ส่งผลให้อนุภาคขนาดเล็กละลายเข้าสู่ตัวกลางแล้วไปตกผลึกพอกพูนบนผิวของอนุภาคขนาดใหญ่ที่มีพลังงานพื้นผิวต่ำกว่า ปรากฏการณ์นี้เรียกว่า Ostwald Ripening หรือ Crystal Growth นอกจากนี้ การที่พลังงานพื้นผิวสูงยังเหนี่ยวนำให้อนุภาคเกิด Aggregation รวมตัวกันเป็นกลุ่มก้อนขนาดใหญ่ขึ้นตามเวลา
🎯 ทำไมข้อนี้ถึงถูก:
ข้อ ก. ถูกต้อง เพราะการเพิ่มขนาดอนุภาคจาก 250 nm เป็น 500 nm ในระบบน้ำแขวนตะกอนหลังเก็บรักษา เป็นลักษณะจำเพาะของกระบวนการ Ostwald ripening และ Particle aggregation ซึ่งเป็นความไม่คงตัวทางกายภาพ (Physical instability) ของอนุภาคแขวนลอย
🔍 ข้ออื่นผิดเพราะอะไร:
- ข้อ ข. ผิด เพราะ Benzalkonium chloride เป็นสารต้านจุลชีพกลุ่ม cationic surfactant ความไม่คงตัวนี้เป็นเรื่องทางกายภาพของคอลลอยด์ ไม่ได้เกิดจากการตกตะกอนทางเคมีของสารกันเสีย
- ข้อ ค. ผิด เพราะ Avicel RC-591 (MCC + NaCMC) มีความคงตัวสูง ไม่เกิดการไฮโดรไลซิสเป็นน้ำตาลโมเลกุลเดี่ยวในสภาวะการเก็บรักษาปกติ
- ข้อ ง. ผิด เพราะในภาชนะบรรจุที่ปิดสนิท (Nasal spray container) น้ำไม่สามารถระเหยออกไปจนทำให้ความเข้มข้นเปลี่ยนอย่างรุนแรงได้
- ข้อ จ. ผิด เพราะการทดสอบความคงตัวในหลอดทดลอง (Stability test) ยังไม่มีการสัมผัสกับเยื่อบุจมูก
📖 Guideline อ้างอิง:
Martin's Physical Pharmacy and Pharmaceutical Sciences (Chapter: Interfacial Phenomena and Dispersed Systems)
📌 จุดจำก่อนสอบ:
อนุภาคเล็กละลายไปพอกอนุภาคใหญ่จนขนาดโตขึ้น = Ostwald Ripening ป้องกันได้โดยการควบคุมขนาดอนุภาคให้สม่ำเสมอ (Narrow particle size distribution) และเติม Surfactant/Polymer ป้องกันการรวมตัว</t>
        </is>
      </c>
      <c r="K140" s="166" t="inlineStr">
        <is>
          <t>Martin's Physical Pharmacy and Pharmaceutical Sciences (Colloids &amp; Coarse Dispersions) / Ansel's Pharmaceutical Dosage Forms</t>
        </is>
      </c>
      <c r="L140" s="166" t="inlineStr">
        <is>
          <t>Liquid &amp; Semisolid Dosage Forms</t>
        </is>
      </c>
      <c r="M140" s="166" t="inlineStr"/>
      <c r="N140" s="165" t="inlineStr">
        <is>
          <t>Product</t>
        </is>
      </c>
      <c r="O140" s="166" t="inlineStr">
        <is>
          <t>ข้อสอบจริง Product ปี 2567 ข้อ 36</t>
        </is>
      </c>
      <c r="P140" s="165" t="inlineStr">
        <is>
          <t>ข้อสอบเก่า</t>
        </is>
      </c>
      <c r="Q140" s="165" t="inlineStr">
        <is>
          <t>2567</t>
        </is>
      </c>
      <c r="R140" s="165" t="inlineStr"/>
    </row>
    <row r="141" ht="24" customHeight="1" s="49">
      <c r="A141" s="165" t="n">
        <v>139</v>
      </c>
      <c r="B141"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41" s="166" t="inlineStr"/>
      <c r="D141" s="166" t="inlineStr">
        <is>
          <t>มีชื่อทางการว่า Theobroma Oil และมีคุณสมบัติเป็น Oleaginous / Fatty suppository base</t>
        </is>
      </c>
      <c r="E141" s="166" t="inlineStr">
        <is>
          <t>มีจุดหลอมเหลวที่เหมาะสมกับร่างกายมนุษย์คือช่วง 34 ถึง 35 องศาเซลเซียส จึงหลอมเหลวได้ดีที่อุณหภูมิร่างกาย</t>
        </is>
      </c>
      <c r="F141" s="166" t="inlineStr">
        <is>
          <t>สามารถเตรียมยาเหน็บชนิดนี้ได้ด้วยวิธี Emulsion method โดยไม่ต้องใช้ความร้อนในการหลอมเหลว</t>
        </is>
      </c>
      <c r="G141" s="166" t="inlineStr">
        <is>
          <t>มีคุณสมบัติการเกิดผลึกได้หลายรูป (Polymorphism) ได้แก่ รูปแกมมา แอลฟา บีตาไพรม์ และบีตา</t>
        </is>
      </c>
      <c r="H141"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41" s="165" t="n">
        <v>3</v>
      </c>
      <c r="J141" s="166"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41" s="166" t="inlineStr">
        <is>
          <t>USP-NF Official Monographs: Theobroma Oil / Ansel's Pharmaceutical Dosage Forms and Drug Delivery Systems</t>
        </is>
      </c>
      <c r="L141" s="166" t="inlineStr">
        <is>
          <t>Liquid &amp; Semisolid Dosage Forms</t>
        </is>
      </c>
      <c r="M141" s="166" t="inlineStr"/>
      <c r="N141" s="165" t="inlineStr">
        <is>
          <t>Product</t>
        </is>
      </c>
      <c r="O141" s="166" t="inlineStr">
        <is>
          <t>ข้อสอบจริง Product ปี 2566 ข้อ 18</t>
        </is>
      </c>
      <c r="P141" s="165" t="inlineStr">
        <is>
          <t>ข้อสอบเก่า</t>
        </is>
      </c>
      <c r="Q141" s="165" t="inlineStr">
        <is>
          <t>2566</t>
        </is>
      </c>
      <c r="R141" s="165" t="inlineStr"/>
    </row>
    <row r="142" ht="24" customHeight="1" s="49">
      <c r="A142" s="165" t="n">
        <v>140</v>
      </c>
      <c r="B142"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42" s="166" t="inlineStr"/>
      <c r="D142" s="166" t="inlineStr">
        <is>
          <t>Propylene glycol (หรือ Glycerin/Alcohol)</t>
        </is>
      </c>
      <c r="E142" s="166" t="inlineStr">
        <is>
          <t>Liquid paraffin (Mineral oil)</t>
        </is>
      </c>
      <c r="F142" s="166" t="inlineStr">
        <is>
          <t>Cocoa butter หลอมเหลว</t>
        </is>
      </c>
      <c r="G142" s="166" t="inlineStr">
        <is>
          <t>Castor oil (น้ำมันละหุ่ง)</t>
        </is>
      </c>
      <c r="H142" s="166" t="inlineStr">
        <is>
          <t>White petrolatum</t>
        </is>
      </c>
      <c r="I142" s="165" t="n">
        <v>1</v>
      </c>
      <c r="J142" s="166"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42" s="166" t="inlineStr">
        <is>
          <t>Ansel's Pharmaceutical Dosage Forms and Drug Delivery Systems (Suppositories Compounding)</t>
        </is>
      </c>
      <c r="L142" s="166" t="inlineStr">
        <is>
          <t>Liquid &amp; Semisolid Dosage Forms</t>
        </is>
      </c>
      <c r="M142" s="166" t="inlineStr"/>
      <c r="N142" s="165" t="inlineStr">
        <is>
          <t>Product</t>
        </is>
      </c>
      <c r="O142" s="166" t="inlineStr">
        <is>
          <t>ข้อสอบจริง Product ปี 2566 ข้อ 24</t>
        </is>
      </c>
      <c r="P142" s="165" t="inlineStr">
        <is>
          <t>ข้อสอบเก่า</t>
        </is>
      </c>
      <c r="Q142" s="165" t="inlineStr">
        <is>
          <t>2566</t>
        </is>
      </c>
      <c r="R142" s="165" t="inlineStr"/>
    </row>
    <row r="143" ht="24" customHeight="1" s="49">
      <c r="A143" s="165" t="n">
        <v>141</v>
      </c>
      <c r="B143"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43" s="166" t="inlineStr"/>
      <c r="D143" s="166" t="inlineStr">
        <is>
          <t>Oleaginous base (Hydrocarbon base)</t>
        </is>
      </c>
      <c r="E143" s="166" t="inlineStr">
        <is>
          <t>Absorption base (Water-in-oil absorption base)</t>
        </is>
      </c>
      <c r="F143" s="166" t="inlineStr">
        <is>
          <t>Water-soluble base (PEG base / Macrogol ointment)</t>
        </is>
      </c>
      <c r="G143" s="166" t="inlineStr">
        <is>
          <t>Water-removable base (Oil-in-water emulsion base)</t>
        </is>
      </c>
      <c r="H143" s="166" t="inlineStr">
        <is>
          <t>Oleaginous absorption base</t>
        </is>
      </c>
      <c r="I143" s="165" t="n">
        <v>3</v>
      </c>
      <c r="J143" s="166"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43" s="166" t="inlineStr">
        <is>
          <t>USP-NF &lt;1151&gt; Pharmaceutical Dosage Forms (Ointments) / Ansel's Pharmaceutical Dosage Forms</t>
        </is>
      </c>
      <c r="L143" s="166" t="inlineStr">
        <is>
          <t>Liquid &amp; Semisolid Dosage Forms</t>
        </is>
      </c>
      <c r="M143" s="166" t="inlineStr"/>
      <c r="N143" s="165" t="inlineStr">
        <is>
          <t>Product</t>
        </is>
      </c>
      <c r="O143" s="166" t="inlineStr">
        <is>
          <t>ข้อสอบจริง Product ปี 2566 ข้อ 29</t>
        </is>
      </c>
      <c r="P143" s="165" t="inlineStr">
        <is>
          <t>ข้อสอบเก่า</t>
        </is>
      </c>
      <c r="Q143" s="165" t="inlineStr">
        <is>
          <t>2566</t>
        </is>
      </c>
      <c r="R143" s="165" t="inlineStr"/>
    </row>
    <row r="144" ht="24" customHeight="1" s="49">
      <c r="A144" s="165" t="n">
        <v>142</v>
      </c>
      <c r="B144"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44" s="166" t="inlineStr"/>
      <c r="D144" s="166" t="inlineStr">
        <is>
          <t>Coalescence</t>
        </is>
      </c>
      <c r="E144" s="166" t="inlineStr">
        <is>
          <t>Bleeding (หรือ Syneresis)</t>
        </is>
      </c>
      <c r="F144" s="166" t="inlineStr">
        <is>
          <t>Breaking (Cracking)</t>
        </is>
      </c>
      <c r="G144" s="166" t="inlineStr">
        <is>
          <t>Caking</t>
        </is>
      </c>
      <c r="H144" s="166" t="inlineStr">
        <is>
          <t>Upward Creaming</t>
        </is>
      </c>
      <c r="I144" s="165" t="n">
        <v>2</v>
      </c>
      <c r="J144" s="166"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44" s="166" t="inlineStr">
        <is>
          <t>Martin's Physical Pharmacy and Pharmaceutical Sciences (Rheology &amp; Semisolids) / Ansel's Pharmaceutical Dosage Forms</t>
        </is>
      </c>
      <c r="L144" s="166" t="inlineStr">
        <is>
          <t>Liquid &amp; Semisolid Dosage Forms</t>
        </is>
      </c>
      <c r="M144" s="166" t="inlineStr"/>
      <c r="N144" s="165" t="inlineStr">
        <is>
          <t>Product</t>
        </is>
      </c>
      <c r="O144" s="166" t="inlineStr">
        <is>
          <t>ข้อสอบจริง Product ปี 2566 ข้อ 30</t>
        </is>
      </c>
      <c r="P144" s="165" t="inlineStr">
        <is>
          <t>ข้อสอบเก่า</t>
        </is>
      </c>
      <c r="Q144" s="165" t="inlineStr">
        <is>
          <t>2566</t>
        </is>
      </c>
      <c r="R144" s="165" t="inlineStr"/>
    </row>
    <row r="145" ht="24" customHeight="1" s="49">
      <c r="A145" s="165" t="n">
        <v>143</v>
      </c>
      <c r="B145"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45" s="166" t="inlineStr"/>
      <c r="D145" s="166" t="inlineStr">
        <is>
          <t>Vanishing cream ชนิด Non-ionic</t>
        </is>
      </c>
      <c r="E145" s="166" t="inlineStr">
        <is>
          <t>Cold cream ชนิด W/O</t>
        </is>
      </c>
      <c r="F145" s="166" t="inlineStr">
        <is>
          <t>Anionic cream (O/W Emulsion Cream)</t>
        </is>
      </c>
      <c r="G145" s="166" t="inlineStr">
        <is>
          <t>Cationic cream</t>
        </is>
      </c>
      <c r="H145" s="166" t="inlineStr">
        <is>
          <t>Amphoteric cream</t>
        </is>
      </c>
      <c r="I145" s="165" t="n">
        <v>3</v>
      </c>
      <c r="J145" s="166"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45" s="166" t="inlineStr">
        <is>
          <t>Ansel's Pharmaceutical Dosage Forms and Drug Delivery Systems (Emulsions &amp; Creams) / Remington: The Science and Practice of Pharmacy</t>
        </is>
      </c>
      <c r="L145" s="166" t="inlineStr">
        <is>
          <t>Liquid &amp; Semisolid Dosage Forms</t>
        </is>
      </c>
      <c r="M145" s="166" t="inlineStr"/>
      <c r="N145" s="165" t="inlineStr">
        <is>
          <t>Product</t>
        </is>
      </c>
      <c r="O145" s="166" t="inlineStr">
        <is>
          <t>ข้อสอบจริง Product ปี 2566 ข้อ 31</t>
        </is>
      </c>
      <c r="P145" s="165" t="inlineStr">
        <is>
          <t>ข้อสอบเก่า</t>
        </is>
      </c>
      <c r="Q145" s="165" t="inlineStr">
        <is>
          <t>2566</t>
        </is>
      </c>
      <c r="R145" s="165" t="inlineStr"/>
    </row>
    <row r="146" ht="24" customHeight="1" s="49">
      <c r="A146" s="165" t="n">
        <v>144</v>
      </c>
      <c r="B146"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146" s="166" t="inlineStr"/>
      <c r="D146" s="166" t="inlineStr">
        <is>
          <t>Topical Solution</t>
        </is>
      </c>
      <c r="E146" s="166" t="inlineStr">
        <is>
          <t>Topical Hydrogel</t>
        </is>
      </c>
      <c r="F146" s="166" t="inlineStr">
        <is>
          <t>Topical Suspension</t>
        </is>
      </c>
      <c r="G146" s="166" t="inlineStr">
        <is>
          <t>Topical Ointment (ยาขี้ผึ้งฐานไฮโดรคาร์บอน)</t>
        </is>
      </c>
      <c r="H146" s="166" t="inlineStr">
        <is>
          <t>Topical O/W Cream</t>
        </is>
      </c>
      <c r="I146" s="165" t="n">
        <v>4</v>
      </c>
      <c r="J146" s="166"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146" s="166" t="inlineStr">
        <is>
          <t>Ansel's Pharmaceutical Dosage Forms (Topical &amp; Transdermal Drug Delivery) / British Association of Dermatologists</t>
        </is>
      </c>
      <c r="L146" s="166" t="inlineStr">
        <is>
          <t>Liquid &amp; Semisolid Dosage Forms</t>
        </is>
      </c>
      <c r="M146" s="166" t="inlineStr"/>
      <c r="N146" s="165" t="inlineStr">
        <is>
          <t>Product</t>
        </is>
      </c>
      <c r="O146" s="166" t="inlineStr">
        <is>
          <t>ข้อสอบจริง Product ปี 2563 ข้อ 15</t>
        </is>
      </c>
      <c r="P146" s="165" t="inlineStr">
        <is>
          <t>ข้อสอบเก่า</t>
        </is>
      </c>
      <c r="Q146" s="165" t="inlineStr">
        <is>
          <t>2563</t>
        </is>
      </c>
      <c r="R146" s="165" t="inlineStr"/>
    </row>
    <row r="147" ht="24" customHeight="1" s="49">
      <c r="A147" s="165" t="n">
        <v>145</v>
      </c>
      <c r="B147"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147" s="166" t="inlineStr"/>
      <c r="D147" s="166" t="inlineStr">
        <is>
          <t>Weight Variation / Uniformity of Dosage Units (ความสม่ำเสมอของน้ำหนักบรรจุ)</t>
        </is>
      </c>
      <c r="E147" s="166" t="inlineStr">
        <is>
          <t>Dissolution Test (การละลายของตัวยาสำคัญ)</t>
        </is>
      </c>
      <c r="F147" s="166" t="inlineStr">
        <is>
          <t>Disintegration Test (การแตกตัวของเปลือกแคปซูล)</t>
        </is>
      </c>
      <c r="G147" s="166" t="inlineStr">
        <is>
          <t>Friability Test (การทดสอบความกร่อนด้วยเครื่องหมุน Friabilator)</t>
        </is>
      </c>
      <c r="H147" s="166" t="inlineStr">
        <is>
          <t>Microbial Enumeration Test (การทดสอบปริมาณเชื้อจุลชีพ)</t>
        </is>
      </c>
      <c r="I147" s="165" t="n">
        <v>4</v>
      </c>
      <c r="J147" s="166"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147" s="166" t="inlineStr">
        <is>
          <t>USP-NF &lt;1151&gt; Pharmaceutical Dosage Forms (Capsules) / USP-NF &lt;1216&gt; Tablet Friability</t>
        </is>
      </c>
      <c r="L147" s="166" t="inlineStr">
        <is>
          <t>Liquid &amp; Semisolid Dosage Forms</t>
        </is>
      </c>
      <c r="M147" s="166" t="inlineStr"/>
      <c r="N147" s="165" t="inlineStr">
        <is>
          <t>Product</t>
        </is>
      </c>
      <c r="O147" s="166" t="inlineStr">
        <is>
          <t>ข้อสอบจริง Product ปี 2563 ข้อ 25</t>
        </is>
      </c>
      <c r="P147" s="165" t="inlineStr">
        <is>
          <t>ข้อสอบเก่า</t>
        </is>
      </c>
      <c r="Q147" s="165" t="inlineStr">
        <is>
          <t>2563</t>
        </is>
      </c>
      <c r="R147" s="165" t="inlineStr"/>
    </row>
    <row r="148" ht="24" customHeight="1" s="49">
      <c r="A148" s="165" t="n">
        <v>146</v>
      </c>
      <c r="B148"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148" s="166" t="inlineStr"/>
      <c r="D148" s="166" t="inlineStr">
        <is>
          <t>Glycerin (สารเพิ่มความยืดหยุ่น - Plasticizer)</t>
        </is>
      </c>
      <c r="E148" s="166" t="inlineStr">
        <is>
          <t>Sorbitol Solution (สารเพิ่มความยืดหยุ่น - Plasticizer)</t>
        </is>
      </c>
      <c r="F148" s="166" t="inlineStr">
        <is>
          <t>Titanium Dioxide และ Lake Pigments (สารทึบแสงและสารแต่งสี)</t>
        </is>
      </c>
      <c r="G148" s="166" t="inlineStr">
        <is>
          <t>Polyethylene Glycol 400 (PEG 400 - กระสายยาของเหลวบรรจุภายใน)</t>
        </is>
      </c>
      <c r="H148" s="166" t="inlineStr">
        <is>
          <t>Methylparaben และ Propylparaben (สารกันเสีย)</t>
        </is>
      </c>
      <c r="I148" s="165" t="n">
        <v>4</v>
      </c>
      <c r="J148" s="166"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148" s="166" t="inlineStr">
        <is>
          <t>Ansel's Pharmaceutical Dosage Forms and Drug Delivery Systems (Soft Gelatin Capsule Shell vs Fill Composition)</t>
        </is>
      </c>
      <c r="L148" s="166" t="inlineStr">
        <is>
          <t>Liquid &amp; Semisolid Dosage Forms</t>
        </is>
      </c>
      <c r="M148" s="166" t="inlineStr"/>
      <c r="N148" s="165" t="inlineStr">
        <is>
          <t>Product</t>
        </is>
      </c>
      <c r="O148" s="166" t="inlineStr">
        <is>
          <t>ข้อสอบจริง Product ปี 2563 ข้อ 32</t>
        </is>
      </c>
      <c r="P148" s="165" t="inlineStr">
        <is>
          <t>ข้อสอบเก่า</t>
        </is>
      </c>
      <c r="Q148" s="165" t="inlineStr">
        <is>
          <t>2563</t>
        </is>
      </c>
      <c r="R148" s="165" t="inlineStr"/>
    </row>
    <row r="149" ht="24" customHeight="1" s="49">
      <c r="A149" s="165" t="n">
        <v>147</v>
      </c>
      <c r="B149"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149" s="166" t="inlineStr"/>
      <c r="D149" s="166" t="inlineStr">
        <is>
          <t>Uniformity of Dosage Units (ความสม่ำเสมอของหน่วยยา)</t>
        </is>
      </c>
      <c r="E149" s="166" t="inlineStr">
        <is>
          <t>Dissolution Test (การทดสอบการละลายของตัวยา)</t>
        </is>
      </c>
      <c r="F149" s="166" t="inlineStr">
        <is>
          <t>Disintegration Test (การทดสอบการแตกตัวของเปลือกแคปซูล)</t>
        </is>
      </c>
      <c r="G149" s="166" t="inlineStr">
        <is>
          <t>Extended Drug Release Duration Test (การทดสอบการปลดปล่อยยาแบบออกฤทธิ์เนิ่น)</t>
        </is>
      </c>
      <c r="H149" s="166" t="inlineStr">
        <is>
          <t>Microbial Enumeration Test (การทดสอบการปนเปื้อนของเชื้อจุลชีพ)</t>
        </is>
      </c>
      <c r="I149" s="165" t="n">
        <v>4</v>
      </c>
      <c r="J149" s="166"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149" s="166" t="inlineStr">
        <is>
          <t>USP-NF Official Monographs: Ibuprofen Capsules / USP-NF &lt;1151&gt; Pharmaceutical Dosage Forms</t>
        </is>
      </c>
      <c r="L149" s="166" t="inlineStr">
        <is>
          <t>Liquid &amp; Semisolid Dosage Forms</t>
        </is>
      </c>
      <c r="M149" s="166" t="inlineStr"/>
      <c r="N149" s="165" t="inlineStr">
        <is>
          <t>Product</t>
        </is>
      </c>
      <c r="O149" s="166" t="inlineStr">
        <is>
          <t>ข้อสอบจริง Product ปี 2563 ข้อ 33</t>
        </is>
      </c>
      <c r="P149" s="165" t="inlineStr">
        <is>
          <t>ข้อสอบเก่า</t>
        </is>
      </c>
      <c r="Q149" s="165" t="inlineStr">
        <is>
          <t>2563</t>
        </is>
      </c>
      <c r="R149" s="165" t="inlineStr"/>
    </row>
    <row r="150" ht="24" customHeight="1" s="49">
      <c r="A150" s="165" t="n">
        <v>148</v>
      </c>
      <c r="B150"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150" s="166" t="inlineStr"/>
      <c r="D150" s="166" t="inlineStr">
        <is>
          <t>Lactose Monohydrate (สารเพิ่มปริมาณชนิดละลายน้ำ)</t>
        </is>
      </c>
      <c r="E150" s="166" t="inlineStr">
        <is>
          <t>Microcrystalline Cellulose (สารช่วยยึดเกาะแบบแห้ง)</t>
        </is>
      </c>
      <c r="F150" s="166" t="inlineStr">
        <is>
          <t>Pregelatinized Starch Paste หรือ Povidone Solution (PVP K30)</t>
        </is>
      </c>
      <c r="G150" s="166" t="inlineStr">
        <is>
          <t>Magnesium Stearate (สารหล่อลื่นชนิดไม่ชอบน้ำ)</t>
        </is>
      </c>
      <c r="H150" s="166" t="inlineStr">
        <is>
          <t>Colloidal Silicon Dioxide (สารช่วยการไหล)</t>
        </is>
      </c>
      <c r="I150" s="165" t="n">
        <v>3</v>
      </c>
      <c r="J150" s="166"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150" s="166" t="inlineStr">
        <is>
          <t>Handbook of Pharmaceutical Excipients (Povidone, Starch) / Ansel's Pharmaceutical Dosage Forms</t>
        </is>
      </c>
      <c r="L150" s="166" t="inlineStr">
        <is>
          <t>Liquid &amp; Semisolid Dosage Forms</t>
        </is>
      </c>
      <c r="M150" s="166" t="inlineStr"/>
      <c r="N150" s="165" t="inlineStr">
        <is>
          <t>Product</t>
        </is>
      </c>
      <c r="O150" s="166" t="inlineStr">
        <is>
          <t>ข้อสอบจริง Product ปี 2563 ข้อ 34</t>
        </is>
      </c>
      <c r="P150" s="165" t="inlineStr">
        <is>
          <t>ข้อสอบเก่า</t>
        </is>
      </c>
      <c r="Q150" s="165" t="inlineStr">
        <is>
          <t>2563</t>
        </is>
      </c>
      <c r="R150" s="165" t="inlineStr"/>
    </row>
    <row r="151" ht="24" customHeight="1" s="49">
      <c r="A151" s="165" t="n">
        <v>149</v>
      </c>
      <c r="B151"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151" s="166" t="inlineStr"/>
      <c r="D151" s="166" t="inlineStr">
        <is>
          <t>Shellac (สารเคลือบธรรมชาติ)</t>
        </is>
      </c>
      <c r="E151" s="166" t="inlineStr">
        <is>
          <t>Polyvinylpyrrolidone (PVP / Povidone)</t>
        </is>
      </c>
      <c r="F151" s="166" t="inlineStr">
        <is>
          <t>Diethyl Phthalate (สารเพิ่มความยืดหยุ่น - Plasticizer)</t>
        </is>
      </c>
      <c r="G151" s="166" t="inlineStr">
        <is>
          <t>Hydroxypropyl Methylcellulose Acetate Succinate (HPMCAS)</t>
        </is>
      </c>
      <c r="H151" s="166" t="inlineStr">
        <is>
          <t>Methacrylic Acid - Ethyl Acrylate Copolymer (Eudragit L 100-55)</t>
        </is>
      </c>
      <c r="I151" s="165" t="n">
        <v>2</v>
      </c>
      <c r="J151" s="166"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151" s="166" t="inlineStr">
        <is>
          <t>USP-NF &lt;1151&gt; Pharmaceutical Dosage Forms: Coating Polymers / Handbook of Pharmaceutical Excipients</t>
        </is>
      </c>
      <c r="L151" s="166" t="inlineStr">
        <is>
          <t>Liquid &amp; Semisolid Dosage Forms</t>
        </is>
      </c>
      <c r="M151" s="166" t="inlineStr"/>
      <c r="N151" s="165" t="inlineStr">
        <is>
          <t>Product</t>
        </is>
      </c>
      <c r="O151" s="166" t="inlineStr">
        <is>
          <t>ข้อสอบจริง Product ปี 2563 ข้อ 36</t>
        </is>
      </c>
      <c r="P151" s="165" t="inlineStr">
        <is>
          <t>ข้อสอบเก่า</t>
        </is>
      </c>
      <c r="Q151" s="165" t="inlineStr">
        <is>
          <t>2563</t>
        </is>
      </c>
      <c r="R151" s="165" t="inlineStr"/>
    </row>
    <row r="152" ht="24" customHeight="1" s="49">
      <c r="A152" s="165" t="n">
        <v>150</v>
      </c>
      <c r="B152"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152" s="166" t="inlineStr"/>
      <c r="D152" s="166" t="inlineStr">
        <is>
          <t>เติมสารเพิ่มความหนืดและสร้างโครงสร้างไฮโดรคอลลอยด์ เช่น Tragacanth, Xanthan Gum หรือ HPMC ลงในวัฏภาคน้ำของตำรับ O/W</t>
        </is>
      </c>
      <c r="E152" s="166" t="inlineStr">
        <is>
          <t>นำตำรับไปบดซ้ำด้วยเครื่องบดลูกกลม (Ball Mill)</t>
        </is>
      </c>
      <c r="F152" s="166" t="inlineStr">
        <is>
          <t>เติม Hydroxyethyl Cellulose (HEC) ลงในวัฏภาคน้ำมันของตำรับ W/O</t>
        </is>
      </c>
      <c r="G152" s="166" t="inlineStr">
        <is>
          <t>เติมเกลือแกง Sodium Chloride ลงในตำรับ W/O</t>
        </is>
      </c>
      <c r="H152" s="166" t="inlineStr">
        <is>
          <t>เติม Sodium Benzoate ลงในตำรับ W/O</t>
        </is>
      </c>
      <c r="I152" s="165" t="n">
        <v>1</v>
      </c>
      <c r="J152"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152" s="166" t="inlineStr">
        <is>
          <t>Martin's Physical Pharmacy and Pharmaceutical Sciences (Emulsion Stability) / Ansel's Dosage Forms</t>
        </is>
      </c>
      <c r="L152" s="166" t="inlineStr">
        <is>
          <t>Liquid &amp; Semisolid Dosage Forms</t>
        </is>
      </c>
      <c r="M152" s="166" t="inlineStr"/>
      <c r="N152" s="165" t="inlineStr">
        <is>
          <t>Product</t>
        </is>
      </c>
      <c r="O152" s="166" t="inlineStr">
        <is>
          <t>ข้อสอบจริง Product ปี 2563 ข้อ 42</t>
        </is>
      </c>
      <c r="P152" s="165" t="inlineStr">
        <is>
          <t>ข้อสอบเก่า</t>
        </is>
      </c>
      <c r="Q152" s="165" t="inlineStr">
        <is>
          <t>2563</t>
        </is>
      </c>
      <c r="R152" s="165" t="inlineStr"/>
    </row>
    <row r="153" ht="24" customHeight="1" s="49">
      <c r="A153" s="165" t="n">
        <v>151</v>
      </c>
      <c r="B153"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153" s="166" t="inlineStr"/>
      <c r="D153" s="166" t="inlineStr">
        <is>
          <t>Primary Emulsifier (สารก่ออิมัลชันหลัก)</t>
        </is>
      </c>
      <c r="E153" s="166" t="inlineStr">
        <is>
          <t>Chemical Preservative (สารกันเสีย)</t>
        </is>
      </c>
      <c r="F153" s="166" t="inlineStr">
        <is>
          <t>Suspending agent / Viscosity-increasing agent (สารช่วยแขวนตะกอนและเพิ่มความหนืดชนิดแร่อนินทรีย์)</t>
        </is>
      </c>
      <c r="G153" s="166" t="inlineStr">
        <is>
          <t>Wetting agent (สารช่วยเปียก)</t>
        </is>
      </c>
      <c r="H153" s="166" t="inlineStr">
        <is>
          <t>Chelating agent (สารดักจับโลหะ)</t>
        </is>
      </c>
      <c r="I153" s="165" t="n">
        <v>3</v>
      </c>
      <c r="J153" s="166"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153" s="166" t="inlineStr">
        <is>
          <t>Handbook of Pharmaceutical Excipients (Magnesium Aluminum Silicate) / Martin's Physical Pharmacy</t>
        </is>
      </c>
      <c r="L153" s="166" t="inlineStr">
        <is>
          <t>Liquid &amp; Semisolid Dosage Forms</t>
        </is>
      </c>
      <c r="M153" s="166" t="inlineStr"/>
      <c r="N153" s="165" t="inlineStr">
        <is>
          <t>Product</t>
        </is>
      </c>
      <c r="O153" s="166" t="inlineStr">
        <is>
          <t>ข้อสอบจริง Product ปี 2563 ข้อ 44</t>
        </is>
      </c>
      <c r="P153" s="165" t="inlineStr">
        <is>
          <t>ข้อสอบเก่า</t>
        </is>
      </c>
      <c r="Q153" s="165" t="inlineStr">
        <is>
          <t>2563</t>
        </is>
      </c>
      <c r="R153" s="165" t="inlineStr"/>
    </row>
    <row r="154" ht="24" customHeight="1" s="49">
      <c r="A154" s="165" t="n">
        <v>152</v>
      </c>
      <c r="B154"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154" s="166" t="inlineStr"/>
      <c r="D154" s="166" t="inlineStr">
        <is>
          <t>2 เม็ด</t>
        </is>
      </c>
      <c r="E154" s="166" t="inlineStr">
        <is>
          <t>3 เม็ด</t>
        </is>
      </c>
      <c r="F154" s="166" t="inlineStr">
        <is>
          <t>4 เม็ด</t>
        </is>
      </c>
      <c r="G154" s="166" t="inlineStr">
        <is>
          <t>5 เม็ด</t>
        </is>
      </c>
      <c r="H154" s="166" t="inlineStr">
        <is>
          <t>6 เม็ด</t>
        </is>
      </c>
      <c r="I154" s="165" t="n">
        <v>3</v>
      </c>
      <c r="J154" s="166"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154" s="166" t="inlineStr">
        <is>
          <t>Pharmaceutical Calculations (Howard C. Ansel) / USP-NF &lt;795&gt; Pharmacy Compounding</t>
        </is>
      </c>
      <c r="L154" s="166" t="inlineStr">
        <is>
          <t>Liquid &amp; Semisolid Dosage Forms</t>
        </is>
      </c>
      <c r="M154" s="166" t="inlineStr"/>
      <c r="N154" s="165" t="inlineStr">
        <is>
          <t>Product</t>
        </is>
      </c>
      <c r="O154" s="166" t="inlineStr">
        <is>
          <t>ข้อสอบจริง Product ปี 2563 ข้อ 45</t>
        </is>
      </c>
      <c r="P154" s="165" t="inlineStr">
        <is>
          <t>ข้อสอบเก่า</t>
        </is>
      </c>
      <c r="Q154" s="165" t="inlineStr">
        <is>
          <t>2563</t>
        </is>
      </c>
      <c r="R154" s="165" t="inlineStr"/>
    </row>
    <row r="155" ht="24" customHeight="1" s="49">
      <c r="A155" s="165" t="n">
        <v>153</v>
      </c>
      <c r="B155"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155" s="166" t="inlineStr"/>
      <c r="D155" s="166" t="inlineStr">
        <is>
          <t>เพิ่มความเข้มข้นของ Sodium Carboxymethylcellulose (SCMC) เพื่อเพิ่มความหนืดของ Structured vehicle</t>
        </is>
      </c>
      <c r="E155" s="166" t="inlineStr">
        <is>
          <t>เพิ่มความเข้มข้นของ Benzyl alcohol</t>
        </is>
      </c>
      <c r="F155" s="166" t="inlineStr">
        <is>
          <t>เพิ่มความเข้มข้นของ Sodium metabisulfite</t>
        </is>
      </c>
      <c r="G155" s="166" t="inlineStr">
        <is>
          <t>เปลี่ยนสารแต่งรสหวานจาก Syrup เป็น Saccharin</t>
        </is>
      </c>
      <c r="H155" s="166" t="inlineStr">
        <is>
          <t>เพิ่มปริมาณสารกันเสียกลุ่ม Parabens</t>
        </is>
      </c>
      <c r="I155" s="165" t="n">
        <v>1</v>
      </c>
      <c r="J155" s="166"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155" s="166" t="inlineStr">
        <is>
          <t>Martin's Physical Pharmacy and Pharmaceutical Sciences (Suspension Stability) / Ansel's Dosage Forms</t>
        </is>
      </c>
      <c r="L155" s="166" t="inlineStr">
        <is>
          <t>Liquid &amp; Semisolid Dosage Forms</t>
        </is>
      </c>
      <c r="M155" s="166" t="inlineStr"/>
      <c r="N155" s="165" t="inlineStr">
        <is>
          <t>Product</t>
        </is>
      </c>
      <c r="O155" s="166" t="inlineStr">
        <is>
          <t>ข้อสอบจริง Product ปี 2563 ข้อ 46</t>
        </is>
      </c>
      <c r="P155" s="165" t="inlineStr">
        <is>
          <t>ข้อสอบเก่า</t>
        </is>
      </c>
      <c r="Q155" s="165" t="inlineStr">
        <is>
          <t>2563</t>
        </is>
      </c>
      <c r="R155" s="165" t="inlineStr"/>
    </row>
    <row r="156" ht="24" customHeight="1" s="49">
      <c r="A156" s="165" t="n">
        <v>154</v>
      </c>
      <c r="B156"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156" s="166" t="inlineStr"/>
      <c r="D156" s="166" t="inlineStr">
        <is>
          <t>Primary Emulsifier</t>
        </is>
      </c>
      <c r="E156" s="166" t="inlineStr">
        <is>
          <t>Diluent</t>
        </is>
      </c>
      <c r="F156" s="166" t="inlineStr">
        <is>
          <t>Viscosity-increasing agent / Suspending agent</t>
        </is>
      </c>
      <c r="G156" s="166" t="inlineStr">
        <is>
          <t>Humectant</t>
        </is>
      </c>
      <c r="H156" s="166" t="inlineStr">
        <is>
          <t>Superdisintegrant</t>
        </is>
      </c>
      <c r="I156" s="165" t="n">
        <v>3</v>
      </c>
      <c r="J156" s="166"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156" s="166" t="inlineStr">
        <is>
          <t>Handbook of Pharmaceutical Excipients (Hypromellose) / Ansel's Pharmaceutical Dosage Forms</t>
        </is>
      </c>
      <c r="L156" s="166" t="inlineStr">
        <is>
          <t>Liquid &amp; Semisolid Dosage Forms</t>
        </is>
      </c>
      <c r="M156" s="166" t="inlineStr"/>
      <c r="N156" s="165" t="inlineStr">
        <is>
          <t>Product</t>
        </is>
      </c>
      <c r="O156" s="166" t="inlineStr">
        <is>
          <t>ข้อสอบจริง Product ปี 2563 ข้อ 47</t>
        </is>
      </c>
      <c r="P156" s="165" t="inlineStr">
        <is>
          <t>ข้อสอบเก่า</t>
        </is>
      </c>
      <c r="Q156" s="165" t="inlineStr">
        <is>
          <t>2563</t>
        </is>
      </c>
      <c r="R156" s="165" t="inlineStr"/>
    </row>
    <row r="157" ht="24" customHeight="1" s="49">
      <c r="A157" s="165" t="n">
        <v>155</v>
      </c>
      <c r="B157"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157" s="166" t="inlineStr"/>
      <c r="D157" s="166" t="inlineStr">
        <is>
          <t>Plastic flow ร่วมกับ Dilatant flow</t>
        </is>
      </c>
      <c r="E157" s="166" t="inlineStr">
        <is>
          <t>Newtonian flow ร่วมกับ Thixotropy</t>
        </is>
      </c>
      <c r="F157" s="166" t="inlineStr">
        <is>
          <t>Pseudoplastic flow (Shear-thinning) ร่วมกับ Thixotropy</t>
        </is>
      </c>
      <c r="G157" s="166" t="inlineStr">
        <is>
          <t>Dilatant flow (Shear-thickening) ร่วมกับ Thixotropy</t>
        </is>
      </c>
      <c r="H157" s="166" t="inlineStr">
        <is>
          <t>Plug flow แบบสมบูรณ์</t>
        </is>
      </c>
      <c r="I157" s="165" t="n">
        <v>3</v>
      </c>
      <c r="J157" s="166"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157" s="166" t="inlineStr">
        <is>
          <t>Martin's Physical Pharmacy and Pharmaceutical Sciences (Rheology of Dispersions) / Ansel's Dosage Forms</t>
        </is>
      </c>
      <c r="L157" s="166" t="inlineStr">
        <is>
          <t>Liquid &amp; Semisolid Dosage Forms</t>
        </is>
      </c>
      <c r="M157" s="166" t="inlineStr"/>
      <c r="N157" s="165" t="inlineStr">
        <is>
          <t>Product</t>
        </is>
      </c>
      <c r="O157" s="166" t="inlineStr">
        <is>
          <t>ข้อสอบจริง Product ปี 2563 ข้อ 48</t>
        </is>
      </c>
      <c r="P157" s="165" t="inlineStr">
        <is>
          <t>ข้อสอบเก่า</t>
        </is>
      </c>
      <c r="Q157" s="165" t="inlineStr">
        <is>
          <t>2563</t>
        </is>
      </c>
      <c r="R157" s="165" t="inlineStr"/>
    </row>
    <row r="158" ht="24" customHeight="1" s="49">
      <c r="A158" s="165" t="n">
        <v>156</v>
      </c>
      <c r="B158"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158" s="166" t="inlineStr"/>
      <c r="D158" s="166" t="inlineStr">
        <is>
          <t>Oleaginous base (เช่น White Petrolatum)</t>
        </is>
      </c>
      <c r="E158" s="166" t="inlineStr">
        <is>
          <t>W/O Absorption base (เช่น Cold cream, Lanolin)</t>
        </is>
      </c>
      <c r="F158" s="166" t="inlineStr">
        <is>
          <t>Water-removable base (O/W cream base) หรือ Water-soluble base (PEG ointment)</t>
        </is>
      </c>
      <c r="G158" s="166" t="inlineStr">
        <is>
          <t>Hydrocarbon base ที่เติม Mineral oil ในปริมาณสูง</t>
        </is>
      </c>
      <c r="H158" s="166" t="inlineStr">
        <is>
          <t>Pure fatty base ชนิดกันน้ำ 100%</t>
        </is>
      </c>
      <c r="I158" s="165" t="n">
        <v>3</v>
      </c>
      <c r="J158" s="166"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158" s="166" t="inlineStr">
        <is>
          <t>Ansel's Pharmaceutical Dosage Forms and Drug Delivery Systems (Selection of Appropriate Ointment Bases) / British National Formulary</t>
        </is>
      </c>
      <c r="L158" s="166" t="inlineStr">
        <is>
          <t>Liquid &amp; Semisolid Dosage Forms</t>
        </is>
      </c>
      <c r="M158" s="166" t="inlineStr"/>
      <c r="N158" s="165" t="inlineStr">
        <is>
          <t>Product</t>
        </is>
      </c>
      <c r="O158" s="166" t="inlineStr">
        <is>
          <t>ข้อสอบจริง Product ปี 2563 ข้อ 49</t>
        </is>
      </c>
      <c r="P158" s="165" t="inlineStr">
        <is>
          <t>ข้อสอบเก่า</t>
        </is>
      </c>
      <c r="Q158" s="165" t="inlineStr">
        <is>
          <t>2563</t>
        </is>
      </c>
      <c r="R158" s="165" t="inlineStr"/>
    </row>
    <row r="159" ht="24" customHeight="1" s="49">
      <c r="A159" s="165" t="n">
        <v>157</v>
      </c>
      <c r="B159"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159" s="166" t="inlineStr"/>
      <c r="D159" s="166" t="inlineStr">
        <is>
          <t>Fusion Method (การหลอมเทโดยอาศัยความร้อน)</t>
        </is>
      </c>
      <c r="E159" s="166" t="inlineStr">
        <is>
          <t>Levigation Method (การบดผสมผงยากับของเหลวช่วยบดที่อุณหภูมิห้อง)</t>
        </is>
      </c>
      <c r="F159" s="166" t="inlineStr">
        <is>
          <t>Continental Method (Dry gum 4:2:1)</t>
        </is>
      </c>
      <c r="G159" s="166" t="inlineStr">
        <is>
          <t>English Method (Wet gum)</t>
        </is>
      </c>
      <c r="H159" s="166" t="inlineStr">
        <is>
          <t>Forbes Bottle Method</t>
        </is>
      </c>
      <c r="I159" s="165" t="n">
        <v>1</v>
      </c>
      <c r="J159" s="166"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159" s="166" t="inlineStr">
        <is>
          <t>USP-NF &lt;795&gt; Pharmaceutical Compounding – Nonsterile Preparations / Ansel's Dosage Forms</t>
        </is>
      </c>
      <c r="L159" s="166" t="inlineStr">
        <is>
          <t>Liquid &amp; Semisolid Dosage Forms</t>
        </is>
      </c>
      <c r="M159" s="166" t="inlineStr"/>
      <c r="N159" s="165" t="inlineStr">
        <is>
          <t>Product</t>
        </is>
      </c>
      <c r="O159" s="166" t="inlineStr">
        <is>
          <t>ข้อสอบจริง Product ปี 2563 ข้อ 51</t>
        </is>
      </c>
      <c r="P159" s="165" t="inlineStr">
        <is>
          <t>ข้อสอบเก่า</t>
        </is>
      </c>
      <c r="Q159" s="165" t="inlineStr">
        <is>
          <t>2563</t>
        </is>
      </c>
      <c r="R159" s="165" t="inlineStr"/>
    </row>
    <row r="160" ht="24" customHeight="1" s="49">
      <c r="A160" s="165" t="n">
        <v>158</v>
      </c>
      <c r="B160"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160" s="166" t="inlineStr"/>
      <c r="D160" s="166" t="inlineStr">
        <is>
          <t>Topical Oleaginous Ointment (ยาขี้ผึ้งวาสลิน)</t>
        </is>
      </c>
      <c r="E160" s="166" t="inlineStr">
        <is>
          <t>Topical Hydrogel หรือ Oil-free O/W Lotion (เจลสูตรน้ำหรือโลชั่นปราศจากน้ำมัน)</t>
        </is>
      </c>
      <c r="F160" s="166" t="inlineStr">
        <is>
          <t>W/O Absorption Cream (โคลด์ครีม)</t>
        </is>
      </c>
      <c r="G160" s="166" t="inlineStr">
        <is>
          <t>Fatty Paste ที่มีน้ำมันแร่เป็นกระสายยาหลัก</t>
        </is>
      </c>
      <c r="H160" s="166" t="inlineStr">
        <is>
          <t>Anhydrous Fatty Ointment</t>
        </is>
      </c>
      <c r="I160" s="165" t="n">
        <v>2</v>
      </c>
      <c r="J160" s="166"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160" s="166" t="inlineStr">
        <is>
          <t>Ansel's Pharmaceutical Dosage Forms (Topical Formulations for Acne) / American Academy of Dermatology Guidelines</t>
        </is>
      </c>
      <c r="L160" s="166" t="inlineStr">
        <is>
          <t>Liquid &amp; Semisolid Dosage Forms</t>
        </is>
      </c>
      <c r="M160" s="166" t="inlineStr"/>
      <c r="N160" s="165" t="inlineStr">
        <is>
          <t>Product</t>
        </is>
      </c>
      <c r="O160" s="166" t="inlineStr">
        <is>
          <t>ข้อสอบจริง Product ปี 2563 ข้อ 52</t>
        </is>
      </c>
      <c r="P160" s="165" t="inlineStr">
        <is>
          <t>ข้อสอบเก่า</t>
        </is>
      </c>
      <c r="Q160" s="165" t="inlineStr">
        <is>
          <t>2563</t>
        </is>
      </c>
      <c r="R160" s="165" t="inlineStr"/>
    </row>
    <row r="161" ht="24" customHeight="1" s="49">
      <c r="A161" s="165" t="n">
        <v>159</v>
      </c>
      <c r="B161"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161" s="166" t="inlineStr"/>
      <c r="D161" s="166" t="inlineStr">
        <is>
          <t>Potable Water (น้ำประปาดื่มได้ตามเกณฑ์มาตรฐานสุขอนามัย)</t>
        </is>
      </c>
      <c r="E161" s="166" t="inlineStr">
        <is>
          <t>Purified Water (น้ำบริสุทธิ์ตามเภสัชตำรับ USP/BP)</t>
        </is>
      </c>
      <c r="F161" s="166" t="inlineStr">
        <is>
          <t>Sterile Purified Water ในบรรจุภัณฑ์ปิดสนิท</t>
        </is>
      </c>
      <c r="G161" s="166" t="inlineStr">
        <is>
          <t>Sterile Water for Injection (น้ำกลั่นปราศจากเชื้อสำหรับยาฉีด)</t>
        </is>
      </c>
      <c r="H161" s="166" t="inlineStr">
        <is>
          <t>Bacteriostatic Water for Injection</t>
        </is>
      </c>
      <c r="I161" s="165" t="n">
        <v>2</v>
      </c>
      <c r="J161" s="166"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161" s="166" t="inlineStr">
        <is>
          <t>USP-NF &lt;1231&gt; Water for Pharmaceutical Purposes / PIC/S GMP Guide (Water Systems)</t>
        </is>
      </c>
      <c r="L161" s="166" t="inlineStr">
        <is>
          <t>Liquid &amp; Semisolid Dosage Forms</t>
        </is>
      </c>
      <c r="M161" s="166" t="inlineStr"/>
      <c r="N161" s="165" t="inlineStr">
        <is>
          <t>Product</t>
        </is>
      </c>
      <c r="O161" s="166" t="inlineStr">
        <is>
          <t>ข้อสอบจริง Product ปี 2563 ข้อ 54</t>
        </is>
      </c>
      <c r="P161" s="165" t="inlineStr">
        <is>
          <t>ข้อสอบเก่า</t>
        </is>
      </c>
      <c r="Q161" s="165" t="inlineStr">
        <is>
          <t>2563</t>
        </is>
      </c>
      <c r="R161" s="165" t="inlineStr"/>
    </row>
    <row r="162" ht="24" customHeight="1" s="49">
      <c r="A162" s="165" t="n">
        <v>160</v>
      </c>
      <c r="B162"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162" s="166" t="inlineStr"/>
      <c r="D162" s="166" t="inlineStr">
        <is>
          <t>ตำรับ A มีความคงตัวดีกว่าตำรับ B</t>
        </is>
      </c>
      <c r="E162" s="166" t="inlineStr">
        <is>
          <t>ตำรับ B มีแนวโน้มความคงตัวดีกว่าตำรับ C และเป็นตำรับที่ดีที่สุด</t>
        </is>
      </c>
      <c r="F162" s="166" t="inlineStr">
        <is>
          <t>เพิ่มความคงตัวของตำรับ C ได้โดยการเพิ่ม Wetting agent</t>
        </is>
      </c>
      <c r="G162" s="166" t="inlineStr">
        <is>
          <t>เพิ่ม Flocculating agent ให้ตำรับ B เพื่อเพิ่มความคงตัว</t>
        </is>
      </c>
      <c r="H162" s="166" t="inlineStr">
        <is>
          <t>เมื่อเขย่า ตำรับ A จะกระจายตัวได้ดีที่สุด</t>
        </is>
      </c>
      <c r="I162" s="165" t="n">
        <v>2</v>
      </c>
      <c r="J162" s="166"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162" s="166" t="inlineStr">
        <is>
          <t>Martin's Physical Pharmacy and Pharmaceutical Sciences (Physical Stability of Suspensions)</t>
        </is>
      </c>
      <c r="L162" s="166" t="inlineStr">
        <is>
          <t>Liquid &amp; Semisolid Dosage Forms</t>
        </is>
      </c>
      <c r="M162" s="166" t="inlineStr"/>
      <c r="N162" s="165" t="inlineStr">
        <is>
          <t>Product</t>
        </is>
      </c>
      <c r="O162" s="166" t="inlineStr">
        <is>
          <t>ข้อสอบจริง Product ปี 2563 ข้อ 55</t>
        </is>
      </c>
      <c r="P162" s="165" t="inlineStr">
        <is>
          <t>ข้อสอบเก่า</t>
        </is>
      </c>
      <c r="Q162" s="165" t="inlineStr">
        <is>
          <t>2563</t>
        </is>
      </c>
      <c r="R162" s="165" t="inlineStr"/>
    </row>
    <row r="163" ht="24" customHeight="1" s="49">
      <c r="A163" s="165" t="n">
        <v>161</v>
      </c>
      <c r="B163"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163" s="166" t="inlineStr"/>
      <c r="D163" s="166" t="inlineStr">
        <is>
          <t>ทำให้ตำรับออกฤทธิ์เร็วโดยการดูดซึมเข้าสู่กระแสเลือดเพื่อลดการหลั่งกรด</t>
        </is>
      </c>
      <c r="E163"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163" s="166" t="inlineStr">
        <is>
          <t>Sodium alginate ทำหน้าที่เพิ่มค่า pH ในตำรับให้เป็นด่างจัด</t>
        </is>
      </c>
      <c r="G163" s="166" t="inlineStr">
        <is>
          <t>Sodium bicarbonate ดูดซึมเข้าสู่กระแสเลือดเพื่อปรับสมดุลกรดด่างในร่างกาย</t>
        </is>
      </c>
      <c r="H163" s="166" t="inlineStr">
        <is>
          <t>Calcium carbonate ทำหน้าที่เป็นเพียงสารเพิ่มปริมาณ (Diluent) ที่ไม่มีฤทธิ์ทางชีวภาพ</t>
        </is>
      </c>
      <c r="I163" s="165" t="n">
        <v>2</v>
      </c>
      <c r="J163"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163" s="166" t="inlineStr">
        <is>
          <t>British National Formulary (BNF: Compound Alginates) / Ansel's Dosage Forms</t>
        </is>
      </c>
      <c r="L163" s="166" t="inlineStr">
        <is>
          <t>Liquid &amp; Semisolid Dosage Forms</t>
        </is>
      </c>
      <c r="M163" s="166" t="inlineStr"/>
      <c r="N163" s="165" t="inlineStr">
        <is>
          <t>Product</t>
        </is>
      </c>
      <c r="O163" s="166" t="inlineStr">
        <is>
          <t>ข้อสอบจริง Product ปี 2563 ข้อ 57</t>
        </is>
      </c>
      <c r="P163" s="165" t="inlineStr">
        <is>
          <t>ข้อสอบเก่า</t>
        </is>
      </c>
      <c r="Q163" s="165" t="inlineStr">
        <is>
          <t>2563</t>
        </is>
      </c>
      <c r="R163" s="165" t="inlineStr"/>
    </row>
    <row r="164" ht="24" customHeight="1" s="49">
      <c r="A164" s="165" t="n">
        <v>162</v>
      </c>
      <c r="B164"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164" s="166" t="inlineStr"/>
      <c r="D164"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164" s="166" t="inlineStr">
        <is>
          <t>ทำหน้าที่เป็นสารแต่งกลิ่นรสเพื่อลดความขมของตัวยา</t>
        </is>
      </c>
      <c r="F164" s="166" t="inlineStr">
        <is>
          <t>ทำหน้าที่เป็นสารยึดเกาะ (Binder) ช่วยให้ละอองยาเกาะติดผนังหลอดลมอย่างถาวร</t>
        </is>
      </c>
      <c r="G164" s="166" t="inlineStr">
        <is>
          <t>ทำหน้าที่เป็นด่างปรับ pH เพื่อทำลายเมือกในทางเดินหายใจ</t>
        </is>
      </c>
      <c r="H164" s="166" t="inlineStr">
        <is>
          <t>ทำหน้าที่เป็นสารกันเสียเพื่อฆ่าเชื้อแบคทีเรียในปอด</t>
        </is>
      </c>
      <c r="I164" s="165" t="n">
        <v>1</v>
      </c>
      <c r="J164"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164" s="166" t="inlineStr">
        <is>
          <t>USP-NF &lt;601&gt; Aerosols, Nasal Sprays, Metered-Dose Inhalers / Ansel's Pharmaceutical Dosage Forms</t>
        </is>
      </c>
      <c r="L164" s="166" t="inlineStr">
        <is>
          <t>Liquid &amp; Semisolid Dosage Forms</t>
        </is>
      </c>
      <c r="M164" s="166" t="inlineStr"/>
      <c r="N164" s="165" t="inlineStr">
        <is>
          <t>Product</t>
        </is>
      </c>
      <c r="O164" s="166" t="inlineStr">
        <is>
          <t>ข้อสอบจริง Product ปี 2562 ข้อ 3</t>
        </is>
      </c>
      <c r="P164" s="165" t="inlineStr">
        <is>
          <t>ข้อสอบเก่า</t>
        </is>
      </c>
      <c r="Q164" s="165" t="inlineStr">
        <is>
          <t>2562</t>
        </is>
      </c>
      <c r="R164" s="165" t="inlineStr"/>
    </row>
    <row r="165" ht="24" customHeight="1" s="49">
      <c r="A165" s="165" t="n">
        <v>163</v>
      </c>
      <c r="B165"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165" s="166" t="inlineStr"/>
      <c r="D165" s="166" t="inlineStr">
        <is>
          <t>Lactose Monohydrate</t>
        </is>
      </c>
      <c r="E165" s="166" t="inlineStr">
        <is>
          <t>Polyethylene Glycol 8000 (PEG 8000)</t>
        </is>
      </c>
      <c r="F165" s="166" t="inlineStr">
        <is>
          <t>Polyvinylpyrrolidone (PVP K30)</t>
        </is>
      </c>
      <c r="G165" s="166" t="inlineStr">
        <is>
          <t>Colloidal Silicon Dioxide (Aerosil)</t>
        </is>
      </c>
      <c r="H165" s="166" t="inlineStr">
        <is>
          <t>Croscarmellose Sodium (Ac-Di-Sol)</t>
        </is>
      </c>
      <c r="I165" s="165" t="n">
        <v>5</v>
      </c>
      <c r="J165" s="166"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165" s="166" t="inlineStr">
        <is>
          <t>Handbook of Pharmaceutical Excipients (Croscarmellose Sodium) / Ansel's Dosage Forms</t>
        </is>
      </c>
      <c r="L165" s="166" t="inlineStr">
        <is>
          <t>Liquid &amp; Semisolid Dosage Forms</t>
        </is>
      </c>
      <c r="M165" s="166" t="inlineStr"/>
      <c r="N165" s="165" t="inlineStr">
        <is>
          <t>Product</t>
        </is>
      </c>
      <c r="O165" s="166" t="inlineStr">
        <is>
          <t>ข้อสอบจริง Product ปี 2562 ข้อ 4</t>
        </is>
      </c>
      <c r="P165" s="165" t="inlineStr">
        <is>
          <t>ข้อสอบเก่า</t>
        </is>
      </c>
      <c r="Q165" s="165" t="inlineStr">
        <is>
          <t>2562</t>
        </is>
      </c>
      <c r="R165" s="165" t="inlineStr"/>
    </row>
    <row r="166" ht="24" customHeight="1" s="49">
      <c r="A166" s="165" t="n">
        <v>164</v>
      </c>
      <c r="B166" s="166" t="inlineStr">
        <is>
          <t>สารช่วยในข้อใดต่อไปนี้ 'ไม่จัดเป็น' สารเพิ่มความแข็งและปรับเนื้อสัมผัส (Stiffening agent) ในสูตรตำรับยาครีมและขี้ผึ้ง</t>
        </is>
      </c>
      <c r="C166" s="166" t="inlineStr"/>
      <c r="D166" s="166" t="inlineStr">
        <is>
          <t>Beeswax</t>
        </is>
      </c>
      <c r="E166" s="166" t="inlineStr">
        <is>
          <t>PEG 4000</t>
        </is>
      </c>
      <c r="F166" s="166" t="inlineStr">
        <is>
          <t>Paraffin wax</t>
        </is>
      </c>
      <c r="G166" s="166" t="inlineStr">
        <is>
          <t>Isopropyl myristate</t>
        </is>
      </c>
      <c r="H166" s="166" t="inlineStr">
        <is>
          <t>Cetostearyl alcohol</t>
        </is>
      </c>
      <c r="I166" s="165" t="n">
        <v>4</v>
      </c>
      <c r="J166" s="166"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166" s="166" t="inlineStr">
        <is>
          <t>Handbook of Pharmaceutical Excipients / Ansel's Pharmaceutical Dosage Forms</t>
        </is>
      </c>
      <c r="L166" s="166" t="inlineStr">
        <is>
          <t>Liquid &amp; Semisolid Dosage Forms</t>
        </is>
      </c>
      <c r="M166" s="166" t="inlineStr"/>
      <c r="N166" s="165" t="inlineStr">
        <is>
          <t>Product</t>
        </is>
      </c>
      <c r="O166" s="166" t="inlineStr">
        <is>
          <t>ข้อสอบจริง Product ปี 2561 ข้อ 8</t>
        </is>
      </c>
      <c r="P166" s="165" t="inlineStr">
        <is>
          <t>ข้อสอบเก่า</t>
        </is>
      </c>
      <c r="Q166" s="165" t="inlineStr">
        <is>
          <t>2561</t>
        </is>
      </c>
      <c r="R166" s="165" t="inlineStr"/>
    </row>
    <row r="167" ht="24" customHeight="1" s="49">
      <c r="A167" s="165" t="n">
        <v>165</v>
      </c>
      <c r="B167"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67" s="166" t="inlineStr">
        <is>
          <t>[แนบรูป: ข้อสอบ Product ปี 2561 รหัสรูปภาพ image103]</t>
        </is>
      </c>
      <c r="D167" s="166" t="inlineStr">
        <is>
          <t>เติม Tragacanth หรือสารไฮโดรคอลลอยด์ลงในวัฏภาคน้ำของตำรับ O/W เพื่อเพิ่มความหนืด</t>
        </is>
      </c>
      <c r="E167" s="166" t="inlineStr">
        <is>
          <t>เติมเกลือ Sodium chloride ลงในตำรับ O/W</t>
        </is>
      </c>
      <c r="F167" s="166" t="inlineStr">
        <is>
          <t>เติมสารกันเสีย Sodium benzoate ลงในตำรับ O/W</t>
        </is>
      </c>
      <c r="G167" s="166" t="inlineStr">
        <is>
          <t>นำตำรับไปบดด้วยเครื่อง Ball mill</t>
        </is>
      </c>
      <c r="H167" s="166" t="inlineStr">
        <is>
          <t>เติม Hydroxyethyl cellulose ลงในวัฏภาคน้ำมัน</t>
        </is>
      </c>
      <c r="I167" s="165" t="n">
        <v>1</v>
      </c>
      <c r="J167" s="166"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167" s="166" t="inlineStr">
        <is>
          <t>Martin's Physical Pharmacy and Pharmaceutical Sciences (Emulsion Stability)</t>
        </is>
      </c>
      <c r="L167" s="166" t="inlineStr">
        <is>
          <t>Liquid &amp; Semisolid Dosage Forms</t>
        </is>
      </c>
      <c r="M167" s="166" t="inlineStr"/>
      <c r="N167" s="165" t="inlineStr">
        <is>
          <t>Product</t>
        </is>
      </c>
      <c r="O167" s="166" t="inlineStr">
        <is>
          <t>ข้อสอบจริง Product ปี 2561 ข้อ 10</t>
        </is>
      </c>
      <c r="P167" s="165" t="inlineStr">
        <is>
          <t>ข้อสอบเก่า</t>
        </is>
      </c>
      <c r="Q167" s="165" t="inlineStr">
        <is>
          <t>2561</t>
        </is>
      </c>
      <c r="R167" s="165" t="inlineStr"/>
    </row>
    <row r="168" ht="24" customHeight="1" s="49">
      <c r="A168" s="165" t="n">
        <v>166</v>
      </c>
      <c r="B168"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68" s="166" t="inlineStr">
        <is>
          <t>[แนบรูป: ข้อสอบ Product ปี 2561 รหัสรูปภาพ image105]</t>
        </is>
      </c>
      <c r="D168" s="166" t="inlineStr">
        <is>
          <t>Cream</t>
        </is>
      </c>
      <c r="E168" s="166" t="inlineStr">
        <is>
          <t>Ointment</t>
        </is>
      </c>
      <c r="F168" s="166" t="inlineStr">
        <is>
          <t>Enteric capsule</t>
        </is>
      </c>
      <c r="G168" s="166" t="inlineStr">
        <is>
          <t>Hard gelatin capsule</t>
        </is>
      </c>
      <c r="H168" s="166" t="inlineStr">
        <is>
          <t>Soft gelatin capsule</t>
        </is>
      </c>
      <c r="I168" s="165" t="n">
        <v>5</v>
      </c>
      <c r="J168" s="166"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168" s="166" t="inlineStr">
        <is>
          <t>USP-NF Monographs: Isotretinoin Capsules / Ansel's Pharmaceutical Dosage Forms</t>
        </is>
      </c>
      <c r="L168" s="166" t="inlineStr">
        <is>
          <t>Liquid &amp; Semisolid Dosage Forms</t>
        </is>
      </c>
      <c r="M168" s="166" t="inlineStr"/>
      <c r="N168" s="165" t="inlineStr">
        <is>
          <t>Product</t>
        </is>
      </c>
      <c r="O168" s="166" t="inlineStr">
        <is>
          <t>ข้อสอบจริง Product ปี 2561 ข้อ 16</t>
        </is>
      </c>
      <c r="P168" s="165" t="inlineStr">
        <is>
          <t>ข้อสอบเก่า</t>
        </is>
      </c>
      <c r="Q168" s="165" t="inlineStr">
        <is>
          <t>2561</t>
        </is>
      </c>
      <c r="R168" s="165" t="inlineStr"/>
    </row>
    <row r="169" ht="24" customHeight="1" s="49">
      <c r="A169" s="165" t="n">
        <v>167</v>
      </c>
      <c r="B169" s="166" t="inlineStr">
        <is>
          <t>ยาน้ำแขวนตะกอน Hydrochlorothiazide (HCTZ) 50 mL ตั้งทิ้งไว้ 4 สัปดาห์ พบว่าได้ค่า F = 0.50 และ β = 1.0 ต้องแก้ไขสูตรตำรับอย่างไร</t>
        </is>
      </c>
      <c r="C169" s="166" t="inlineStr"/>
      <c r="D169" s="166" t="inlineStr">
        <is>
          <t>เพิ่ม Sodium metabisulfite</t>
        </is>
      </c>
      <c r="E169" s="166" t="inlineStr">
        <is>
          <t>เพิ่ม Paraben concentration</t>
        </is>
      </c>
      <c r="F169" s="166" t="inlineStr">
        <is>
          <t>เปลี่ยน Saccharin sodium เป็น Syrup</t>
        </is>
      </c>
      <c r="G169" s="166" t="inlineStr">
        <is>
          <t>เพิ่มความเข้มข้นของ Sodium Carboxymethylcellulose (SCMC)</t>
        </is>
      </c>
      <c r="H169" s="166" t="inlineStr">
        <is>
          <t>เป็นตำรับที่มีความคงตัวอยู่แล้ว ไม่ต้องแก้ไขสูตรตำรับ</t>
        </is>
      </c>
      <c r="I169" s="165" t="n">
        <v>4</v>
      </c>
      <c r="J169" s="166" t="inlineStr">
        <is>
          <t>✅ คำตอบที่ถูกต้อง: ข้อ ง. เพิ่มความเข้มข้นของ Sodium Carboxymethylcellulose (SCMC)
💡 Background:
ค่า F = 0.50 แสดงว่าตะกอนยุบตัวลงครึ่งหนึ่งอย่างรวดเร็ว ต้องเพิ่มความหนืดของ Structured vehicle ด้วยการเพิ่มสารช่วยแขวนตะกอน Sodium Carboxymethylcellulose (SCMC) เพื่อชะลอการตกตะกอนตาม Stokes' Law
🎯 ทำไมข้อนี้ถึงถูก:
ข้อ ง. ถูกต้อง เพราะการเพิ่ม SCMC ช่วยเพิ่มความหนืดและเพิ่มค่า F ให้สูงขึ้น
🔍 ข้ออื่นผิดเพราะอะไร:
📖 Guideline อ้างอิง:
Martin's Physical Pharmacy and Pharmaceutical Sciences (Suspensions)
📌 จุดจำก่อนสอบ:
Suspension F = 0.5 -&gt; เพิ่ม SCMC เพื่อชะลอการตกตะกอน</t>
        </is>
      </c>
      <c r="K169" s="166" t="inlineStr">
        <is>
          <t>Martin's Physical Pharmacy and Pharmaceutical Sciences (Suspension Stability)</t>
        </is>
      </c>
      <c r="L169" s="166" t="inlineStr">
        <is>
          <t>Liquid &amp; Semisolid Dosage Forms</t>
        </is>
      </c>
      <c r="M169" s="166" t="inlineStr"/>
      <c r="N169" s="165" t="inlineStr">
        <is>
          <t>Product</t>
        </is>
      </c>
      <c r="O169" s="166" t="inlineStr">
        <is>
          <t>ข้อสอบจริง Product ปี 2561 ข้อ 45</t>
        </is>
      </c>
      <c r="P169" s="165" t="inlineStr">
        <is>
          <t>ข้อสอบเก่า</t>
        </is>
      </c>
      <c r="Q169" s="165" t="inlineStr">
        <is>
          <t>2561</t>
        </is>
      </c>
      <c r="R169" s="165" t="inlineStr"/>
    </row>
    <row r="170" ht="24" customHeight="1" s="49">
      <c r="A170" s="165" t="n">
        <v>168</v>
      </c>
      <c r="B170"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70" s="166" t="inlineStr"/>
      <c r="D170" s="166" t="inlineStr">
        <is>
          <t>Glycerin ทำหน้าที่เป็น Humectant</t>
        </is>
      </c>
      <c r="E170" s="166" t="inlineStr">
        <is>
          <t>Lanolin ทำหน้าที่เป็น Stiffening agent เดี่ยวๆ</t>
        </is>
      </c>
      <c r="F170" s="166" t="inlineStr">
        <is>
          <t>Isopropyl myristate ทำหน้าที่เป็น Humectant</t>
        </is>
      </c>
      <c r="G170" s="166" t="inlineStr">
        <is>
          <t>Triethanolamine ทำหน้าที่เป็น Emulsifying agent เดี่ยวๆ โดยไม่ทำปฏิกิริยากับกรด</t>
        </is>
      </c>
      <c r="H170" s="166" t="inlineStr">
        <is>
          <t>Cetostearyl alcohol ทำหน้าที่เป็น Suspending agent</t>
        </is>
      </c>
      <c r="I170" s="165" t="n">
        <v>1</v>
      </c>
      <c r="J170" s="166"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170" s="166" t="inlineStr">
        <is>
          <t>Handbook of Pharmaceutical Excipients / Ansel's Dosage Forms</t>
        </is>
      </c>
      <c r="L170" s="166" t="inlineStr">
        <is>
          <t>Liquid &amp; Semisolid Dosage Forms</t>
        </is>
      </c>
      <c r="M170" s="166" t="inlineStr"/>
      <c r="N170" s="165" t="inlineStr">
        <is>
          <t>Product</t>
        </is>
      </c>
      <c r="O170" s="166" t="inlineStr">
        <is>
          <t>ข้อสอบจริง Product ปี 2561 ข้อ 48</t>
        </is>
      </c>
      <c r="P170" s="165" t="inlineStr">
        <is>
          <t>ข้อสอบเก่า</t>
        </is>
      </c>
      <c r="Q170" s="165" t="inlineStr">
        <is>
          <t>2561</t>
        </is>
      </c>
      <c r="R170" s="165" t="inlineStr"/>
    </row>
    <row r="171" ht="24" customHeight="1" s="49">
      <c r="A171" s="165" t="n">
        <v>169</v>
      </c>
      <c r="B171"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71" s="166" t="inlineStr"/>
      <c r="D171" s="166" t="inlineStr">
        <is>
          <t>Flocculating agent ประจุบวก (+), Suspending agent ประจุบวก (+)</t>
        </is>
      </c>
      <c r="E171" s="166" t="inlineStr">
        <is>
          <t>Flocculating agent ประจุลบ (-) เพื่อลด Zeta potential ของผงยา, Suspending agent ชนิดไม่มีประจุ (Non-ionic) หรือประจุลบที่ควบคุมความเข้ากันได้</t>
        </is>
      </c>
      <c r="F171" s="166" t="inlineStr">
        <is>
          <t>Flocculating agent ประจุบวก (+), Suspending agent ประจุลบ (-)</t>
        </is>
      </c>
      <c r="G171" s="166" t="inlineStr">
        <is>
          <t>Flocculating agent ประจุบวกแก่จัด (+), Suspending agent ชนิดแอมโฟเทอริก</t>
        </is>
      </c>
      <c r="H171" s="166" t="inlineStr">
        <is>
          <t>สารทั้งสองต้องเป็นประจุบวกเข้มข้นสูงเพื่อเพิ่มแรงผลักทางไฟฟ้า</t>
        </is>
      </c>
      <c r="I171" s="165" t="n">
        <v>2</v>
      </c>
      <c r="J171"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171" s="166" t="inlineStr">
        <is>
          <t>Martin's Physical Pharmacy and Pharmaceutical Sciences (Controlled Flocculation and Surface Charge)</t>
        </is>
      </c>
      <c r="L171" s="166" t="inlineStr">
        <is>
          <t>Liquid &amp; Semisolid Dosage Forms</t>
        </is>
      </c>
      <c r="M171" s="166" t="inlineStr"/>
      <c r="N171" s="165" t="inlineStr">
        <is>
          <t>Product</t>
        </is>
      </c>
      <c r="O171" s="166" t="inlineStr">
        <is>
          <t>ข้อสอบจริง Product ปี 2561 ข้อ 56</t>
        </is>
      </c>
      <c r="P171" s="165" t="inlineStr">
        <is>
          <t>ข้อสอบเก่า</t>
        </is>
      </c>
      <c r="Q171" s="165" t="inlineStr">
        <is>
          <t>2561</t>
        </is>
      </c>
      <c r="R171" s="165" t="inlineStr"/>
    </row>
    <row r="172" ht="24" customHeight="1" s="49">
      <c r="A172" s="165" t="n">
        <v>170</v>
      </c>
      <c r="B172"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72" s="166" t="inlineStr"/>
      <c r="D172" s="166" t="inlineStr">
        <is>
          <t>In situ soap method (เกิดปฏิกิริยาสะปอนนิฟิเคชันระหว่าง Stearic acid ในวัฏภาคน้ำมันกับ NaOH ในวัฏภาคน้ำ เกิดเป็น Sodium stearate soap)</t>
        </is>
      </c>
      <c r="E172" s="166" t="inlineStr">
        <is>
          <t>Bottle method (การเขย่าในขวดปิดสนิท)</t>
        </is>
      </c>
      <c r="F172" s="166" t="inlineStr">
        <is>
          <t>Continental dry gum method (4:2:1)</t>
        </is>
      </c>
      <c r="G172" s="166" t="inlineStr">
        <is>
          <t>English wet gum method</t>
        </is>
      </c>
      <c r="H172" s="166" t="inlineStr">
        <is>
          <t>Direct compression method</t>
        </is>
      </c>
      <c r="I172" s="165" t="n">
        <v>1</v>
      </c>
      <c r="J172"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172" s="166" t="inlineStr">
        <is>
          <t>Ansel's Pharmaceutical Dosage Forms and Drug Delivery Systems (In Situ Soap Emulsions)</t>
        </is>
      </c>
      <c r="L172" s="166" t="inlineStr">
        <is>
          <t>Liquid &amp; Semisolid Dosage Forms</t>
        </is>
      </c>
      <c r="M172" s="166" t="inlineStr"/>
      <c r="N172" s="165" t="inlineStr">
        <is>
          <t>Product</t>
        </is>
      </c>
      <c r="O172" s="166" t="inlineStr">
        <is>
          <t>ข้อสอบจริง Product ปี 2561 ข้อ 59</t>
        </is>
      </c>
      <c r="P172" s="165" t="inlineStr">
        <is>
          <t>ข้อสอบเก่า</t>
        </is>
      </c>
      <c r="Q172" s="165" t="inlineStr">
        <is>
          <t>2561</t>
        </is>
      </c>
      <c r="R172" s="165" t="inlineStr"/>
    </row>
    <row r="173" ht="24" customHeight="1" s="49">
      <c r="A173" s="165" t="n">
        <v>171</v>
      </c>
      <c r="B173"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73" s="166" t="inlineStr"/>
      <c r="D173" s="166" t="inlineStr">
        <is>
          <t>อนุภาคสารละลายแท้ (True solution / Molecular dispersion ขนาด &lt; 1 nm)</t>
        </is>
      </c>
      <c r="E173" s="166" t="inlineStr">
        <is>
          <t>อนุภาคคอลลอยด์ขนาดเล็กมาก (Colloidal dispersion ขนาด &lt; 100 nm)</t>
        </is>
      </c>
      <c r="F173"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73" s="166" t="inlineStr">
        <is>
          <t>อนุภาคระดับอะตอมและโมเลกุลเดี่ยว</t>
        </is>
      </c>
      <c r="H173" s="166" t="inlineStr">
        <is>
          <t>อนุภาคที่ไม่สามารถมองเห็นได้ด้วยกล้องทุกชนิด</t>
        </is>
      </c>
      <c r="I173" s="165" t="n">
        <v>3</v>
      </c>
      <c r="J173"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173" s="166" t="inlineStr">
        <is>
          <t>Martin's Physical Pharmacy and Pharmaceutical Sciences (Micromeritics - Optical Microscopy Limits)</t>
        </is>
      </c>
      <c r="L173" s="166" t="inlineStr">
        <is>
          <t>Liquid &amp; Semisolid Dosage Forms</t>
        </is>
      </c>
      <c r="M173" s="166" t="inlineStr"/>
      <c r="N173" s="165" t="inlineStr">
        <is>
          <t>Product</t>
        </is>
      </c>
      <c r="O173" s="166" t="inlineStr">
        <is>
          <t>ข้อสอบจริง Product ปี 2561 ข้อ 60</t>
        </is>
      </c>
      <c r="P173" s="165" t="inlineStr">
        <is>
          <t>ข้อสอบเก่า</t>
        </is>
      </c>
      <c r="Q173" s="165" t="inlineStr">
        <is>
          <t>2561</t>
        </is>
      </c>
      <c r="R173" s="165" t="inlineStr"/>
    </row>
    <row r="174" ht="24" customHeight="1" s="49">
      <c r="A174" s="165" t="n">
        <v>172</v>
      </c>
      <c r="B174" s="166" t="inlineStr">
        <is>
          <t>เกี่ยวกับเภสัชภัณฑ์รูปแบบละอองลอย (Pharmaceutical Aerosols) ข้อความใดต่อไปนี้กล่าว 'ไม่ถูกต้อง'</t>
        </is>
      </c>
      <c r="C174" s="166" t="inlineStr"/>
      <c r="D174" s="166" t="inlineStr">
        <is>
          <t>ชนิดและสัดส่วนของสารขับดัน (Propellant) มีผลโดยตรงต่อแรงดันไอและขนาดของละอองอนุภาคที่พ่นออกมา</t>
        </is>
      </c>
      <c r="E174" s="166" t="inlineStr">
        <is>
          <t>เนื่องจากผลิตภัณฑ์บรรจุในภาชนะอัดความดันปิดสนิท จึงสามารถเก็บรักษาไว้ที่ใดก็ได้โดยไม่ต้องควบคุมอุณหภูมิ</t>
        </is>
      </c>
      <c r="F174" s="166" t="inlineStr">
        <is>
          <t>การเลือกขนาดและชนิดของหัวฉีด (Actuator &amp; Metering valve) มีผลต่อลักษณะและปริมาณการกระจายของละอองยา</t>
        </is>
      </c>
      <c r="G174" s="166" t="inlineStr">
        <is>
          <t>ขนาดของละอองอนุภาค (Aerodynamic particle size) มีผลอย่างยิ่งต่อตำแหน่งเป้าหมายในการสะสมตัวของยาในทางเดินหายใจ</t>
        </is>
      </c>
      <c r="H174" s="166" t="inlineStr">
        <is>
          <t>ระบบละอองลอยสามารถตั้งสูตรตำรับให้อยู่ในรูป Solution, Suspension หรือ Emulsion ได้</t>
        </is>
      </c>
      <c r="I174" s="165" t="n">
        <v>2</v>
      </c>
      <c r="J174"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174" s="166" t="inlineStr">
        <is>
          <t>USP-NF &lt;601&gt; Aerosols, Nasal Sprays, Metered-Dose Inhalers / Ansel's Dosage Forms</t>
        </is>
      </c>
      <c r="L174" s="166" t="inlineStr">
        <is>
          <t>Liquid &amp; Semisolid Dosage Forms</t>
        </is>
      </c>
      <c r="M174" s="166" t="inlineStr"/>
      <c r="N174" s="165" t="inlineStr">
        <is>
          <t>Product</t>
        </is>
      </c>
      <c r="O174" s="166" t="inlineStr">
        <is>
          <t>ข้อสอบจริง Product ปี 2561 ข้อ 75</t>
        </is>
      </c>
      <c r="P174" s="165" t="inlineStr">
        <is>
          <t>ข้อสอบเก่า</t>
        </is>
      </c>
      <c r="Q174" s="165" t="inlineStr">
        <is>
          <t>2561</t>
        </is>
      </c>
      <c r="R174" s="165" t="inlineStr"/>
    </row>
    <row r="175" ht="24" customHeight="1" s="49">
      <c r="A175" s="165" t="n">
        <v>173</v>
      </c>
      <c r="B175"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75" s="166" t="inlineStr"/>
      <c r="D175" s="166" t="inlineStr">
        <is>
          <t>การเก็บรักษาตำรับไว้ในสภาวะที่มีอุณหภูมิสูง ซึ่งส่งผลให้ความหนืดของวัฏภาคภายนอกลดลงอย่างมาก</t>
        </is>
      </c>
      <c r="E175" s="166" t="inlineStr">
        <is>
          <t>การเพิ่มความหนืดของตัวกลางของเหลวภายนอก</t>
        </is>
      </c>
      <c r="F175" s="166" t="inlineStr">
        <is>
          <t>การลดขนาดของหยดอิมัลชันให้มีขนาดเล็กลงด้วยเครื่อง High-Pressure Homogenizer</t>
        </is>
      </c>
      <c r="G175" s="166" t="inlineStr">
        <is>
          <t>การปรับความหนาแน่นของวัฏภาคน้ำมันและน้ำให้มีค่าใกล้เคียงกันมากที่สุด</t>
        </is>
      </c>
      <c r="H175" s="166" t="inlineStr">
        <is>
          <t>การใช้สารก่ออิมัลชันคู่ผสมที่ทำให้หยดน้ำมันมีขนาดสม่ำเสมอ</t>
        </is>
      </c>
      <c r="I175" s="165" t="n">
        <v>1</v>
      </c>
      <c r="J175"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175" s="166" t="inlineStr">
        <is>
          <t>Martin's Physical Pharmacy and Pharmaceutical Sciences (Stokes' Law &amp; Creaming)</t>
        </is>
      </c>
      <c r="L175" s="166" t="inlineStr">
        <is>
          <t>Liquid &amp; Semisolid Dosage Forms</t>
        </is>
      </c>
      <c r="M175" s="166" t="inlineStr"/>
      <c r="N175" s="165" t="inlineStr">
        <is>
          <t>Product</t>
        </is>
      </c>
      <c r="O175" s="166" t="inlineStr">
        <is>
          <t>ข้อสอบจริง Product ปี 2561 ข้อ 89</t>
        </is>
      </c>
      <c r="P175" s="165" t="inlineStr">
        <is>
          <t>ข้อสอบเก่า</t>
        </is>
      </c>
      <c r="Q175" s="165" t="inlineStr">
        <is>
          <t>2561</t>
        </is>
      </c>
      <c r="R175" s="165" t="inlineStr"/>
    </row>
    <row r="176" ht="24" customHeight="1" s="49">
      <c r="A176" s="165" t="n">
        <v>174</v>
      </c>
      <c r="B176"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76" s="166" t="inlineStr"/>
      <c r="D176" s="166" t="inlineStr">
        <is>
          <t>Carbomer (Carbopol 934 / 940)</t>
        </is>
      </c>
      <c r="E176" s="166" t="inlineStr">
        <is>
          <t>Sodium Alginate</t>
        </is>
      </c>
      <c r="F176" s="166" t="inlineStr">
        <is>
          <t>Methylcellulose</t>
        </is>
      </c>
      <c r="G176" s="166" t="inlineStr">
        <is>
          <t>Hydroxypropyl Methylcellulose (HPMC)</t>
        </is>
      </c>
      <c r="H176" s="166" t="inlineStr">
        <is>
          <t>Sodium Carboxymethylcellulose (NaCMC)</t>
        </is>
      </c>
      <c r="I176" s="165" t="n">
        <v>1</v>
      </c>
      <c r="J176" s="166"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176" s="166" t="inlineStr">
        <is>
          <t>Handbook of Pharmaceutical Excipients (Carbomer) / Ansel's Pharmaceutical Dosage Forms</t>
        </is>
      </c>
      <c r="L176" s="166" t="inlineStr">
        <is>
          <t>Liquid &amp; Semisolid Dosage Forms</t>
        </is>
      </c>
      <c r="M176" s="166" t="inlineStr"/>
      <c r="N176" s="165" t="inlineStr">
        <is>
          <t>Product</t>
        </is>
      </c>
      <c r="O176" s="166" t="inlineStr">
        <is>
          <t>ข้อสอบจริง Product ปี 2561 ข้อ 95</t>
        </is>
      </c>
      <c r="P176" s="165" t="inlineStr">
        <is>
          <t>ข้อสอบเก่า</t>
        </is>
      </c>
      <c r="Q176" s="165" t="inlineStr">
        <is>
          <t>2561</t>
        </is>
      </c>
      <c r="R176" s="165" t="inlineStr"/>
    </row>
    <row r="177" ht="24" customHeight="1" s="49">
      <c r="A177" s="165" t="n">
        <v>175</v>
      </c>
      <c r="B177"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77" s="166" t="inlineStr"/>
      <c r="D177" s="166" t="inlineStr">
        <is>
          <t>Polysorbate 80 (Tween 80)</t>
        </is>
      </c>
      <c r="E177" s="166" t="inlineStr">
        <is>
          <t>Disodium Edetate (Disodium EDTA)</t>
        </is>
      </c>
      <c r="F177" s="166" t="inlineStr">
        <is>
          <t>Dextrose Anhydrous</t>
        </is>
      </c>
      <c r="G177" s="166" t="inlineStr">
        <is>
          <t>Microcrystalline Cellulose</t>
        </is>
      </c>
      <c r="H177" s="166" t="inlineStr">
        <is>
          <t>Hydrochloric Acid</t>
        </is>
      </c>
      <c r="I177" s="165" t="n">
        <v>1</v>
      </c>
      <c r="J177" s="166" t="inlineStr">
        <is>
          <t>✅ คำตอบที่ถูกต้อง: ข้อ ก. Polysorbate 80 (Tween 80)
💡 Background:
Budesonide เป็นตัวยาคอร์ติโคสเตียรอยด์ที่ไม่ละลายน้ำและมีผิวอนุภาคไม่ชอบน้ำ (Hydrophobic surface) ทำให้ผงยาเปียกน้ำยากและมีแนวโน้มจับฟองอากาศลอยตัว Polysorbate 80 (Tween 80) ซึ่งเป็นสารลดแรงตึงผิวชนิดไม่มีประจุ (Non-ionic surfactant) ทำหน้าที่เป็น สารช่วยเปียก (Wetting agent) ช่วยลดแรงตึงผิวระหว่างผงยากับน้ำ ไล่อากาศออกจากผิวอนุภาค ทำให้ผงยาเปียกน้ำและกระจายตัวเป็นยาน้ำแขวนตะกอนได้อย่างสม่ำเสมอ
🎯 ทำไมข้อนี้ถึงถูก:
ข้อ ก. ถูกต้อง เพราะ Polysorbate 80 ทำหน้าที่เป็น Wetting agent / Surfactant
🔍 ข้ออื่นผิดเพราะอะไร:
- ข้อ ข. Disodium Edetate เป็น Chelating agent
- ข้อ ค. Dextrose Anhydrous เป็น Tonicity agent (ปรับความตึงตัว)
- ข้อ ง. Microcrystalline Cellulose (Avicel RC-591) เป็น Suspending agent
- ข้อ จ. Hydrochloric Acid เป็น pH adjuster
📖 Guideline อ้างอิง:
USP-NF Monographs: Budesonide Nasal Spray / Handbook of Pharmaceutical Excipients: Polysorbate 80
📌 จุดจำก่อนสอบ:
Polysorbate 80 ในยาน้ำแขวนตะกอนพ่นจมูก = Wetting agent (สารช่วยเปียก)</t>
        </is>
      </c>
      <c r="K177" s="166" t="inlineStr">
        <is>
          <t>USP-NF Official Monographs: Budesonide Nasal Spray / Handbook of Pharmaceutical Excipients</t>
        </is>
      </c>
      <c r="L177" s="166" t="inlineStr">
        <is>
          <t>Liquid &amp; Semisolid Dosage Forms</t>
        </is>
      </c>
      <c r="M177" s="166" t="inlineStr"/>
      <c r="N177" s="165" t="inlineStr">
        <is>
          <t>Product</t>
        </is>
      </c>
      <c r="O177" s="166" t="inlineStr">
        <is>
          <t>ข้อสอบจริง Product ปี 2561 ข้อ 112</t>
        </is>
      </c>
      <c r="P177" s="165" t="inlineStr">
        <is>
          <t>ข้อสอบเก่า</t>
        </is>
      </c>
      <c r="Q177" s="165" t="inlineStr">
        <is>
          <t>2561</t>
        </is>
      </c>
      <c r="R177" s="165" t="inlineStr"/>
    </row>
    <row r="178" ht="24" customHeight="1" s="49">
      <c r="A178" s="165" t="n">
        <v>176</v>
      </c>
      <c r="B178"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78" s="166" t="inlineStr"/>
      <c r="D178" s="166" t="inlineStr">
        <is>
          <t>Colloidal Silicon Dioxide (Aerosil 200 / Glidant)</t>
        </is>
      </c>
      <c r="E178" s="166" t="inlineStr">
        <is>
          <t>Microcrystalline Cellulose (Diluent / Dry binder)</t>
        </is>
      </c>
      <c r="F178" s="166" t="inlineStr">
        <is>
          <t>Corn Starch (Disintegrant)</t>
        </is>
      </c>
      <c r="G178" s="166" t="inlineStr">
        <is>
          <t>Gelatin Solution (Binder)</t>
        </is>
      </c>
      <c r="H178" s="166" t="inlineStr">
        <is>
          <t>Polyvinylpyrrolidone (PVP)</t>
        </is>
      </c>
      <c r="I178" s="165" t="n">
        <v>1</v>
      </c>
      <c r="J178" s="166"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178" s="166" t="inlineStr">
        <is>
          <t>Handbook of Pharmaceutical Excipients (Colloidal Silicon Dioxide) / Ansel's Dosage Forms</t>
        </is>
      </c>
      <c r="L178" s="166" t="inlineStr">
        <is>
          <t>Liquid &amp; Semisolid Dosage Forms</t>
        </is>
      </c>
      <c r="M178" s="166" t="inlineStr"/>
      <c r="N178" s="165" t="inlineStr">
        <is>
          <t>Product</t>
        </is>
      </c>
      <c r="O178" s="166" t="inlineStr">
        <is>
          <t>ข้อสอบจริง Product ปี 2559 ข้อ 7</t>
        </is>
      </c>
      <c r="P178" s="165" t="inlineStr">
        <is>
          <t>ข้อสอบเก่า</t>
        </is>
      </c>
      <c r="Q178" s="165" t="inlineStr">
        <is>
          <t>2559</t>
        </is>
      </c>
      <c r="R178" s="165" t="inlineStr"/>
    </row>
    <row r="179" ht="24" customHeight="1" s="49">
      <c r="A179" s="165" t="n">
        <v>177</v>
      </c>
      <c r="B179" s="166" t="inlineStr">
        <is>
          <t>สารช่วยในข้อใดต่อไปนี้ทำหน้าที่เป็น สารเพิ่มความยืดหยุ่น (Plasticizer) ในการผลิตเปลือกยาแคปซูลชนิดนิ่ม (Soft Gelatin Capsules)</t>
        </is>
      </c>
      <c r="C179" s="166" t="inlineStr"/>
      <c r="D179" s="166" t="inlineStr">
        <is>
          <t>Hydroxypropyl Methylcellulose (HPMC)</t>
        </is>
      </c>
      <c r="E179" s="166" t="inlineStr">
        <is>
          <t>Shellac</t>
        </is>
      </c>
      <c r="F179" s="166" t="inlineStr">
        <is>
          <t>Methacrylic Acid Copolymer (Eudragit L)</t>
        </is>
      </c>
      <c r="G179" s="166" t="inlineStr">
        <is>
          <t>Cellulose Acetate Phthalate (CAP)</t>
        </is>
      </c>
      <c r="H179" s="166" t="inlineStr">
        <is>
          <t>Glycerin, Sorbitol หรือ Polyethylene Glycol (PEG)</t>
        </is>
      </c>
      <c r="I179" s="165" t="n">
        <v>5</v>
      </c>
      <c r="J179" s="166"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179" s="166" t="inlineStr">
        <is>
          <t>Handbook of Pharmaceutical Excipients (Glycerin, Sorbitol) / Ansel's Pharmaceutical Dosage Forms</t>
        </is>
      </c>
      <c r="L179" s="166" t="inlineStr">
        <is>
          <t>Liquid &amp; Semisolid Dosage Forms</t>
        </is>
      </c>
      <c r="M179" s="166" t="inlineStr"/>
      <c r="N179" s="165" t="inlineStr">
        <is>
          <t>Product</t>
        </is>
      </c>
      <c r="O179" s="166" t="inlineStr">
        <is>
          <t>ข้อสอบจริง Product ปี 2559 ข้อ 5</t>
        </is>
      </c>
      <c r="P179" s="165" t="inlineStr">
        <is>
          <t>ข้อสอบเก่า</t>
        </is>
      </c>
      <c r="Q179" s="165" t="inlineStr">
        <is>
          <t>2559</t>
        </is>
      </c>
      <c r="R179" s="165" t="inlineStr"/>
    </row>
    <row r="180" ht="24" customHeight="1" s="49">
      <c r="A180" s="165" t="n">
        <v>178</v>
      </c>
      <c r="B180" s="166" t="inlineStr">
        <is>
          <t>Brown mixture 60 ml ขายได้ในร้านขายยาหรือไม่</t>
        </is>
      </c>
      <c r="C180" s="166" t="inlineStr"/>
      <c r="D180" s="166" t="inlineStr">
        <is>
          <t>ขายไม่ได้เนื่องจากเป็นวัตถุออกฤทธิ์ต่อจิตและประสาท</t>
        </is>
      </c>
      <c r="E180" s="166" t="inlineStr">
        <is>
          <t>ขายได้แต่ต้องมีใบสั่งแพทย์์เท่านั้น</t>
        </is>
      </c>
      <c r="F180" s="166" t="inlineStr">
        <is>
          <t>ขายได้โดยเภสัชกรเท่านั้น</t>
        </is>
      </c>
      <c r="G180" s="166" t="inlineStr">
        <is>
          <t>[NEED_REVIEW]</t>
        </is>
      </c>
      <c r="H180" s="166" t="inlineStr">
        <is>
          <t>ขายได้โดยเป็นยาที่ไม่ใช่ยาอันตรายและยาบรรจุเสร็จ</t>
        </is>
      </c>
      <c r="I180" s="165" t="inlineStr">
        <is>
          <t>4</t>
        </is>
      </c>
      <c r="J180" s="166"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180" s="166" t="inlineStr"/>
      <c r="L180" s="166" t="inlineStr">
        <is>
          <t>Hypertension</t>
        </is>
      </c>
      <c r="M180" s="166" t="inlineStr"/>
      <c r="N180" s="165" t="inlineStr">
        <is>
          <t>Clinic</t>
        </is>
      </c>
      <c r="O180" s="166" t="inlineStr">
        <is>
          <t>ข้อ 7 (PLE_CC1_2554 SET2.md)</t>
        </is>
      </c>
      <c r="P180" s="165" t="inlineStr">
        <is>
          <t>ข้อสอบเก่า</t>
        </is>
      </c>
      <c r="Q180" s="165" t="inlineStr">
        <is>
          <t>2554</t>
        </is>
      </c>
      <c r="R180" s="165" t="inlineStr"/>
    </row>
    <row r="181" ht="24" customHeight="1" s="49">
      <c r="A181" s="165" t="n">
        <v>179</v>
      </c>
      <c r="B181" s="166" t="inlineStr">
        <is>
          <t>เภสัชภัณฑ์รูปแบบกึ่งแข็ง (Semisolid dosage form)</t>
        </is>
      </c>
      <c r="C181" s="166" t="inlineStr"/>
      <c r="D181" s="166" t="inlineStr">
        <is>
          <t>ลักษณะความไม่คงสภาพที่พบส่วนใหญ่ของยาขี้ผึ้ง ยกเว้นข้อใด</t>
        </is>
      </c>
      <c r="E181" s="166" t="inlineStr">
        <is>
          <t>น้ำหนักลดลง</t>
        </is>
      </c>
      <c r="F181" s="166" t="inlineStr">
        <is>
          <t>มีการเปลี่ยนแปลงของสีและกลิ่น</t>
        </is>
      </c>
      <c r="G181" s="166" t="inlineStr">
        <is>
          <t>ความข้นหนืดเปลี่ยนไป</t>
        </is>
      </c>
      <c r="H181" s="166" t="inlineStr">
        <is>
          <t>มีน้ำมันออกมาจากยาขี้ผึ้ง</t>
        </is>
      </c>
      <c r="I181" s="165" t="inlineStr">
        <is>
          <t>1</t>
        </is>
      </c>
      <c r="J181" s="166"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181" s="166" t="inlineStr"/>
      <c r="L181" s="166" t="inlineStr">
        <is>
          <t>Hypertension</t>
        </is>
      </c>
      <c r="M181" s="166" t="inlineStr"/>
      <c r="N181" s="165" t="inlineStr">
        <is>
          <t>Clinic</t>
        </is>
      </c>
      <c r="O181" s="166" t="inlineStr">
        <is>
          <t>ข้อ 15 (PLE_CC1_Practice_Exam.md)</t>
        </is>
      </c>
      <c r="P181" s="165" t="inlineStr">
        <is>
          <t>แบบฝึกหัด</t>
        </is>
      </c>
      <c r="Q181" s="165" t="inlineStr">
        <is>
          <t>เล่มม่วง</t>
        </is>
      </c>
      <c r="R181" s="165" t="inlineStr"/>
    </row>
    <row r="182" ht="24" customHeight="1" s="49">
      <c r="A182" s="165" t="n">
        <v>180</v>
      </c>
      <c r="B182" s="166" t="inlineStr">
        <is>
          <t>ถ้าแพ้ ผลิตภัณฑ์จากสัตว์ทุกอย่างไม่ควรใช้ไร</t>
        </is>
      </c>
      <c r="C182" s="166" t="inlineStr"/>
      <c r="D182" s="166" t="inlineStr">
        <is>
          <t>Chitosan</t>
        </is>
      </c>
      <c r="E182" s="166" t="inlineStr">
        <is>
          <t>Gelatin</t>
        </is>
      </c>
      <c r="F182" s="166" t="inlineStr">
        <is>
          <t>Tragacanth</t>
        </is>
      </c>
      <c r="G182" s="166" t="inlineStr">
        <is>
          <t>Xanthan gum</t>
        </is>
      </c>
      <c r="H182" s="166" t="inlineStr">
        <is>
          <t>Acacia</t>
        </is>
      </c>
      <c r="I182" s="165" t="inlineStr">
        <is>
          <t>2</t>
        </is>
      </c>
      <c r="J182" s="166" t="inlineStr">
        <is>
          <t xml:space="preserve">✅ คำตอบที่ถูกต้อง: ข้อ ข. Gelatin
🎯 ทำไมข้อนี้ถึงถูก:
🔍 ข้ออื่นผิดเพราะอะไร:
</t>
        </is>
      </c>
      <c r="K182" s="166" t="inlineStr"/>
      <c r="L182" s="166" t="inlineStr">
        <is>
          <t>Pharmaceutical Excipients</t>
        </is>
      </c>
      <c r="M182" s="166" t="inlineStr"/>
      <c r="N182" s="165" t="inlineStr">
        <is>
          <t>Product</t>
        </is>
      </c>
      <c r="O182" s="166" t="inlineStr">
        <is>
          <t>[SOURCE: Pharma Plus เล่มม่วง 2 - ข้อสอบย้อนหลังปี 2558 วันที่ 2 ข้อ 13]</t>
        </is>
      </c>
      <c r="P182" s="165" t="inlineStr">
        <is>
          <t>ข้อสอบเก่า</t>
        </is>
      </c>
      <c r="Q182" s="165" t="inlineStr">
        <is>
          <t>2558</t>
        </is>
      </c>
      <c r="R182" s="165" t="inlineStr"/>
    </row>
    <row r="183" ht="24" customHeight="1" s="49">
      <c r="A183" s="165" t="n">
        <v>181</v>
      </c>
      <c r="B183"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83" s="166" t="inlineStr"/>
      <c r="D183" s="166" t="inlineStr">
        <is>
          <t>Suspension</t>
        </is>
      </c>
      <c r="E183" s="166" t="inlineStr">
        <is>
          <t>Emulsion</t>
        </is>
      </c>
      <c r="F183" s="166" t="inlineStr">
        <is>
          <t>Solution</t>
        </is>
      </c>
      <c r="G183" s="166" t="inlineStr">
        <is>
          <t>Microemulsion</t>
        </is>
      </c>
      <c r="H183" s="166" t="inlineStr">
        <is>
          <t>Powder</t>
        </is>
      </c>
      <c r="I183" s="165" t="inlineStr">
        <is>
          <t>1</t>
        </is>
      </c>
      <c r="J183" s="166" t="inlineStr">
        <is>
          <t xml:space="preserve">✅ คำตอบที่ถูกต้อง: ข้อ ก. Suspension
🎯 ทำไมข้อนี้ถึงถูก:
🔍 ข้ออื่นผิดเพราะอะไร:
</t>
        </is>
      </c>
      <c r="K183" s="166" t="inlineStr"/>
      <c r="L183" s="166" t="inlineStr">
        <is>
          <t>Aerosol Formulation and Pulmonary Drug Delivery</t>
        </is>
      </c>
      <c r="M183" s="166" t="inlineStr"/>
      <c r="N183" s="165" t="inlineStr">
        <is>
          <t>Product</t>
        </is>
      </c>
      <c r="O183" s="166" t="inlineStr">
        <is>
          <t>[SOURCE: Pharma Plus เล่มม่วง 2 - ข้อสอบย้อนหลังปี 2558 วันที่ 2 ข้อ 45]</t>
        </is>
      </c>
      <c r="P183" s="165" t="inlineStr">
        <is>
          <t>ข้อสอบเก่า</t>
        </is>
      </c>
      <c r="Q183" s="165" t="inlineStr">
        <is>
          <t>2558</t>
        </is>
      </c>
      <c r="R183" s="165" t="inlineStr"/>
    </row>
    <row r="184" ht="24" customHeight="1" s="49">
      <c r="A184" s="165" t="n">
        <v>182</v>
      </c>
      <c r="B18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84" s="166" t="inlineStr"/>
      <c r="D184" s="166" t="inlineStr">
        <is>
          <t>Capsule</t>
        </is>
      </c>
      <c r="E184" s="166" t="inlineStr">
        <is>
          <t>Enteric capsule</t>
        </is>
      </c>
      <c r="F184" s="166" t="inlineStr">
        <is>
          <t>Capsule ภายในบรรจุ pellet</t>
        </is>
      </c>
      <c r="G184" s="166" t="inlineStr">
        <is>
          <t>Extended release</t>
        </is>
      </c>
      <c r="H184" s="166" t="inlineStr">
        <is>
          <t>Enteric tablet</t>
        </is>
      </c>
      <c r="I184" s="165" t="inlineStr">
        <is>
          <t>5</t>
        </is>
      </c>
      <c r="J184" s="166" t="inlineStr">
        <is>
          <t xml:space="preserve">✅ คำตอบที่ถูกต้อง: ข้อ จ. Enteric tablet
🎯 ทำไมข้อนี้ถึงถูก:
🔍 ข้ออื่นผิดเพราะอะไร:
</t>
        </is>
      </c>
      <c r="K184" s="166" t="inlineStr"/>
      <c r="L184" s="166" t="inlineStr">
        <is>
          <t>Solid Dosage Forms and Enteric Coating</t>
        </is>
      </c>
      <c r="M184" s="166" t="inlineStr"/>
      <c r="N184" s="165" t="inlineStr">
        <is>
          <t>Product</t>
        </is>
      </c>
      <c r="O184" s="166" t="inlineStr">
        <is>
          <t>[SOURCE: Pharma Plus เล่มม่วง 2 - ข้อสอบย้อนหลังปี 2558 วันที่ 2 ข้อ 51]</t>
        </is>
      </c>
      <c r="P184" s="165" t="inlineStr">
        <is>
          <t>ข้อสอบเก่า</t>
        </is>
      </c>
      <c r="Q184" s="165" t="inlineStr">
        <is>
          <t>2558</t>
        </is>
      </c>
      <c r="R184" s="165" t="inlineStr"/>
    </row>
    <row r="185" ht="24" customHeight="1" s="49">
      <c r="A185" s="165" t="n">
        <v>183</v>
      </c>
      <c r="B185"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85" s="166" t="inlineStr"/>
      <c r="D185" s="166" t="inlineStr">
        <is>
          <t>Foil</t>
        </is>
      </c>
      <c r="E185" s="166" t="inlineStr">
        <is>
          <t>Blister</t>
        </is>
      </c>
      <c r="F185" s="166" t="inlineStr">
        <is>
          <t>Sachet</t>
        </is>
      </c>
      <c r="G185" s="166" t="inlineStr">
        <is>
          <t>Strip</t>
        </is>
      </c>
      <c r="H185" s="166" t="inlineStr">
        <is>
          <t>Child proof</t>
        </is>
      </c>
      <c r="I185" s="165" t="inlineStr">
        <is>
          <t>2</t>
        </is>
      </c>
      <c r="J185" s="166" t="inlineStr">
        <is>
          <t xml:space="preserve">✅ คำตอบที่ถูกต้อง: ข้อ ข. Blister
🎯 ทำไมข้อนี้ถึงถูก:
🔍 ข้ออื่นผิดเพราะอะไร:
</t>
        </is>
      </c>
      <c r="K185" s="166" t="inlineStr"/>
      <c r="L185" s="166" t="inlineStr">
        <is>
          <t>Pharmaceutical Packaging</t>
        </is>
      </c>
      <c r="M185" s="166" t="inlineStr"/>
      <c r="N185" s="165" t="inlineStr">
        <is>
          <t>Product</t>
        </is>
      </c>
      <c r="O185" s="166" t="inlineStr">
        <is>
          <t>[SOURCE: Pharma Plus เล่มม่วง 2 - ข้อสอบย้อนหลังปี 2558 วันที่ 2 ข้อ 60]</t>
        </is>
      </c>
      <c r="P185" s="165" t="inlineStr">
        <is>
          <t>ข้อสอบเก่า</t>
        </is>
      </c>
      <c r="Q185" s="165" t="inlineStr">
        <is>
          <t>2558</t>
        </is>
      </c>
      <c r="R185" s="165" t="inlineStr"/>
    </row>
    <row r="186" ht="24" customHeight="1" s="49">
      <c r="A186" s="165" t="n">
        <v>184</v>
      </c>
      <c r="B186" s="166" t="inlineStr">
        <is>
          <t>ข้อใดผิดเกี่ยวกับมาตรฐานการเตรียมยาเคมีบำบัด (Chemotherapy Admixture Preparation)</t>
        </is>
      </c>
      <c r="C186" s="166" t="inlineStr"/>
      <c r="D186" s="166" t="inlineStr">
        <is>
          <t>เตรียมในบริเวณ positive pressure</t>
        </is>
      </c>
      <c r="E186" s="166" t="inlineStr">
        <is>
          <t>เตรียมในตู้ isolator</t>
        </is>
      </c>
      <c r="F186" s="166" t="inlineStr">
        <is>
          <t>ใส่ชุด lint free</t>
        </is>
      </c>
      <c r="G186" s="166" t="inlineStr">
        <is>
          <t>ห้ามให้คนท้องเตรียม</t>
        </is>
      </c>
      <c r="H186" s="166" t="inlineStr">
        <is>
          <t>ไม่มีข้อใดผิด</t>
        </is>
      </c>
      <c r="I186" s="165" t="inlineStr">
        <is>
          <t>1</t>
        </is>
      </c>
      <c r="J186" s="166" t="inlineStr">
        <is>
          <t xml:space="preserve">✅ คำตอบที่ถูกต้อง: ข้อ ก. เตรียมในบริเวณ positive pressure
🎯 ทำไมข้อนี้ถึงถูก:
🔍 ข้ออื่นผิดเพราะอะไร:
</t>
        </is>
      </c>
      <c r="K186" s="166" t="inlineStr"/>
      <c r="L186" s="166" t="inlineStr">
        <is>
          <t>Aseptic Compounding and Hazardous Drugs</t>
        </is>
      </c>
      <c r="M186" s="166" t="inlineStr"/>
      <c r="N186" s="165" t="inlineStr">
        <is>
          <t>Product</t>
        </is>
      </c>
      <c r="O186" s="166" t="inlineStr">
        <is>
          <t>[SOURCE: Pharma Plus เล่มม่วง 2 - ข้อสอบย้อนหลังปี 2558 วันที่ 2 ข้อ 69]</t>
        </is>
      </c>
      <c r="P186" s="165" t="inlineStr">
        <is>
          <t>ข้อสอบเก่า</t>
        </is>
      </c>
      <c r="Q186" s="165" t="inlineStr">
        <is>
          <t>2558</t>
        </is>
      </c>
      <c r="R186" s="165" t="inlineStr"/>
    </row>
    <row r="187" ht="24" customHeight="1" s="49">
      <c r="A187" s="165" t="n">
        <v>185</v>
      </c>
      <c r="B187"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87" s="166" t="inlineStr"/>
      <c r="D187" s="166" t="inlineStr">
        <is>
          <t>-25 องศา</t>
        </is>
      </c>
      <c r="E187" s="166" t="inlineStr">
        <is>
          <t>2-8 องศา</t>
        </is>
      </c>
      <c r="F187" s="166" t="inlineStr">
        <is>
          <t>น้อยกว่า -8 องศา</t>
        </is>
      </c>
      <c r="G187" s="166" t="inlineStr">
        <is>
          <t>25-30 องศา</t>
        </is>
      </c>
      <c r="H187" s="166" t="inlineStr">
        <is>
          <t>มากกว่า 30 องศา</t>
        </is>
      </c>
      <c r="I187" s="165" t="inlineStr">
        <is>
          <t>2</t>
        </is>
      </c>
      <c r="J187" s="166" t="inlineStr">
        <is>
          <t xml:space="preserve">✅ คำตอบที่ถูกต้อง: ข้อ ข. 2-8 องศา
🎯 ทำไมข้อนี้ถึงถูก:
🔍 ข้ออื่นผิดเพราะอะไร:
</t>
        </is>
      </c>
      <c r="K187" s="166" t="inlineStr"/>
      <c r="L187" s="166" t="inlineStr">
        <is>
          <t>Cold Chain and Biopharmaceutical Storage</t>
        </is>
      </c>
      <c r="M187" s="166" t="inlineStr"/>
      <c r="N187" s="165" t="inlineStr">
        <is>
          <t>Product</t>
        </is>
      </c>
      <c r="O187" s="166" t="inlineStr">
        <is>
          <t>[SOURCE: Pharma Plus เล่มม่วง 2 - ข้อสอบย้อนหลังปี 2558 วันที่ 2 ข้อ 76]</t>
        </is>
      </c>
      <c r="P187" s="165" t="inlineStr">
        <is>
          <t>ข้อสอบเก่า</t>
        </is>
      </c>
      <c r="Q187" s="165" t="inlineStr">
        <is>
          <t>2558</t>
        </is>
      </c>
      <c r="R187" s="165" t="inlineStr"/>
    </row>
    <row r="188" ht="24" customHeight="1" s="49">
      <c r="A188" s="165" t="n">
        <v>186</v>
      </c>
      <c r="B188"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88" s="166" t="inlineStr"/>
      <c r="D188" s="166" t="inlineStr">
        <is>
          <t>สกัดจากตับอ่อนหมู</t>
        </is>
      </c>
      <c r="E188" s="166" t="inlineStr">
        <is>
          <t>จากการเพาะเลี้ยงเซลล์ตับอ่อนคน</t>
        </is>
      </c>
      <c r="F188" s="166" t="inlineStr">
        <is>
          <t>recombinant technology</t>
        </is>
      </c>
      <c r="G188" s="166" t="inlineStr">
        <is>
          <t>ก และ ข</t>
        </is>
      </c>
      <c r="H188" s="166" t="inlineStr">
        <is>
          <t>ก และ ค</t>
        </is>
      </c>
      <c r="I188" s="165" t="inlineStr">
        <is>
          <t>3</t>
        </is>
      </c>
      <c r="J188" s="166" t="inlineStr">
        <is>
          <t xml:space="preserve">✅ คำตอบที่ถูกต้อง: ข้อ ค. recombinant technology
🎯 ทำไมข้อนี้ถึงถูก:
🔍 ข้ออื่นผิดเพราะอะไร:
</t>
        </is>
      </c>
      <c r="K188" s="166" t="inlineStr"/>
      <c r="L188" s="166" t="inlineStr">
        <is>
          <t>Biopharmaceuticals and Biotechnology</t>
        </is>
      </c>
      <c r="M188" s="166" t="inlineStr"/>
      <c r="N188" s="165" t="inlineStr">
        <is>
          <t>Product</t>
        </is>
      </c>
      <c r="O188" s="166" t="inlineStr">
        <is>
          <t>[SOURCE: Pharma Plus เล่มม่วง 2 - ข้อสอบย้อนหลังปี 2558 วันที่ 2 ข้อ 84]</t>
        </is>
      </c>
      <c r="P188" s="165" t="inlineStr">
        <is>
          <t>ข้อสอบเก่า</t>
        </is>
      </c>
      <c r="Q188" s="165" t="inlineStr">
        <is>
          <t>2558</t>
        </is>
      </c>
      <c r="R188" s="165" t="inlineStr"/>
    </row>
    <row r="189" ht="24" customHeight="1" s="49">
      <c r="A189" s="165" t="n">
        <v>187</v>
      </c>
      <c r="B189" s="166" t="inlineStr">
        <is>
          <t>สารใดไม่ใช่ stiffening agent สำหรับ topical antiviral cream</t>
        </is>
      </c>
      <c r="C189" s="166" t="inlineStr"/>
      <c r="D189" s="166" t="inlineStr">
        <is>
          <t>Beeswax</t>
        </is>
      </c>
      <c r="E189" s="166" t="inlineStr">
        <is>
          <t>PEG 4000</t>
        </is>
      </c>
      <c r="F189" s="166" t="inlineStr">
        <is>
          <t>Paraffin wax</t>
        </is>
      </c>
      <c r="G189" s="166" t="inlineStr">
        <is>
          <t>Cetostearyl alcohol</t>
        </is>
      </c>
      <c r="H189" s="166" t="inlineStr">
        <is>
          <t>Isopropyl myristate</t>
        </is>
      </c>
      <c r="I189" s="165" t="inlineStr">
        <is>
          <t>5</t>
        </is>
      </c>
      <c r="J189" s="166" t="inlineStr">
        <is>
          <t>✅ คำตอบที่ถูกต้อง: ข้อ จ. Isopropyl myristate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89" s="166" t="inlineStr"/>
      <c r="L189" s="166" t="inlineStr">
        <is>
          <t>Ointments and Creams</t>
        </is>
      </c>
      <c r="M189" s="166" t="inlineStr"/>
      <c r="N189" s="165" t="inlineStr">
        <is>
          <t>Product</t>
        </is>
      </c>
      <c r="O189" s="166" t="inlineStr">
        <is>
          <t>[SOURCE: Pharma Plus เล่มม่วง 2 - ข้อสอบย้อนหลัง PLE-CC1 ปี 2564 วันที่ 1 ข้อ 21]</t>
        </is>
      </c>
      <c r="P189" s="165" t="inlineStr">
        <is>
          <t>ข้อสอบเก่า</t>
        </is>
      </c>
      <c r="Q189" s="165" t="inlineStr">
        <is>
          <t>2564</t>
        </is>
      </c>
      <c r="R189" s="165" t="inlineStr"/>
    </row>
    <row r="190" ht="24" customHeight="1" s="49">
      <c r="A190" s="165" t="n">
        <v>188</v>
      </c>
      <c r="B190" s="166" t="inlineStr">
        <is>
          <t>ยาพื้น (ointment base) ใดมีผลแบบ occlusive effect ดีที่สุด</t>
        </is>
      </c>
      <c r="C190" s="166" t="inlineStr"/>
      <c r="D190" s="166" t="inlineStr">
        <is>
          <t>Water-soluble base</t>
        </is>
      </c>
      <c r="E190" s="166" t="inlineStr">
        <is>
          <t>Water-removable base</t>
        </is>
      </c>
      <c r="F190" s="166" t="inlineStr">
        <is>
          <t>Absorption base</t>
        </is>
      </c>
      <c r="G190" s="166" t="inlineStr">
        <is>
          <t>Oleaginous bases</t>
        </is>
      </c>
      <c r="H190" s="166" t="inlineStr">
        <is>
          <t>W/O emulsion base</t>
        </is>
      </c>
      <c r="I190" s="165" t="inlineStr">
        <is>
          <t>4</t>
        </is>
      </c>
      <c r="J190"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90" s="166" t="inlineStr"/>
      <c r="L190" s="166" t="inlineStr">
        <is>
          <t>Ointment Bases</t>
        </is>
      </c>
      <c r="M190" s="166" t="inlineStr"/>
      <c r="N190" s="165" t="inlineStr">
        <is>
          <t>Product</t>
        </is>
      </c>
      <c r="O190" s="166" t="inlineStr">
        <is>
          <t>[SOURCE: Pharma Plus เล่มม่วง 2 - ข้อสอบย้อนหลัง PLE-CC1 ปี 2564 วันที่ 1 ข้อ 32]</t>
        </is>
      </c>
      <c r="P190" s="165" t="inlineStr">
        <is>
          <t>ข้อสอบเก่า</t>
        </is>
      </c>
      <c r="Q190" s="165" t="inlineStr">
        <is>
          <t>2564</t>
        </is>
      </c>
      <c r="R190" s="165" t="inlineStr"/>
    </row>
    <row r="191" ht="24" customHeight="1" s="49">
      <c r="A191" s="165" t="n">
        <v>189</v>
      </c>
      <c r="B191"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91" s="166" t="inlineStr"/>
      <c r="D191" s="166" t="inlineStr">
        <is>
          <t>เติม tragacanth ในตำรับ O/W</t>
        </is>
      </c>
      <c r="E191" s="166" t="inlineStr">
        <is>
          <t>ใช้เครื่อง ball mill ในการเตรียมตำรับ W/O</t>
        </is>
      </c>
      <c r="F191" s="166" t="inlineStr">
        <is>
          <t>เติม hydroxyethyl cellulose ในตำรับ W/O</t>
        </is>
      </c>
      <c r="G191" s="166" t="inlineStr">
        <is>
          <t>เติม sodium chloride ในตำรับ O/W</t>
        </is>
      </c>
      <c r="H191" s="166" t="inlineStr">
        <is>
          <t>เติม sodium benzoate ในตำรับ O/W</t>
        </is>
      </c>
      <c r="I191" s="165" t="inlineStr">
        <is>
          <t>1</t>
        </is>
      </c>
      <c r="J191"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91" s="166" t="inlineStr"/>
      <c r="L191" s="166" t="inlineStr">
        <is>
          <t>Emulsions and Creams Stability</t>
        </is>
      </c>
      <c r="M191" s="166" t="inlineStr"/>
      <c r="N191" s="165" t="inlineStr">
        <is>
          <t>Product</t>
        </is>
      </c>
      <c r="O191" s="166" t="inlineStr">
        <is>
          <t>[SOURCE: Pharma Plus เล่มม่วง 2 - ข้อสอบย้อนหลัง PLE-CC1 ปี 2564 วันที่ 1 ข้อ 33]</t>
        </is>
      </c>
      <c r="P191" s="165" t="inlineStr">
        <is>
          <t>ข้อสอบเก่า</t>
        </is>
      </c>
      <c r="Q191" s="165" t="inlineStr">
        <is>
          <t>2564</t>
        </is>
      </c>
      <c r="R191" s="165" t="inlineStr"/>
    </row>
    <row r="192" ht="24" customHeight="1" s="49">
      <c r="A192" s="165" t="n">
        <v>190</v>
      </c>
      <c r="B192" s="166" t="inlineStr">
        <is>
          <t>[กรณีศึกษา]
เด็กอายุ 4 ขวบ มีอาการคันทวารหนัก ตรวจ scotch tape technique พบไข่พยาธิเส้นด้าย (Enterobius vermicularis)
คำถาม: ควรเตรียมตำรับรูปแบบใดสำหรับเด็ก ซึ่งตัวยาเป็นผงที่ไม่ละลายน้ำ</t>
        </is>
      </c>
      <c r="C192" s="166" t="inlineStr"/>
      <c r="D192" s="166" t="inlineStr">
        <is>
          <t>Elixir</t>
        </is>
      </c>
      <c r="E192" s="166" t="inlineStr">
        <is>
          <t>Solution</t>
        </is>
      </c>
      <c r="F192" s="166" t="inlineStr">
        <is>
          <t>Tablets</t>
        </is>
      </c>
      <c r="G192" s="166" t="inlineStr">
        <is>
          <t>Capsule</t>
        </is>
      </c>
      <c r="H192" s="166" t="inlineStr">
        <is>
          <t>Suspension</t>
        </is>
      </c>
      <c r="I192" s="165" t="inlineStr">
        <is>
          <t>5</t>
        </is>
      </c>
      <c r="J192"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92" s="166" t="inlineStr"/>
      <c r="L192" s="166" t="inlineStr">
        <is>
          <t>Suspensions</t>
        </is>
      </c>
      <c r="M192" s="166" t="inlineStr"/>
      <c r="N192" s="165" t="inlineStr">
        <is>
          <t>Product</t>
        </is>
      </c>
      <c r="O192" s="166" t="inlineStr">
        <is>
          <t>[SOURCE: Pharma Plus เล่มม่วง 2 - ข้อสอบย้อนหลัง PLE-CC1 ปี 2564 วันที่ 1 ข้อ 52]</t>
        </is>
      </c>
      <c r="P192" s="165" t="inlineStr">
        <is>
          <t>ข้อสอบเก่า</t>
        </is>
      </c>
      <c r="Q192" s="165" t="inlineStr">
        <is>
          <t>2564</t>
        </is>
      </c>
      <c r="R192" s="165" t="inlineStr"/>
    </row>
    <row r="193" ht="24" customHeight="1" s="49">
      <c r="A193" s="165" t="n">
        <v>191</v>
      </c>
      <c r="B193"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93" s="166" t="inlineStr"/>
      <c r="D193" s="166" t="inlineStr">
        <is>
          <t>เพิ่ม paraben concentrate</t>
        </is>
      </c>
      <c r="E193" s="166" t="inlineStr">
        <is>
          <t>เพิ่ม sodium carboxy methyl cellulose</t>
        </is>
      </c>
      <c r="F193" s="166" t="inlineStr">
        <is>
          <t>เปลี่ยน saccharin sodium เป็น syrup</t>
        </is>
      </c>
      <c r="G193" s="166" t="inlineStr">
        <is>
          <t>เพิ่ม sodium metabisulfite</t>
        </is>
      </c>
      <c r="H193" s="166" t="inlineStr">
        <is>
          <t>เพิ่มอุณหภูมิ</t>
        </is>
      </c>
      <c r="I193" s="165" t="inlineStr">
        <is>
          <t>2</t>
        </is>
      </c>
      <c r="J193"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93" s="166" t="inlineStr"/>
      <c r="L193" s="166" t="inlineStr">
        <is>
          <t>Suspension Formulations</t>
        </is>
      </c>
      <c r="M193" s="166" t="inlineStr"/>
      <c r="N193" s="165" t="inlineStr">
        <is>
          <t>Product</t>
        </is>
      </c>
      <c r="O193" s="166" t="inlineStr">
        <is>
          <t>[SOURCE: Pharma Plus เล่มม่วง 2 - ข้อสอบย้อนหลัง PLE-CC1 ปี 2564 วันที่ 2 ข้อ 8]</t>
        </is>
      </c>
      <c r="P193" s="165" t="inlineStr">
        <is>
          <t>ข้อสอบเก่า</t>
        </is>
      </c>
      <c r="Q193" s="165" t="inlineStr">
        <is>
          <t>2564</t>
        </is>
      </c>
      <c r="R193" s="165" t="inlineStr"/>
    </row>
    <row r="194" ht="24" customHeight="1" s="49">
      <c r="A194" s="165" t="n">
        <v>192</v>
      </c>
      <c r="B194"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94" s="166" t="inlineStr"/>
      <c r="D194" s="166" t="inlineStr">
        <is>
          <t>ใช้ furosemide 40 mg 5 tab</t>
        </is>
      </c>
      <c r="E194" s="166" t="inlineStr">
        <is>
          <t>ผู้ป่วยได้รับ 1 ช้อนชา วันละ 2 ครั้ง</t>
        </is>
      </c>
      <c r="F194" s="166" t="inlineStr">
        <is>
          <t>ใช้ MC เป็น wetting agent</t>
        </is>
      </c>
      <c r="G194" s="166" t="inlineStr">
        <is>
          <t>เติม propyl paraben และ methyl paraben เป็น preservative</t>
        </is>
      </c>
      <c r="H194" s="166" t="inlineStr">
        <is>
          <t>ตาม USP สามารถเก็บได้นาน 7 วัน ถ้าเก็บไว้ในตู้เย็น</t>
        </is>
      </c>
      <c r="I194" s="165" t="inlineStr">
        <is>
          <t>1</t>
        </is>
      </c>
      <c r="J194"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94" s="166" t="inlineStr"/>
      <c r="L194" s="166" t="inlineStr">
        <is>
          <t>Extemporaneous Compounding</t>
        </is>
      </c>
      <c r="M194" s="166" t="inlineStr"/>
      <c r="N194" s="165" t="inlineStr">
        <is>
          <t>Product</t>
        </is>
      </c>
      <c r="O194" s="166" t="inlineStr">
        <is>
          <t>[SOURCE: Pharma Plus เล่มม่วง 2 - ข้อสอบย้อนหลัง PLE-CC1 ปี 2564 วันที่ 2 ข้อ 11]</t>
        </is>
      </c>
      <c r="P194" s="165" t="inlineStr">
        <is>
          <t>ข้อสอบเก่า</t>
        </is>
      </c>
      <c r="Q194" s="165" t="inlineStr">
        <is>
          <t>2564</t>
        </is>
      </c>
      <c r="R194" s="165" t="inlineStr"/>
    </row>
    <row r="195" ht="24" customHeight="1" s="49">
      <c r="A195" s="165" t="n">
        <v>193</v>
      </c>
      <c r="B195"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95" s="166" t="inlineStr"/>
      <c r="D195" s="166" t="inlineStr">
        <is>
          <t>Lanolin stiffening agent</t>
        </is>
      </c>
      <c r="E195" s="166" t="inlineStr">
        <is>
          <t>Triethanolamine emulsifying agent</t>
        </is>
      </c>
      <c r="F195" s="166" t="inlineStr">
        <is>
          <t>Isopropyl myristate humectant</t>
        </is>
      </c>
      <c r="G195" s="166" t="inlineStr">
        <is>
          <t>Cetostearyl alcohol suspending agent</t>
        </is>
      </c>
      <c r="H195" s="166" t="inlineStr">
        <is>
          <t>Glycerin humectant</t>
        </is>
      </c>
      <c r="I195" s="165" t="inlineStr">
        <is>
          <t>5</t>
        </is>
      </c>
      <c r="J195"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95" s="166" t="inlineStr"/>
      <c r="L195" s="166" t="inlineStr">
        <is>
          <t>Semisolid Formulations</t>
        </is>
      </c>
      <c r="M195" s="166" t="inlineStr"/>
      <c r="N195" s="165" t="inlineStr">
        <is>
          <t>Product</t>
        </is>
      </c>
      <c r="O195" s="166" t="inlineStr">
        <is>
          <t>[SOURCE: Pharma Plus เล่มม่วง 2 - ข้อสอบย้อนหลัง PLE-CC1 ปี 2564 วันที่ 2 ข้อ 26]</t>
        </is>
      </c>
      <c r="P195" s="165" t="inlineStr">
        <is>
          <t>ข้อสอบเก่า</t>
        </is>
      </c>
      <c r="Q195" s="165" t="inlineStr">
        <is>
          <t>2564</t>
        </is>
      </c>
      <c r="R195" s="165" t="inlineStr"/>
    </row>
    <row r="196" ht="24" customHeight="1" s="49">
      <c r="A196" s="165" t="n">
        <v>194</v>
      </c>
      <c r="B196" s="166" t="inlineStr">
        <is>
          <t>ข้อใดคือวิธีแก้ไขปัญหาสารนอนก้นเร็วของตำรับยาน้ำแขวนตะกอน</t>
        </is>
      </c>
      <c r="C196" s="166" t="inlineStr"/>
      <c r="D196" s="166" t="inlineStr">
        <is>
          <t>เพิ่มความหนืด</t>
        </is>
      </c>
      <c r="E196" s="166" t="inlineStr">
        <is>
          <t>เพิ่มขนาดอนุภาค</t>
        </is>
      </c>
      <c r="F196" s="166" t="inlineStr">
        <is>
          <t>เพิ่มสารช่วยเปียก</t>
        </is>
      </c>
      <c r="G196" s="166" t="inlineStr">
        <is>
          <t>เพิ่มอุณหภูมิของตำรับ</t>
        </is>
      </c>
      <c r="H196" s="166" t="inlineStr">
        <is>
          <t>ทำให้ความหนาแน่นของ 2 วัฏภาคต่างกันมากๆ</t>
        </is>
      </c>
      <c r="I196" s="165" t="inlineStr">
        <is>
          <t>1</t>
        </is>
      </c>
      <c r="J196"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96" s="166" t="inlineStr">
        <is>
          <t>Disperse Systems</t>
        </is>
      </c>
      <c r="L196" s="166" t="inlineStr">
        <is>
          <t>Sedimentation rate in suspensions and Stokes law</t>
        </is>
      </c>
      <c r="M196" s="166" t="inlineStr"/>
      <c r="N196" s="165" t="inlineStr">
        <is>
          <t>ยาก</t>
        </is>
      </c>
      <c r="O196" s="166" t="inlineStr">
        <is>
          <t>ข้อสอบเก่า</t>
        </is>
      </c>
      <c r="P196" s="165" t="inlineStr">
        <is>
          <t>ข้อสอบเก่า</t>
        </is>
      </c>
      <c r="Q196" s="165" t="inlineStr">
        <is>
          <t>2565</t>
        </is>
      </c>
      <c r="R196" s="165" t="inlineStr"/>
    </row>
    <row r="197" ht="24" customHeight="1" s="49">
      <c r="A197" s="165" t="n">
        <v>195</v>
      </c>
      <c r="B197" s="166" t="inlineStr">
        <is>
          <t>ในสูตรตำรับยาครีม หากตำรับมีลักษณะเหลวควรเพิ่มสารใดในตำรับ</t>
        </is>
      </c>
      <c r="C197" s="166" t="inlineStr"/>
      <c r="D197" s="166" t="inlineStr">
        <is>
          <t>Mineral oil</t>
        </is>
      </c>
      <c r="E197" s="166" t="inlineStr">
        <is>
          <t>Propylene glycol</t>
        </is>
      </c>
      <c r="F197" s="166" t="inlineStr">
        <is>
          <t>Cetyl alcohol</t>
        </is>
      </c>
      <c r="G197" s="166" t="inlineStr">
        <is>
          <t>Sodium lauryl sulfate</t>
        </is>
      </c>
      <c r="H197" s="166" t="inlineStr">
        <is>
          <t>Triethanolamine</t>
        </is>
      </c>
      <c r="I197" s="165" t="inlineStr">
        <is>
          <t>3</t>
        </is>
      </c>
      <c r="J197"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97" s="166" t="inlineStr">
        <is>
          <t>Semisolid Dosage Forms</t>
        </is>
      </c>
      <c r="L197" s="166" t="inlineStr">
        <is>
          <t>Stiffening Agents and Viscosity Builders (Cetyl Alcohol)</t>
        </is>
      </c>
      <c r="M197" s="166" t="inlineStr"/>
      <c r="N197" s="165" t="inlineStr">
        <is>
          <t>ยาก</t>
        </is>
      </c>
      <c r="O197" s="166" t="inlineStr">
        <is>
          <t>ข้อสอบเก่า</t>
        </is>
      </c>
      <c r="P197" s="165" t="inlineStr">
        <is>
          <t>ข้อสอบเก่า</t>
        </is>
      </c>
      <c r="Q197" s="165" t="inlineStr">
        <is>
          <t>2565</t>
        </is>
      </c>
      <c r="R197" s="165" t="inlineStr"/>
    </row>
    <row r="198" ht="24" customHeight="1" s="49">
      <c r="A198" s="165" t="n">
        <v>196</v>
      </c>
      <c r="B198"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98" s="166" t="inlineStr"/>
      <c r="D198" s="166" t="inlineStr">
        <is>
          <t>BHT</t>
        </is>
      </c>
      <c r="E198" s="166" t="inlineStr">
        <is>
          <t>Glycerin</t>
        </is>
      </c>
      <c r="F198" s="166" t="inlineStr">
        <is>
          <t>Cetyl alcohol</t>
        </is>
      </c>
      <c r="G198" s="166" t="inlineStr">
        <is>
          <t>Propylene glycol</t>
        </is>
      </c>
      <c r="H198" s="166" t="inlineStr">
        <is>
          <t>Sodium lauryl sulphate</t>
        </is>
      </c>
      <c r="I198" s="165" t="inlineStr">
        <is>
          <t>3</t>
        </is>
      </c>
      <c r="J198"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98" s="166" t="inlineStr">
        <is>
          <t>Semisolid Excipients</t>
        </is>
      </c>
      <c r="L198" s="166" t="inlineStr">
        <is>
          <t>Stiffening Agent Identification in Hydrocortisone Cream</t>
        </is>
      </c>
      <c r="M198" s="166" t="inlineStr"/>
      <c r="N198" s="165" t="inlineStr">
        <is>
          <t>ปานกลาง</t>
        </is>
      </c>
      <c r="O198" s="166" t="inlineStr">
        <is>
          <t>ข้อสอบเก่า</t>
        </is>
      </c>
      <c r="P198" s="165" t="inlineStr">
        <is>
          <t>ข้อสอบเก่า</t>
        </is>
      </c>
      <c r="Q198" s="165" t="inlineStr">
        <is>
          <t>2565</t>
        </is>
      </c>
      <c r="R198" s="165" t="inlineStr"/>
    </row>
    <row r="199" ht="24" customHeight="1" s="49">
      <c r="A199" s="165" t="n">
        <v>197</v>
      </c>
      <c r="B199" s="166" t="inlineStr">
        <is>
          <t>ตำรับ calamine lotion ตัวยาเป็นน้ำแขวนตะกอน เขย่ายาแล้วไม่คืนกลับเมื่อตั้งทิ้งไว้ ลักษณะดังกล่าวเรียกว่า</t>
        </is>
      </c>
      <c r="C199" s="166" t="inlineStr"/>
      <c r="D199" s="166" t="inlineStr">
        <is>
          <t>Caking</t>
        </is>
      </c>
      <c r="E199" s="166" t="inlineStr">
        <is>
          <t>Cracking</t>
        </is>
      </c>
      <c r="F199" s="166" t="inlineStr">
        <is>
          <t>Breaking</t>
        </is>
      </c>
      <c r="G199" s="166" t="inlineStr">
        <is>
          <t>Creaming</t>
        </is>
      </c>
      <c r="H199" s="166" t="inlineStr">
        <is>
          <t>Coalescence</t>
        </is>
      </c>
      <c r="I199" s="165" t="inlineStr">
        <is>
          <t>1</t>
        </is>
      </c>
      <c r="J199"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99" s="166" t="inlineStr">
        <is>
          <t>Suspension Physical Instability</t>
        </is>
      </c>
      <c r="L199" s="166" t="inlineStr">
        <is>
          <t>Caking Phenomenon in Deflocculated Suspensions</t>
        </is>
      </c>
      <c r="M199" s="166" t="inlineStr"/>
      <c r="N199" s="165" t="inlineStr">
        <is>
          <t>ยาก</t>
        </is>
      </c>
      <c r="O199" s="166" t="inlineStr">
        <is>
          <t>ข้อสอบเก่า</t>
        </is>
      </c>
      <c r="P199" s="165" t="inlineStr">
        <is>
          <t>ข้อสอบเก่า</t>
        </is>
      </c>
      <c r="Q199" s="165" t="inlineStr">
        <is>
          <t>2565</t>
        </is>
      </c>
      <c r="R199" s="165" t="inlineStr"/>
    </row>
    <row r="200" ht="409.6" customHeight="1" s="49"/>
    <row r="201" ht="409.6" customHeight="1" s="49"/>
    <row r="202" ht="409.6" customHeight="1" s="49"/>
    <row r="203" ht="409.6" customHeight="1" s="49"/>
    <row r="204" ht="409.6" customHeight="1" s="49"/>
    <row r="205" ht="409.6" customHeight="1" s="49"/>
    <row r="206" ht="409.6" customHeight="1" s="49"/>
    <row r="207" ht="409.6" customHeight="1" s="49"/>
    <row r="208" ht="24" customHeight="1" s="49"/>
    <row r="209" ht="24" customHeight="1" s="49"/>
    <row r="210" ht="24" customHeight="1" s="49"/>
    <row r="211" ht="24" customHeight="1" s="49"/>
    <row r="212" ht="24" customHeight="1" s="49"/>
    <row r="213" ht="24" customHeight="1" s="49"/>
    <row r="214" ht="24" customHeight="1" s="49"/>
    <row r="215" ht="409.6" customHeight="1" s="49"/>
    <row r="216" ht="409.6"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409.6" customHeight="1" s="49"/>
    <row r="240" ht="409.6" customHeight="1" s="49"/>
    <row r="241" ht="409.6" customHeight="1" s="49"/>
    <row r="242" ht="409.6" customHeight="1" s="49"/>
    <row r="243" ht="24" customHeight="1" s="49"/>
    <row r="244" ht="24" customHeight="1" s="49"/>
    <row r="245" ht="24" customHeight="1" s="49"/>
    <row r="246" ht="24" customHeight="1" s="49"/>
    <row r="247" ht="24" customHeight="1" s="49"/>
    <row r="248" ht="24" customHeight="1" s="49"/>
    <row r="249" ht="24" customHeight="1" s="49"/>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R7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ให้ข้อมูลการทำdissolution test มีacid stage กับbuffer stage ถามเกี่ยวกับยาที่ใช้การทดสอบแบบนี้ ตัวเลือก</t>
        </is>
      </c>
      <c r="C3" s="166" t="inlineStr"/>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Dissolution testing</t>
        </is>
      </c>
      <c r="M3" s="166" t="inlineStr"/>
      <c r="N3" s="165" t="inlineStr">
        <is>
          <t>Biopharmaceutics &amp; Dissolution</t>
        </is>
      </c>
      <c r="O3" s="166" t="inlineStr">
        <is>
          <t>PLE-CC1 ปี 2566 Day 1 ข้อ 25</t>
        </is>
      </c>
      <c r="P3" s="165" t="inlineStr">
        <is>
          <t>ข้อสอบเก่า</t>
        </is>
      </c>
      <c r="Q3" s="165" t="inlineStr">
        <is>
          <t>2566</t>
        </is>
      </c>
      <c r="R3" s="165" t="inlineStr"/>
    </row>
    <row r="4" ht="24" customHeight="1" s="49">
      <c r="A4" s="165" t="n">
        <v>2</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inlineStr"/>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n">
        <v>1</v>
      </c>
      <c r="J4" s="166"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Dissolution testing</t>
        </is>
      </c>
      <c r="M4" s="166" t="inlineStr"/>
      <c r="N4" s="165" t="inlineStr">
        <is>
          <t>Product</t>
        </is>
      </c>
      <c r="O4" s="166" t="inlineStr">
        <is>
          <t>ข้อ 77 (PLE_CC1_2562_Key.md)</t>
        </is>
      </c>
      <c r="P4" s="165" t="inlineStr">
        <is>
          <t>ข้อสอบเก่า</t>
        </is>
      </c>
      <c r="Q4" s="165" t="inlineStr">
        <is>
          <t>2562</t>
        </is>
      </c>
      <c r="R4" s="165" t="inlineStr"/>
    </row>
    <row r="5" ht="24" customHeight="1" s="49">
      <c r="A5" s="165" t="n">
        <v>3</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inlineStr"/>
      <c r="D5" s="166" t="inlineStr">
        <is>
          <t>800 mg/d</t>
        </is>
      </c>
      <c r="E5" s="166" t="inlineStr">
        <is>
          <t>1000 mg/d</t>
        </is>
      </c>
      <c r="F5" s="166" t="inlineStr">
        <is>
          <t>1024 mg/d</t>
        </is>
      </c>
      <c r="G5" s="166" t="inlineStr">
        <is>
          <t>1280 mg/d</t>
        </is>
      </c>
      <c r="H5" s="166" t="inlineStr">
        <is>
          <t>1400 mg/d</t>
        </is>
      </c>
      <c r="I5" s="165" t="n">
        <v>1</v>
      </c>
      <c r="J5" s="166"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Dissolution testing</t>
        </is>
      </c>
      <c r="M5" s="166" t="inlineStr"/>
      <c r="N5" s="165" t="inlineStr">
        <is>
          <t>Product</t>
        </is>
      </c>
      <c r="O5" s="166" t="inlineStr">
        <is>
          <t>ข้อ 102 (PLE_CC1_2562_Key.md)</t>
        </is>
      </c>
      <c r="P5" s="165" t="inlineStr">
        <is>
          <t>ข้อสอบเก่า</t>
        </is>
      </c>
      <c r="Q5" s="165" t="inlineStr">
        <is>
          <t>2562</t>
        </is>
      </c>
      <c r="R5" s="165" t="inlineStr"/>
    </row>
    <row r="6" ht="24" customHeight="1" s="49">
      <c r="A6" s="165" t="n">
        <v>4</v>
      </c>
      <c r="B6" s="166" t="inlineStr">
        <is>
          <t>เภสัชกรต้องการหาค่าการละลายของยา metronidazole ใน solution mixture ของน้ำและ ethanol พบว่า</t>
        </is>
      </c>
      <c r="C6" s="166" t="inlineStr"/>
      <c r="D6" s="166" t="inlineStr">
        <is>
          <t>7.5</t>
        </is>
      </c>
      <c r="E6" s="166" t="inlineStr">
        <is>
          <t>75</t>
        </is>
      </c>
      <c r="F6" s="166" t="inlineStr">
        <is>
          <t>60</t>
        </is>
      </c>
      <c r="G6" s="166" t="inlineStr">
        <is>
          <t>52.5</t>
        </is>
      </c>
      <c r="H6" s="166" t="inlineStr">
        <is>
          <t>20</t>
        </is>
      </c>
      <c r="I6" s="165" t="n">
        <v>1</v>
      </c>
      <c r="J6" s="166"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Dissolution testing</t>
        </is>
      </c>
      <c r="M6" s="166" t="inlineStr"/>
      <c r="N6" s="165" t="inlineStr">
        <is>
          <t>Product</t>
        </is>
      </c>
      <c r="O6" s="166" t="inlineStr">
        <is>
          <t>ข้อ 99 (PLE_CC1_2562_Key.md)</t>
        </is>
      </c>
      <c r="P6" s="165" t="inlineStr">
        <is>
          <t>ข้อสอบเก่า</t>
        </is>
      </c>
      <c r="Q6" s="165" t="inlineStr">
        <is>
          <t>2562</t>
        </is>
      </c>
      <c r="R6" s="165" t="inlineStr"/>
    </row>
    <row r="7" ht="24" customHeight="1" s="49">
      <c r="A7" s="165" t="n">
        <v>5</v>
      </c>
      <c r="B7" s="166" t="inlineStr">
        <is>
          <t>จาก monograph ของยา carvedilol ข้อใดคือเครื่องมือที่ใชในการ ทดสอบหัวขอการละลาย</t>
        </is>
      </c>
      <c r="C7" s="166" t="inlineStr"/>
      <c r="D7" s="166" t="inlineStr">
        <is>
          <t>Reciprocating cylinder</t>
        </is>
      </c>
      <c r="E7" s="166" t="inlineStr">
        <is>
          <t>Paddle apparatus</t>
        </is>
      </c>
      <c r="F7" s="166" t="inlineStr">
        <is>
          <t>Basket apparatus</t>
        </is>
      </c>
      <c r="G7" s="166" t="inlineStr">
        <is>
          <t>Flow-through cell</t>
        </is>
      </c>
      <c r="H7" s="166" t="inlineStr">
        <is>
          <t>Cell cylinder apparatus</t>
        </is>
      </c>
      <c r="I7" s="165" t="n">
        <v>1</v>
      </c>
      <c r="J7" s="166"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Dissolution testing</t>
        </is>
      </c>
      <c r="M7" s="166" t="inlineStr"/>
      <c r="N7" s="165" t="inlineStr">
        <is>
          <t>Product</t>
        </is>
      </c>
      <c r="O7" s="166" t="inlineStr">
        <is>
          <t>ข้อ 9 (PLE_CC1_2561_Key.md)</t>
        </is>
      </c>
      <c r="P7" s="165" t="inlineStr">
        <is>
          <t>ข้อสอบเก่า</t>
        </is>
      </c>
      <c r="Q7" s="165" t="inlineStr">
        <is>
          <t>2561</t>
        </is>
      </c>
      <c r="R7" s="165" t="inlineStr"/>
    </row>
    <row r="8" ht="24" customHeight="1" s="49">
      <c r="A8" s="165" t="n">
        <v>6</v>
      </c>
      <c r="B8" s="166" t="inlineStr">
        <is>
          <t>จากขอ 9 dissolution medium ควรจะมีอุณหภูมิเท!าใด [📷 มีรูปภาพประกอบ: image103.png]</t>
        </is>
      </c>
      <c r="C8" s="166" t="inlineStr"/>
      <c r="D8" s="166" t="inlineStr">
        <is>
          <t>20oC ± 0.5</t>
        </is>
      </c>
      <c r="E8" s="166" t="inlineStr">
        <is>
          <t>20oC ± 2.0</t>
        </is>
      </c>
      <c r="F8" s="166" t="inlineStr">
        <is>
          <t>25oC ± 0.5</t>
        </is>
      </c>
      <c r="G8" s="166" t="inlineStr">
        <is>
          <t>25oC ± 2.0</t>
        </is>
      </c>
      <c r="H8" s="166" t="inlineStr">
        <is>
          <t>37oC ± 0.5 e</t>
        </is>
      </c>
      <c r="I8" s="165" t="n">
        <v>1</v>
      </c>
      <c r="J8" s="166"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Dissolution testing</t>
        </is>
      </c>
      <c r="M8" s="166" t="inlineStr"/>
      <c r="N8" s="165" t="inlineStr">
        <is>
          <t>Product</t>
        </is>
      </c>
      <c r="O8" s="166" t="inlineStr">
        <is>
          <t>ข้อ 10 (PLE_CC1_2561_Key.md)</t>
        </is>
      </c>
      <c r="P8" s="165" t="inlineStr">
        <is>
          <t>ข้อสอบเก่า</t>
        </is>
      </c>
      <c r="Q8" s="165" t="inlineStr">
        <is>
          <t>2561</t>
        </is>
      </c>
      <c r="R8" s="165" t="inlineStr"/>
    </row>
    <row r="9" ht="24" customHeight="1" s="49">
      <c r="A9" s="165" t="n">
        <v>7</v>
      </c>
      <c r="B9" s="166" t="inlineStr">
        <is>
          <t>ให(ข้อมูลการละลายยา มาถามว.าควรทำตำหรับรูปแบบใด</t>
        </is>
      </c>
      <c r="C9" s="166" t="inlineStr"/>
      <c r="D9" s="166" t="inlineStr">
        <is>
          <t>Elixir</t>
        </is>
      </c>
      <c r="E9" s="166" t="inlineStr">
        <is>
          <t>Solution</t>
        </is>
      </c>
      <c r="F9" s="166" t="inlineStr">
        <is>
          <t>Tablets</t>
        </is>
      </c>
      <c r="G9" s="166" t="inlineStr">
        <is>
          <t>Capsule</t>
        </is>
      </c>
      <c r="H9" s="166" t="inlineStr">
        <is>
          <t>Suspension</t>
        </is>
      </c>
      <c r="I9" s="165" t="n">
        <v>1</v>
      </c>
      <c r="J9" s="166"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Dissolution testing</t>
        </is>
      </c>
      <c r="M9" s="166" t="inlineStr"/>
      <c r="N9" s="165" t="inlineStr">
        <is>
          <t>Product</t>
        </is>
      </c>
      <c r="O9" s="166" t="inlineStr">
        <is>
          <t>ข้อ 63 (PLE_CC1_2561_Key.md)</t>
        </is>
      </c>
      <c r="P9" s="165" t="inlineStr">
        <is>
          <t>ข้อสอบเก่า</t>
        </is>
      </c>
      <c r="Q9" s="165" t="inlineStr">
        <is>
          <t>2561</t>
        </is>
      </c>
      <c r="R9" s="165" t="inlineStr"/>
    </row>
    <row r="10" ht="24" customHeight="1" s="49">
      <c r="A10" s="165" t="n">
        <v>8</v>
      </c>
      <c r="B10" s="166" t="inlineStr">
        <is>
          <t>หากต(องการเปÅดหนังสือเพื่อค(นคว(า เรื่อง bioequivalence</t>
        </is>
      </c>
      <c r="C10" s="166" t="inlineStr"/>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n">
        <v>1</v>
      </c>
      <c r="J10" s="166"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Dissolution testing</t>
        </is>
      </c>
      <c r="M10" s="166" t="inlineStr"/>
      <c r="N10" s="165" t="inlineStr">
        <is>
          <t>Product</t>
        </is>
      </c>
      <c r="O10" s="166" t="inlineStr">
        <is>
          <t>ข้อ 68 (PLE_CC1_2561_Key.md)</t>
        </is>
      </c>
      <c r="P10" s="165" t="inlineStr">
        <is>
          <t>ข้อสอบเก่า</t>
        </is>
      </c>
      <c r="Q10" s="165" t="inlineStr">
        <is>
          <t>2561</t>
        </is>
      </c>
      <c r="R10" s="165" t="inlineStr"/>
    </row>
    <row r="11" ht="24" customHeight="1" s="49">
      <c r="A11" s="165" t="n">
        <v>9</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inlineStr"/>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n">
        <v>1</v>
      </c>
      <c r="J11"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Dissolution testing</t>
        </is>
      </c>
      <c r="M11" s="166" t="inlineStr"/>
      <c r="N11" s="165" t="inlineStr">
        <is>
          <t>Product</t>
        </is>
      </c>
      <c r="O11" s="166" t="inlineStr">
        <is>
          <t>ข้อ 8 (PLE_CC1_2560 22 April Set 1.md)</t>
        </is>
      </c>
      <c r="P11" s="165" t="inlineStr">
        <is>
          <t>ข้อสอบเก่า</t>
        </is>
      </c>
      <c r="Q11" s="165" t="inlineStr">
        <is>
          <t>2560</t>
        </is>
      </c>
      <c r="R11" s="165" t="inlineStr"/>
    </row>
    <row r="12" ht="24" customHeight="1" s="49">
      <c r="A12" s="165" t="n">
        <v>10</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inlineStr"/>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n">
        <v>1</v>
      </c>
      <c r="J12"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Dissolution testing</t>
        </is>
      </c>
      <c r="M12" s="166" t="inlineStr"/>
      <c r="N12" s="165" t="inlineStr">
        <is>
          <t>Product</t>
        </is>
      </c>
      <c r="O12" s="166" t="inlineStr">
        <is>
          <t>ข้อ 8 (PLE_CC1_2560 22 April Set 2.md)</t>
        </is>
      </c>
      <c r="P12" s="165" t="inlineStr">
        <is>
          <t>ข้อสอบเก่า</t>
        </is>
      </c>
      <c r="Q12" s="165" t="inlineStr">
        <is>
          <t>2560</t>
        </is>
      </c>
      <c r="R12" s="165" t="inlineStr"/>
    </row>
    <row r="13" ht="24" customHeight="1" s="49">
      <c r="A13" s="165" t="n">
        <v>11</v>
      </c>
      <c r="B13" s="166" t="inlineStr">
        <is>
          <t>เทคนิคใดเป็นการเปลี่ยนแปลงคุณสมบัติทางกายภาพของยา เพื่อเพิ่มคุณสมบัติการละลายน้ำ</t>
        </is>
      </c>
      <c r="C13" s="166" t="inlineStr"/>
      <c r="D13" s="166" t="inlineStr">
        <is>
          <t>การลดขนาดอนุภาค (Particle size reduction)</t>
        </is>
      </c>
      <c r="E13" s="166" t="inlineStr">
        <is>
          <t>การปรับเปลี่ยนรูปผลึกยา (Modification of the crystal)</t>
        </is>
      </c>
      <c r="F13" s="166" t="inlineStr">
        <is>
          <t>การกระจายยาในตัวพา (Drug dispersion in carriers)</t>
        </is>
      </c>
      <c r="G13" s="166" t="inlineStr">
        <is>
          <t>การทำสารประกอบเชิงซ้อน (Complexation)</t>
        </is>
      </c>
      <c r="H13" s="166" t="inlineStr">
        <is>
          <t>ถูกทุกข้อ</t>
        </is>
      </c>
      <c r="I13" s="165" t="n">
        <v>1</v>
      </c>
      <c r="J13" s="166"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Dissolution testing</t>
        </is>
      </c>
      <c r="M13" s="166" t="inlineStr"/>
      <c r="N13" s="165" t="inlineStr">
        <is>
          <t>Product</t>
        </is>
      </c>
      <c r="O13" s="166" t="inlineStr">
        <is>
          <t>ข้อ 95 (Pharmtutor_2024_Set2.md)</t>
        </is>
      </c>
      <c r="P13" s="165" t="inlineStr">
        <is>
          <t>ข้อสอบจำลอง</t>
        </is>
      </c>
      <c r="Q13" s="165" t="inlineStr">
        <is>
          <t>Mock Pharmtutor 2024</t>
        </is>
      </c>
      <c r="R13" s="165" t="inlineStr"/>
    </row>
    <row r="14" ht="24" customHeight="1" s="49">
      <c r="A14" s="165" t="n">
        <v>12</v>
      </c>
      <c r="B14" s="166"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4" s="166" t="inlineStr"/>
      <c r="D14" s="166" t="inlineStr">
        <is>
          <t>BCS Class III (High Solubility, Low Permeability)</t>
        </is>
      </c>
      <c r="E14" s="166" t="inlineStr">
        <is>
          <t>BCS Class IV (Low Solubility, Low Permeability)</t>
        </is>
      </c>
      <c r="F14" s="166" t="inlineStr">
        <is>
          <t>In Vitro Dissolution Apparatus 1 (Basket, 100 rpm)</t>
        </is>
      </c>
      <c r="G14" s="166" t="inlineStr">
        <is>
          <t>In Vitro Dissolution Apparatus 2 (Paddle, 50 rpm)</t>
        </is>
      </c>
      <c r="H14" s="166" t="inlineStr">
        <is>
          <t>Higuchi Matrix Release Kinetic model</t>
        </is>
      </c>
      <c r="I14" s="165" t="n">
        <v>1</v>
      </c>
      <c r="J14"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Dissolution testing</t>
        </is>
      </c>
      <c r="M14" s="166" t="inlineStr"/>
      <c r="N14" s="165" t="inlineStr">
        <is>
          <t>Product</t>
        </is>
      </c>
      <c r="O14" s="166" t="inlineStr">
        <is>
          <t>ข้อ 51 (PLE_CC1_2557.md)</t>
        </is>
      </c>
      <c r="P14" s="165" t="inlineStr">
        <is>
          <t>ข้อสอบเก่า</t>
        </is>
      </c>
      <c r="Q14" s="165" t="inlineStr">
        <is>
          <t>2557</t>
        </is>
      </c>
      <c r="R14" s="165" t="inlineStr"/>
    </row>
    <row r="15" ht="24" customHeight="1" s="49">
      <c r="A15" s="165" t="n">
        <v>13</v>
      </c>
      <c r="B15"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5" s="166" t="inlineStr"/>
      <c r="D15" s="166" t="inlineStr">
        <is>
          <t>In Vitro Dissolution Apparatus 2 (Paddle, 50 rpm)</t>
        </is>
      </c>
      <c r="E15" s="166" t="inlineStr">
        <is>
          <t>Higuchi Matrix Release Kinetic model</t>
        </is>
      </c>
      <c r="F15" s="166" t="inlineStr">
        <is>
          <t>First-Order Drug Release Kinetics</t>
        </is>
      </c>
      <c r="G15" s="166" t="inlineStr">
        <is>
          <t>Zero-Order Sustained Release Kinetics</t>
        </is>
      </c>
      <c r="H15" s="166" t="inlineStr">
        <is>
          <t>Fickian Diffusion Concentration Gradient</t>
        </is>
      </c>
      <c r="I15" s="165" t="n">
        <v>1</v>
      </c>
      <c r="J15" s="166"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Dissolution testing</t>
        </is>
      </c>
      <c r="M15" s="166" t="inlineStr"/>
      <c r="N15" s="165" t="inlineStr">
        <is>
          <t>Product</t>
        </is>
      </c>
      <c r="O15" s="166" t="inlineStr">
        <is>
          <t>ข้อ 91 (PLE_CC1_2557.md)</t>
        </is>
      </c>
      <c r="P15" s="165" t="inlineStr">
        <is>
          <t>ข้อสอบเก่า</t>
        </is>
      </c>
      <c r="Q15" s="165" t="inlineStr">
        <is>
          <t>2557</t>
        </is>
      </c>
      <c r="R15" s="165" t="inlineStr"/>
    </row>
    <row r="16" ht="24" customHeight="1" s="49">
      <c r="A16" s="165" t="n">
        <v>14</v>
      </c>
      <c r="B16" s="166" t="inlineStr">
        <is>
          <t>มีการละลายน ้าสูง มี permeability สูง</t>
        </is>
      </c>
      <c r="C16" s="166" t="inlineStr"/>
      <c r="D16" s="166" t="inlineStr">
        <is>
          <t>Zero-Order Sustained Release Kinetics</t>
        </is>
      </c>
      <c r="E16" s="166" t="inlineStr">
        <is>
          <t>Fickian Diffusion Concentration Gradient</t>
        </is>
      </c>
      <c r="F16" s="166" t="inlineStr">
        <is>
          <t>BCS Class I (High Solubility, High Permeability)</t>
        </is>
      </c>
      <c r="G16" s="166" t="inlineStr">
        <is>
          <t>BCS Class II (Low Solubility, High Permeability)</t>
        </is>
      </c>
      <c r="H16" s="166" t="inlineStr">
        <is>
          <t>BCS Class III (High Solubility, Low Permeability)</t>
        </is>
      </c>
      <c r="I16" s="165" t="n">
        <v>1</v>
      </c>
      <c r="J16"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BCS Classification</t>
        </is>
      </c>
      <c r="M16" s="166" t="inlineStr"/>
      <c r="N16" s="165" t="inlineStr">
        <is>
          <t>Product</t>
        </is>
      </c>
      <c r="O16" s="166" t="inlineStr">
        <is>
          <t>ข้อ 1 (PLE_CC1_2556.md)</t>
        </is>
      </c>
      <c r="P16" s="165" t="inlineStr">
        <is>
          <t>ข้อสอบเก่า</t>
        </is>
      </c>
      <c r="Q16" s="165" t="inlineStr">
        <is>
          <t>2556</t>
        </is>
      </c>
      <c r="R16" s="165" t="inlineStr"/>
    </row>
    <row r="17" ht="24" customHeight="1" s="49">
      <c r="A17" s="165" t="n">
        <v>15</v>
      </c>
      <c r="B17" s="166" t="inlineStr">
        <is>
          <t>มีการละลายน ้าสูง มี permeability ต ่า</t>
        </is>
      </c>
      <c r="C17" s="166" t="inlineStr"/>
      <c r="D17" s="166" t="inlineStr">
        <is>
          <t>BCS Class II (Low Solubility, High Permeability)</t>
        </is>
      </c>
      <c r="E17" s="166" t="inlineStr">
        <is>
          <t>BCS Class III (High Solubility, Low Permeability)</t>
        </is>
      </c>
      <c r="F17" s="166" t="inlineStr">
        <is>
          <t>BCS Class IV (Low Solubility, Low Permeability)</t>
        </is>
      </c>
      <c r="G17" s="166" t="inlineStr">
        <is>
          <t>In Vitro Dissolution Apparatus 1 (Basket, 100 rpm)</t>
        </is>
      </c>
      <c r="H17" s="166" t="inlineStr">
        <is>
          <t>In Vitro Dissolution Apparatus 2 (Paddle, 50 rpm)</t>
        </is>
      </c>
      <c r="I17" s="165" t="n">
        <v>1</v>
      </c>
      <c r="J17"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BCS Classification</t>
        </is>
      </c>
      <c r="M17" s="166" t="inlineStr"/>
      <c r="N17" s="165" t="inlineStr">
        <is>
          <t>Product</t>
        </is>
      </c>
      <c r="O17" s="166" t="inlineStr">
        <is>
          <t>ข้อ 2 (PLE_CC1_2556.md)</t>
        </is>
      </c>
      <c r="P17" s="165" t="inlineStr">
        <is>
          <t>ข้อสอบเก่า</t>
        </is>
      </c>
      <c r="Q17" s="165" t="inlineStr">
        <is>
          <t>2556</t>
        </is>
      </c>
      <c r="R17" s="165" t="inlineStr"/>
    </row>
    <row r="18" ht="24" customHeight="1" s="49">
      <c r="A18" s="165" t="n">
        <v>16</v>
      </c>
      <c r="B18" s="166" t="inlineStr">
        <is>
          <t>มีการละลายน ้าต ่า มี permeability สูง</t>
        </is>
      </c>
      <c r="C18" s="166" t="inlineStr"/>
      <c r="D18" s="166" t="inlineStr">
        <is>
          <t>In Vitro Dissolution Apparatus 1 (Basket, 100 rpm)</t>
        </is>
      </c>
      <c r="E18" s="166" t="inlineStr">
        <is>
          <t>In Vitro Dissolution Apparatus 2 (Paddle, 50 rpm)</t>
        </is>
      </c>
      <c r="F18" s="166" t="inlineStr">
        <is>
          <t>Higuchi Matrix Release Kinetic model</t>
        </is>
      </c>
      <c r="G18" s="166" t="inlineStr">
        <is>
          <t>First-Order Drug Release Kinetics</t>
        </is>
      </c>
      <c r="H18" s="166" t="inlineStr">
        <is>
          <t>Zero-Order Sustained Release Kinetics</t>
        </is>
      </c>
      <c r="I18" s="165" t="n">
        <v>1</v>
      </c>
      <c r="J18"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BCS Classification</t>
        </is>
      </c>
      <c r="M18" s="166" t="inlineStr"/>
      <c r="N18" s="165" t="inlineStr">
        <is>
          <t>Product</t>
        </is>
      </c>
      <c r="O18" s="166" t="inlineStr">
        <is>
          <t>ข้อ 3 (PLE_CC1_2556.md)</t>
        </is>
      </c>
      <c r="P18" s="165" t="inlineStr">
        <is>
          <t>ข้อสอบเก่า</t>
        </is>
      </c>
      <c r="Q18" s="165" t="inlineStr">
        <is>
          <t>2556</t>
        </is>
      </c>
      <c r="R18" s="165" t="inlineStr"/>
    </row>
    <row r="19" ht="24" customHeight="1" s="49">
      <c r="A19" s="165" t="n">
        <v>17</v>
      </c>
      <c r="B19" s="166" t="inlineStr">
        <is>
          <t>มีการละลายน ้าต ่า มี permeability ต ่า</t>
        </is>
      </c>
      <c r="C19" s="166" t="inlineStr"/>
      <c r="D19" s="166" t="inlineStr">
        <is>
          <t>First-Order Drug Release Kinetics</t>
        </is>
      </c>
      <c r="E19" s="166" t="inlineStr">
        <is>
          <t>Zero-Order Sustained Release Kinetics</t>
        </is>
      </c>
      <c r="F19" s="166" t="inlineStr">
        <is>
          <t>Fickian Diffusion Concentration Gradient</t>
        </is>
      </c>
      <c r="G19" s="166" t="inlineStr">
        <is>
          <t>BCS Class I (High Solubility, High Permeability)</t>
        </is>
      </c>
      <c r="H19" s="166" t="inlineStr">
        <is>
          <t>BCS Class II (Low Solubility, High Permeability)</t>
        </is>
      </c>
      <c r="I19" s="165" t="n">
        <v>1</v>
      </c>
      <c r="J19"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BCS Classification</t>
        </is>
      </c>
      <c r="M19" s="166" t="inlineStr"/>
      <c r="N19" s="165" t="inlineStr">
        <is>
          <t>Product</t>
        </is>
      </c>
      <c r="O19" s="166" t="inlineStr">
        <is>
          <t>ข้อ 4 (PLE_CC1_2556.md)</t>
        </is>
      </c>
      <c r="P19" s="165" t="inlineStr">
        <is>
          <t>ข้อสอบเก่า</t>
        </is>
      </c>
      <c r="Q19" s="165" t="inlineStr">
        <is>
          <t>2556</t>
        </is>
      </c>
      <c r="R19" s="165" t="inlineStr"/>
    </row>
    <row r="20" ht="24" customHeight="1" s="49">
      <c r="A20" s="165" t="n">
        <v>18</v>
      </c>
      <c r="B20" s="166" t="inlineStr">
        <is>
          <t>ยา A ละลายดีกว่ายา B เพราะสูตรที่มี Mg stearate มากกว่า ช่วยให้การละลายดีขึ้น</t>
        </is>
      </c>
      <c r="C20" s="166" t="inlineStr"/>
      <c r="D20" s="166" t="inlineStr">
        <is>
          <t>BCS Class I (High Solubility, High Permeability)</t>
        </is>
      </c>
      <c r="E20" s="166" t="inlineStr">
        <is>
          <t>BCS Class II (Low Solubility, High Permeability)</t>
        </is>
      </c>
      <c r="F20" s="166" t="inlineStr">
        <is>
          <t>BCS Class III (High Solubility, Low Permeability)</t>
        </is>
      </c>
      <c r="G20" s="166" t="inlineStr">
        <is>
          <t>BCS Class IV (Low Solubility, Low Permeability)</t>
        </is>
      </c>
      <c r="H20" s="166" t="inlineStr">
        <is>
          <t>In Vitro Dissolution Apparatus 1 (Basket, 100 rpm)</t>
        </is>
      </c>
      <c r="I20" s="165" t="n">
        <v>1</v>
      </c>
      <c r="J20"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Dissolution testing</t>
        </is>
      </c>
      <c r="M20" s="166" t="inlineStr"/>
      <c r="N20" s="165" t="inlineStr">
        <is>
          <t>Product</t>
        </is>
      </c>
      <c r="O20" s="166" t="inlineStr">
        <is>
          <t>ข้อ 3 (PLE_CC1_2555 Day 2.md)</t>
        </is>
      </c>
      <c r="P20" s="165" t="inlineStr">
        <is>
          <t>ข้อสอบเก่า</t>
        </is>
      </c>
      <c r="Q20" s="165" t="inlineStr">
        <is>
          <t>2555</t>
        </is>
      </c>
      <c r="R20" s="165" t="inlineStr"/>
    </row>
    <row r="21" ht="24" customHeight="1" s="49">
      <c r="A21" s="165" t="n">
        <v>19</v>
      </c>
      <c r="B21"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1" s="166" t="inlineStr"/>
      <c r="D21" s="166" t="inlineStr">
        <is>
          <t>ผู้ป่วยเป็นโรคอะไร</t>
        </is>
      </c>
      <c r="E21" s="166" t="inlineStr">
        <is>
          <t>In Vitro Dissolution Apparatus 1 (Basket, 100 rpm)</t>
        </is>
      </c>
      <c r="F21" s="166" t="inlineStr">
        <is>
          <t>In Vitro Dissolution Apparatus 2 (Paddle, 50 rpm)</t>
        </is>
      </c>
      <c r="G21" s="166" t="inlineStr">
        <is>
          <t>Higuchi Matrix Release Kinetic model</t>
        </is>
      </c>
      <c r="H21" s="166" t="inlineStr">
        <is>
          <t>First-Order Drug Release Kinetics</t>
        </is>
      </c>
      <c r="I21" s="165" t="n">
        <v>1</v>
      </c>
      <c r="J21" s="166"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Dissolution testing</t>
        </is>
      </c>
      <c r="M21" s="166" t="inlineStr"/>
      <c r="N21" s="165" t="inlineStr">
        <is>
          <t>Product</t>
        </is>
      </c>
      <c r="O21" s="166" t="inlineStr">
        <is>
          <t>ข้อ 5 (PLE_CC1_2555 Day 2.md)</t>
        </is>
      </c>
      <c r="P21" s="165" t="inlineStr">
        <is>
          <t>ข้อสอบเก่า</t>
        </is>
      </c>
      <c r="Q21" s="165" t="inlineStr">
        <is>
          <t>2555</t>
        </is>
      </c>
      <c r="R21" s="165" t="inlineStr"/>
    </row>
    <row r="22" ht="24" customHeight="1" s="49">
      <c r="A22" s="165" t="n">
        <v>20</v>
      </c>
      <c r="B22"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2" s="166" t="inlineStr"/>
      <c r="D22" s="166" t="inlineStr">
        <is>
          <t>Higuchi Matrix Release Kinetic model</t>
        </is>
      </c>
      <c r="E22" s="166" t="inlineStr">
        <is>
          <t>First-Order Drug Release Kinetics</t>
        </is>
      </c>
      <c r="F22" s="166" t="inlineStr">
        <is>
          <t>Zero-Order Sustained Release Kinetics</t>
        </is>
      </c>
      <c r="G22" s="166" t="inlineStr">
        <is>
          <t>Fickian Diffusion Concentration Gradient</t>
        </is>
      </c>
      <c r="H22" s="166" t="inlineStr">
        <is>
          <t>BCS Class I (High Solubility, High Permeability)</t>
        </is>
      </c>
      <c r="I22" s="165" t="n">
        <v>1</v>
      </c>
      <c r="J22"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Dissolution testing</t>
        </is>
      </c>
      <c r="M22" s="166" t="inlineStr"/>
      <c r="N22" s="165" t="inlineStr">
        <is>
          <t>Product</t>
        </is>
      </c>
      <c r="O22" s="166" t="inlineStr">
        <is>
          <t>ข้อ 3 (PLE_CC1_2555 Day 2.md)</t>
        </is>
      </c>
      <c r="P22" s="165" t="inlineStr">
        <is>
          <t>ข้อสอบเก่า</t>
        </is>
      </c>
      <c r="Q22" s="165" t="inlineStr">
        <is>
          <t>2555</t>
        </is>
      </c>
      <c r="R22" s="165" t="inlineStr"/>
    </row>
    <row r="23" ht="24" customHeight="1" s="49">
      <c r="A23" s="165" t="n">
        <v>21</v>
      </c>
      <c r="B23"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3" s="166" t="inlineStr"/>
      <c r="D23" s="166" t="inlineStr">
        <is>
          <t>ผ่าน S1</t>
        </is>
      </c>
      <c r="E23" s="166" t="inlineStr">
        <is>
          <t>ผ่าน S2</t>
        </is>
      </c>
      <c r="F23" s="166" t="inlineStr">
        <is>
          <t>ผ่าน S3</t>
        </is>
      </c>
      <c r="G23" s="166" t="inlineStr">
        <is>
          <t>ผ่าน S1 แต่ไม่ผ่าน S2</t>
        </is>
      </c>
      <c r="H23" s="166" t="inlineStr">
        <is>
          <t>ไม่ผ่าน S2 แต่ผ่าน S3 70.ยาในข้อใดต่อไปนี้ที่ไม่สามารถเบิกได้ด้วยสิทธิข้าราชการ</t>
        </is>
      </c>
      <c r="I23" s="165" t="n">
        <v>1</v>
      </c>
      <c r="J23" s="166"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Dissolution testing</t>
        </is>
      </c>
      <c r="M23" s="166" t="inlineStr"/>
      <c r="N23" s="165" t="inlineStr">
        <is>
          <t>Product</t>
        </is>
      </c>
      <c r="O23" s="166" t="inlineStr">
        <is>
          <t>ข้อ 69 (PLE_CC1_2554 SET1.md)</t>
        </is>
      </c>
      <c r="P23" s="165" t="inlineStr">
        <is>
          <t>ข้อสอบเก่า</t>
        </is>
      </c>
      <c r="Q23" s="165" t="inlineStr">
        <is>
          <t>2554</t>
        </is>
      </c>
      <c r="R23" s="165" t="inlineStr"/>
    </row>
    <row r="24" ht="24" customHeight="1" s="49">
      <c r="A24" s="165" t="n">
        <v>22</v>
      </c>
      <c r="B24"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4" s="166" t="inlineStr"/>
      <c r="D24" s="166" t="inlineStr">
        <is>
          <t>BCS Class III (High Solubility, Low Permeability)</t>
        </is>
      </c>
      <c r="E24" s="166" t="inlineStr">
        <is>
          <t>BCS Class IV (Low Solubility, Low Permeability)</t>
        </is>
      </c>
      <c r="F24" s="166" t="inlineStr">
        <is>
          <t>In Vitro Dissolution Apparatus 1 (Basket, 100 rpm)</t>
        </is>
      </c>
      <c r="G24" s="166" t="inlineStr">
        <is>
          <t>In Vitro Dissolution Apparatus 2 (Paddle, 50 rpm)</t>
        </is>
      </c>
      <c r="H24" s="166" t="inlineStr">
        <is>
          <t>Higuchi Matrix Release Kinetic model</t>
        </is>
      </c>
      <c r="I24" s="165" t="n">
        <v>1</v>
      </c>
      <c r="J24"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Dissolution testing</t>
        </is>
      </c>
      <c r="M24" s="166" t="inlineStr"/>
      <c r="N24" s="165" t="inlineStr">
        <is>
          <t>Product</t>
        </is>
      </c>
      <c r="O24" s="166" t="inlineStr">
        <is>
          <t>ข้อ 4 (PLE_CC1_2554 SET2.md)</t>
        </is>
      </c>
      <c r="P24" s="165" t="inlineStr">
        <is>
          <t>ข้อสอบเก่า</t>
        </is>
      </c>
      <c r="Q24" s="165" t="inlineStr">
        <is>
          <t>2554</t>
        </is>
      </c>
      <c r="R24" s="165" t="inlineStr"/>
    </row>
    <row r="25" ht="24" customHeight="1" s="49">
      <c r="A25" s="165" t="n">
        <v>23</v>
      </c>
      <c r="B25"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5" s="166" t="inlineStr"/>
      <c r="D25" s="166" t="inlineStr">
        <is>
          <t>In Vitro Dissolution Apparatus 2 (Paddle, 50 rpm)</t>
        </is>
      </c>
      <c r="E25" s="166" t="inlineStr">
        <is>
          <t>Higuchi Matrix Release Kinetic model</t>
        </is>
      </c>
      <c r="F25" s="166" t="inlineStr">
        <is>
          <t>First-Order Drug Release Kinetics</t>
        </is>
      </c>
      <c r="G25" s="166" t="inlineStr">
        <is>
          <t>Zero-Order Sustained Release Kinetics</t>
        </is>
      </c>
      <c r="H25" s="166" t="inlineStr">
        <is>
          <t>Fickian Diffusion Concentration Gradient</t>
        </is>
      </c>
      <c r="I25" s="165" t="n">
        <v>4</v>
      </c>
      <c r="J25" s="166"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Dissolution testing</t>
        </is>
      </c>
      <c r="M25" s="166" t="inlineStr"/>
      <c r="N25" s="165" t="inlineStr">
        <is>
          <t>Product</t>
        </is>
      </c>
      <c r="O25" s="166" t="inlineStr">
        <is>
          <t>ข้อ 8 (PLE_CC1_2554 SET2.md)</t>
        </is>
      </c>
      <c r="P25" s="165" t="inlineStr">
        <is>
          <t>ข้อสอบเก่า</t>
        </is>
      </c>
      <c r="Q25" s="165" t="inlineStr">
        <is>
          <t>2554</t>
        </is>
      </c>
      <c r="R25" s="165" t="inlineStr"/>
    </row>
    <row r="26" ht="24" customHeight="1" s="49">
      <c r="A26" s="165" t="n">
        <v>24</v>
      </c>
      <c r="B26" s="166" t="inlineStr">
        <is>
          <t>มีระยะเวลาที่ยาเริ่มออกฤทธิ์ช้าเนื่องจากโครงสร้างมีขนาดใหญุใช้ เวลานานในการละลาย(ก)</t>
        </is>
      </c>
      <c r="C26" s="166" t="inlineStr"/>
      <c r="D26" s="166" t="inlineStr">
        <is>
          <t>Zero-Order Sustained Release Kinetics</t>
        </is>
      </c>
      <c r="E26" s="166" t="inlineStr">
        <is>
          <t>Fickian Diffusion Concentration Gradient</t>
        </is>
      </c>
      <c r="F26" s="166" t="inlineStr">
        <is>
          <t>BCS Class I (High Solubility, High Permeability)</t>
        </is>
      </c>
      <c r="G26" s="166" t="inlineStr">
        <is>
          <t>BCS Class II (Low Solubility, High Permeability)</t>
        </is>
      </c>
      <c r="H26" s="166" t="inlineStr">
        <is>
          <t>BCS Class III (High Solubility, Low Permeability)</t>
        </is>
      </c>
      <c r="I26" s="165" t="n">
        <v>1</v>
      </c>
      <c r="J26"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Dissolution testing</t>
        </is>
      </c>
      <c r="M26" s="166" t="inlineStr"/>
      <c r="N26" s="165" t="inlineStr">
        <is>
          <t>Product</t>
        </is>
      </c>
      <c r="O26" s="166" t="inlineStr">
        <is>
          <t>ข้อ 5 (PLE_CC1_2547.md)</t>
        </is>
      </c>
      <c r="P26" s="165" t="inlineStr">
        <is>
          <t>ข้อสอบเก่า</t>
        </is>
      </c>
      <c r="Q26" s="165" t="inlineStr">
        <is>
          <t>2547</t>
        </is>
      </c>
      <c r="R26" s="165" t="inlineStr"/>
    </row>
    <row r="27" ht="24" customHeight="1" s="49">
      <c r="A27" s="165" t="n">
        <v>25</v>
      </c>
      <c r="B27"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7" s="166" t="inlineStr"/>
      <c r="D27" s="166" t="inlineStr">
        <is>
          <t>BCS Class II (Low Solubility, High Permeability)</t>
        </is>
      </c>
      <c r="E27" s="166" t="inlineStr">
        <is>
          <t>BCS Class III (High Solubility, Low Permeability)</t>
        </is>
      </c>
      <c r="F27" s="166" t="inlineStr">
        <is>
          <t>BCS Class IV (Low Solubility, Low Permeability)</t>
        </is>
      </c>
      <c r="G27" s="166" t="inlineStr">
        <is>
          <t>In Vitro Dissolution Apparatus 1 (Basket, 100 rpm)</t>
        </is>
      </c>
      <c r="H27" s="166" t="inlineStr">
        <is>
          <t>In Vitro Dissolution Apparatus 2 (Paddle, 50 rpm)</t>
        </is>
      </c>
      <c r="I27" s="165" t="n">
        <v>1</v>
      </c>
      <c r="J27"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Dissolution testing</t>
        </is>
      </c>
      <c r="M27" s="166" t="inlineStr"/>
      <c r="N27" s="165" t="inlineStr">
        <is>
          <t>Product</t>
        </is>
      </c>
      <c r="O27" s="166" t="inlineStr">
        <is>
          <t>ข้อ 2 (PLE_CC1_2533.md)</t>
        </is>
      </c>
      <c r="P27" s="165" t="inlineStr">
        <is>
          <t>ข้อสอบเก่า</t>
        </is>
      </c>
      <c r="Q27" s="165" t="inlineStr">
        <is>
          <t>2533</t>
        </is>
      </c>
      <c r="R27" s="165" t="inlineStr"/>
    </row>
    <row r="28" ht="24" customHeight="1" s="49">
      <c r="A28" s="165" t="n">
        <v>26</v>
      </c>
      <c r="B28"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8" s="166" t="inlineStr"/>
      <c r="D28" s="166" t="inlineStr">
        <is>
          <t>In Vitro Dissolution Apparatus 1 (Basket, 100 rpm)</t>
        </is>
      </c>
      <c r="E28" s="166" t="inlineStr">
        <is>
          <t>In Vitro Dissolution Apparatus 2 (Paddle, 50 rpm)</t>
        </is>
      </c>
      <c r="F28" s="166" t="inlineStr">
        <is>
          <t>Higuchi Matrix Release Kinetic model</t>
        </is>
      </c>
      <c r="G28" s="166" t="inlineStr">
        <is>
          <t>First-Order Drug Release Kinetics</t>
        </is>
      </c>
      <c r="H28" s="166" t="inlineStr">
        <is>
          <t>Zero-Order Sustained Release Kinetics</t>
        </is>
      </c>
      <c r="I28" s="165" t="n">
        <v>1</v>
      </c>
      <c r="J28"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Diffusion &amp; Fick's laws</t>
        </is>
      </c>
      <c r="M28" s="166" t="inlineStr"/>
      <c r="N28" s="165" t="inlineStr">
        <is>
          <t>Product</t>
        </is>
      </c>
      <c r="O28" s="166" t="inlineStr">
        <is>
          <t>ข้อ 5 (PLE_CC1_2533.md)</t>
        </is>
      </c>
      <c r="P28" s="165" t="inlineStr">
        <is>
          <t>ข้อสอบเก่า</t>
        </is>
      </c>
      <c r="Q28" s="165" t="inlineStr">
        <is>
          <t>2533</t>
        </is>
      </c>
      <c r="R28" s="165" t="inlineStr"/>
    </row>
    <row r="29" ht="24" customHeight="1" s="49">
      <c r="A29" s="165" t="n">
        <v>27</v>
      </c>
      <c r="B29"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9" s="166" t="inlineStr"/>
      <c r="D29" s="166" t="inlineStr">
        <is>
          <t>First-Order Drug Release Kinetics</t>
        </is>
      </c>
      <c r="E29" s="166" t="inlineStr">
        <is>
          <t>Zero-Order Sustained Release Kinetics</t>
        </is>
      </c>
      <c r="F29" s="166" t="inlineStr">
        <is>
          <t>Fickian Diffusion Concentration Gradient</t>
        </is>
      </c>
      <c r="G29" s="166" t="inlineStr">
        <is>
          <t>BCS Class I (High Solubility, High Permeability)</t>
        </is>
      </c>
      <c r="H29" s="166" t="inlineStr">
        <is>
          <t>BCS Class II (Low Solubility, High Permeability)</t>
        </is>
      </c>
      <c r="I29" s="165" t="n">
        <v>2</v>
      </c>
      <c r="J29" s="166"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BCS Classification</t>
        </is>
      </c>
      <c r="M29" s="166" t="inlineStr"/>
      <c r="N29" s="165" t="inlineStr">
        <is>
          <t>Product</t>
        </is>
      </c>
      <c r="O29" s="166" t="inlineStr">
        <is>
          <t>ข้อ 14 (PLE_CC1_Practice_Exam.md)</t>
        </is>
      </c>
      <c r="P29" s="165" t="inlineStr">
        <is>
          <t>ข้อสอบจำลอง</t>
        </is>
      </c>
      <c r="Q29" s="165" t="inlineStr">
        <is>
          <t>Mock สภาเภสัชฯ Practice</t>
        </is>
      </c>
      <c r="R29" s="165" t="inlineStr"/>
    </row>
    <row r="30" ht="24" customHeight="1" s="49">
      <c r="A30" s="165" t="n">
        <v>28</v>
      </c>
      <c r="B30" s="166"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0" s="166" t="inlineStr"/>
      <c r="D30" s="166" t="inlineStr">
        <is>
          <t>BCS Class I (High Solubility, High Permeability)</t>
        </is>
      </c>
      <c r="E30" s="166" t="inlineStr">
        <is>
          <t>BCS Class II (Low Solubility, High Permeability)</t>
        </is>
      </c>
      <c r="F30" s="166" t="inlineStr">
        <is>
          <t>BCS Class III (High Solubility, Low Permeability)</t>
        </is>
      </c>
      <c r="G30" s="166" t="inlineStr">
        <is>
          <t>BCS Class IV (Low Solubility, Low Permeability)</t>
        </is>
      </c>
      <c r="H30" s="166" t="inlineStr">
        <is>
          <t>In Vitro Dissolution Apparatus 1 (Basket, 100 rpm)</t>
        </is>
      </c>
      <c r="I30" s="165" t="n">
        <v>1</v>
      </c>
      <c r="J30" s="166"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0" s="166" t="inlineStr"/>
      <c r="L30" s="166" t="inlineStr">
        <is>
          <t>Diffusion &amp; Fick's laws</t>
        </is>
      </c>
      <c r="M30" s="166" t="inlineStr"/>
      <c r="N30" s="165" t="inlineStr">
        <is>
          <t>Product</t>
        </is>
      </c>
      <c r="O30" s="166" t="inlineStr">
        <is>
          <t>ข้อ 2 (PLE_CC1_Practice_Exam.md)</t>
        </is>
      </c>
      <c r="P30" s="165" t="inlineStr">
        <is>
          <t>ข้อสอบจำลอง</t>
        </is>
      </c>
      <c r="Q30" s="165" t="inlineStr">
        <is>
          <t>Mock สภาเภสัชฯ Practice</t>
        </is>
      </c>
      <c r="R30" s="165" t="inlineStr"/>
    </row>
    <row r="31" ht="24" customHeight="1" s="49">
      <c r="A31" s="165" t="n">
        <v>29</v>
      </c>
      <c r="B31" s="166" t="inlineStr">
        <is>
          <t>เกี่ยวกับ Bioavailability ข้อใดต่อไปนี้กล่าวถูกต้องตามหลักวิชาชีพเภสัชกรรม</t>
        </is>
      </c>
      <c r="C31" s="166" t="inlineStr"/>
      <c r="D31" s="166" t="inlineStr">
        <is>
          <t>BCS Class IV (Low Solubility, Low Permeability)</t>
        </is>
      </c>
      <c r="E31" s="166" t="inlineStr">
        <is>
          <t>In Vitro Dissolution Apparatus 1 (Basket, 100 rpm)</t>
        </is>
      </c>
      <c r="F31" s="166" t="inlineStr">
        <is>
          <t>In Vitro Dissolution Apparatus 2 (Paddle, 50 rpm)</t>
        </is>
      </c>
      <c r="G31" s="166" t="inlineStr">
        <is>
          <t>Higuchi Matrix Release Kinetic model</t>
        </is>
      </c>
      <c r="H31" s="166" t="inlineStr">
        <is>
          <t>First-Order Drug Release Kinetics</t>
        </is>
      </c>
      <c r="I31" s="165" t="n">
        <v>1</v>
      </c>
      <c r="J31" s="166"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Dissolution testing</t>
        </is>
      </c>
      <c r="M31" s="166" t="inlineStr"/>
      <c r="N31" s="165" t="inlineStr">
        <is>
          <t>Product</t>
        </is>
      </c>
      <c r="O31" s="166" t="inlineStr">
        <is>
          <t>ข้อ 3 (PLE_CC1_Key_Rx20_UBU.md)</t>
        </is>
      </c>
      <c r="P31" s="165" t="inlineStr">
        <is>
          <t>ข้อสอบจำลอง</t>
        </is>
      </c>
      <c r="Q31" s="165" t="inlineStr">
        <is>
          <t>Mock Rx20 UBU</t>
        </is>
      </c>
      <c r="R31" s="165" t="inlineStr"/>
    </row>
    <row r="32" ht="24" customHeight="1" s="49">
      <c r="A32" s="165" t="n">
        <v>30</v>
      </c>
      <c r="B32" s="166"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2" s="166" t="inlineStr"/>
      <c r="D32" s="166" t="inlineStr">
        <is>
          <t>Higuchi Matrix Release Kinetic model</t>
        </is>
      </c>
      <c r="E32" s="166" t="inlineStr">
        <is>
          <t>First-Order Drug Release Kinetics</t>
        </is>
      </c>
      <c r="F32" s="166" t="inlineStr">
        <is>
          <t>Zero-Order Sustained Release Kinetics</t>
        </is>
      </c>
      <c r="G32" s="166" t="inlineStr">
        <is>
          <t>Fickian Diffusion Concentration Gradient</t>
        </is>
      </c>
      <c r="H32" s="166" t="inlineStr">
        <is>
          <t>BCS Class I (High Solubility, High Permeability)</t>
        </is>
      </c>
      <c r="I32" s="165" t="n">
        <v>1</v>
      </c>
      <c r="J32"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BCS Classification</t>
        </is>
      </c>
      <c r="M32" s="166" t="inlineStr"/>
      <c r="N32" s="165" t="inlineStr">
        <is>
          <t>Product</t>
        </is>
      </c>
      <c r="O32" s="166" t="inlineStr">
        <is>
          <t>ข้อ 2 (PLE_CC1_Key_Rx20_UBU.md)</t>
        </is>
      </c>
      <c r="P32" s="165" t="inlineStr">
        <is>
          <t>ข้อสอบจำลอง</t>
        </is>
      </c>
      <c r="Q32" s="165" t="inlineStr">
        <is>
          <t>Mock Rx20 UBU</t>
        </is>
      </c>
      <c r="R32" s="165" t="inlineStr"/>
    </row>
    <row r="33" ht="24" customHeight="1" s="49">
      <c r="A33" s="165" t="n">
        <v>31</v>
      </c>
      <c r="B33"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3" s="166" t="inlineStr"/>
      <c r="D33" s="166" t="inlineStr">
        <is>
          <t>Fickian Diffusion Concentration Gradient</t>
        </is>
      </c>
      <c r="E33" s="166" t="inlineStr">
        <is>
          <t>BCS Class I (High Solubility, High Permeability)</t>
        </is>
      </c>
      <c r="F33" s="166" t="inlineStr">
        <is>
          <t>BCS Class II (Low Solubility, High Permeability)</t>
        </is>
      </c>
      <c r="G33" s="166" t="inlineStr">
        <is>
          <t>BCS Class III (High Solubility, Low Permeability)</t>
        </is>
      </c>
      <c r="H33" s="166" t="inlineStr">
        <is>
          <t>BCS Class IV (Low Solubility, Low Permeability)</t>
        </is>
      </c>
      <c r="I33" s="165" t="n">
        <v>1</v>
      </c>
      <c r="J33" s="166"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Dissolution testing</t>
        </is>
      </c>
      <c r="M33" s="166" t="inlineStr"/>
      <c r="N33" s="165" t="inlineStr">
        <is>
          <t>Product</t>
        </is>
      </c>
      <c r="O33" s="166" t="inlineStr">
        <is>
          <t>ข้อ 3 (PLE_CC1_Key_Rx20_UBU.md)</t>
        </is>
      </c>
      <c r="P33" s="165" t="inlineStr">
        <is>
          <t>ข้อสอบจำลอง</t>
        </is>
      </c>
      <c r="Q33" s="165" t="inlineStr">
        <is>
          <t>Mock Rx20 UBU</t>
        </is>
      </c>
      <c r="R33" s="165" t="inlineStr"/>
    </row>
    <row r="34" ht="24" customHeight="1" s="49">
      <c r="A34" s="165" t="n">
        <v>32</v>
      </c>
      <c r="B34"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4" s="166" t="inlineStr"/>
      <c r="D34" s="166" t="inlineStr">
        <is>
          <t>BCS Class III (High Solubility, Low Permeability)</t>
        </is>
      </c>
      <c r="E34" s="166" t="inlineStr">
        <is>
          <t>BCS Class IV (Low Solubility, Low Permeability)</t>
        </is>
      </c>
      <c r="F34" s="166" t="inlineStr">
        <is>
          <t>In Vitro Dissolution Apparatus 1 (Basket, 100 rpm)</t>
        </is>
      </c>
      <c r="G34" s="166" t="inlineStr">
        <is>
          <t>In Vitro Dissolution Apparatus 2 (Paddle, 50 rpm)</t>
        </is>
      </c>
      <c r="H34" s="166" t="inlineStr">
        <is>
          <t>Higuchi Matrix Release Kinetic model</t>
        </is>
      </c>
      <c r="I34" s="165" t="n">
        <v>1</v>
      </c>
      <c r="J34"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Dissolution testing</t>
        </is>
      </c>
      <c r="M34" s="166" t="inlineStr"/>
      <c r="N34" s="165" t="inlineStr">
        <is>
          <t>Product</t>
        </is>
      </c>
      <c r="O34" s="166" t="inlineStr">
        <is>
          <t>ข้อ 2 (PLE_CC1_Key_Rx20_UBU.md)</t>
        </is>
      </c>
      <c r="P34" s="165" t="inlineStr">
        <is>
          <t>ข้อสอบจำลอง</t>
        </is>
      </c>
      <c r="Q34" s="165" t="inlineStr">
        <is>
          <t>Mock Rx20 UBU</t>
        </is>
      </c>
      <c r="R34" s="165" t="inlineStr"/>
    </row>
    <row r="35" ht="24" customHeight="1" s="49">
      <c r="A35" s="165" t="n">
        <v>33</v>
      </c>
      <c r="B35"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5" s="166" t="inlineStr"/>
      <c r="D35" s="166" t="inlineStr">
        <is>
          <t>In Vitro Dissolution Apparatus 2 (Paddle, 50 rpm)</t>
        </is>
      </c>
      <c r="E35" s="166" t="inlineStr">
        <is>
          <t>Higuchi Matrix Release Kinetic model</t>
        </is>
      </c>
      <c r="F35" s="166" t="inlineStr">
        <is>
          <t>First-Order Drug Release Kinetics</t>
        </is>
      </c>
      <c r="G35" s="166" t="inlineStr">
        <is>
          <t>Zero-Order Sustained Release Kinetics</t>
        </is>
      </c>
      <c r="H35" s="166" t="inlineStr">
        <is>
          <t>Fickian Diffusion Concentration Gradient</t>
        </is>
      </c>
      <c r="I35" s="165" t="n">
        <v>1</v>
      </c>
      <c r="J35" s="166"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Dissolution testing</t>
        </is>
      </c>
      <c r="M35" s="166" t="inlineStr"/>
      <c r="N35" s="165" t="inlineStr">
        <is>
          <t>Product</t>
        </is>
      </c>
      <c r="O35" s="166" t="inlineStr">
        <is>
          <t>ข้อ 51 (PLE_CC1_Key_Rx20_UBU.md)</t>
        </is>
      </c>
      <c r="P35" s="165" t="inlineStr">
        <is>
          <t>ข้อสอบจำลอง</t>
        </is>
      </c>
      <c r="Q35" s="165" t="inlineStr">
        <is>
          <t>Mock Rx20 UBU</t>
        </is>
      </c>
      <c r="R35" s="165" t="inlineStr"/>
    </row>
    <row r="36" ht="24" customHeight="1" s="49">
      <c r="A36" s="165" t="n">
        <v>34</v>
      </c>
      <c r="B36" s="166" t="inlineStr">
        <is>
          <t>ยา pyrazinamide มีการละลายต่ำควรเติมสารใดเพิ่มในตำรับเพื่อแก$ไขป[ญหานี้</t>
        </is>
      </c>
      <c r="C36" s="166" t="inlineStr"/>
      <c r="D36" s="166" t="inlineStr">
        <is>
          <t>Lactose</t>
        </is>
      </c>
      <c r="E36" s="166" t="inlineStr">
        <is>
          <t>SLS</t>
        </is>
      </c>
      <c r="F36" s="166" t="inlineStr">
        <is>
          <t>Sodium starch glycolate</t>
        </is>
      </c>
      <c r="G36" s="166" t="inlineStr">
        <is>
          <t>Magnesium stearate</t>
        </is>
      </c>
      <c r="H36" s="166" t="inlineStr">
        <is>
          <t>Calcium dihydrogen phosphate</t>
        </is>
      </c>
      <c r="I36" s="165" t="n">
        <v>2</v>
      </c>
      <c r="J36" s="166"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Dissolution testing</t>
        </is>
      </c>
      <c r="M36" s="166" t="inlineStr"/>
      <c r="N36" s="165" t="inlineStr">
        <is>
          <t>Product</t>
        </is>
      </c>
      <c r="O36" s="166" t="inlineStr">
        <is>
          <t>ข้อ 17 (PLE_CC1_Key_Rx20_UBU.md)</t>
        </is>
      </c>
      <c r="P36" s="165" t="inlineStr">
        <is>
          <t>ข้อสอบจำลอง</t>
        </is>
      </c>
      <c r="Q36" s="165" t="inlineStr">
        <is>
          <t>Mock Rx20 UBU</t>
        </is>
      </c>
      <c r="R36" s="165" t="inlineStr"/>
    </row>
    <row r="37" ht="24" customHeight="1" s="49">
      <c r="A37" s="165" t="n">
        <v>35</v>
      </c>
      <c r="B37" s="166" t="inlineStr">
        <is>
          <t>การละลายและการดูดซึมมีผลตGอการระยะเวลาการออกฤทธิ์ที่นานขึ้นของตัวยา</t>
        </is>
      </c>
      <c r="C37" s="166" t="inlineStr"/>
      <c r="D37" s="166" t="inlineStr">
        <is>
          <t>BCS Class II (Low Solubility, High Permeability)</t>
        </is>
      </c>
      <c r="E37" s="166" t="inlineStr">
        <is>
          <t>BCS Class III (High Solubility, Low Permeability)</t>
        </is>
      </c>
      <c r="F37" s="166" t="inlineStr">
        <is>
          <t>BCS Class IV (Low Solubility, Low Permeability)</t>
        </is>
      </c>
      <c r="G37" s="166" t="inlineStr">
        <is>
          <t>In Vitro Dissolution Apparatus 1 (Basket, 100 rpm)</t>
        </is>
      </c>
      <c r="H37" s="166" t="inlineStr">
        <is>
          <t>In Vitro Dissolution Apparatus 2 (Paddle, 50 rpm)</t>
        </is>
      </c>
      <c r="I37" s="165" t="n">
        <v>1</v>
      </c>
      <c r="J37"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Dissolution testing</t>
        </is>
      </c>
      <c r="M37" s="166" t="inlineStr"/>
      <c r="N37" s="165" t="inlineStr">
        <is>
          <t>Product</t>
        </is>
      </c>
      <c r="O37" s="166" t="inlineStr">
        <is>
          <t>ข้อ 4 (PLE_CC1_Key_Rx20_UBU.md)</t>
        </is>
      </c>
      <c r="P37" s="165" t="inlineStr">
        <is>
          <t>ข้อสอบจำลอง</t>
        </is>
      </c>
      <c r="Q37" s="165" t="inlineStr">
        <is>
          <t>Mock Rx20 UBU</t>
        </is>
      </c>
      <c r="R37" s="165" t="inlineStr"/>
    </row>
    <row r="38" ht="24" customHeight="1" s="49">
      <c r="A38" s="165" t="n">
        <v>36</v>
      </c>
      <c r="B38" s="166" t="inlineStr">
        <is>
          <t>เกี่ยวกับ passive diffusion ข้อใดต่อไปนี้กล่าวถูกต้องตามหลักวิชาชีพเภสัชกรรม</t>
        </is>
      </c>
      <c r="C38" s="166" t="inlineStr"/>
      <c r="D38" s="166" t="inlineStr">
        <is>
          <t>In Vitro Dissolution Apparatus 1 (Basket, 100 rpm)</t>
        </is>
      </c>
      <c r="E38" s="166" t="inlineStr">
        <is>
          <t>In Vitro Dissolution Apparatus 2 (Paddle, 50 rpm)</t>
        </is>
      </c>
      <c r="F38" s="166" t="inlineStr">
        <is>
          <t>Higuchi Matrix Release Kinetic model</t>
        </is>
      </c>
      <c r="G38" s="166" t="inlineStr">
        <is>
          <t>First-Order Drug Release Kinetics</t>
        </is>
      </c>
      <c r="H38" s="166" t="inlineStr">
        <is>
          <t>Zero-Order Sustained Release Kinetics</t>
        </is>
      </c>
      <c r="I38" s="165" t="n">
        <v>1</v>
      </c>
      <c r="J38" s="166"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38" s="166" t="inlineStr"/>
      <c r="L38" s="166" t="inlineStr">
        <is>
          <t>Diffusion &amp; Fick's laws</t>
        </is>
      </c>
      <c r="M38" s="166" t="inlineStr"/>
      <c r="N38" s="165" t="inlineStr">
        <is>
          <t>Product</t>
        </is>
      </c>
      <c r="O38" s="166" t="inlineStr">
        <is>
          <t>ข้อ 2 (PLE_CC1_Key_Rx20_UBU.md)</t>
        </is>
      </c>
      <c r="P38" s="165" t="inlineStr">
        <is>
          <t>ข้อสอบจำลอง</t>
        </is>
      </c>
      <c r="Q38" s="165" t="inlineStr">
        <is>
          <t>Mock Rx20 UBU</t>
        </is>
      </c>
      <c r="R38" s="165" t="inlineStr"/>
    </row>
    <row r="39" ht="24" customHeight="1" s="49">
      <c r="A39" s="165" t="n">
        <v>37</v>
      </c>
      <c r="B39" s="166" t="inlineStr">
        <is>
          <t>เกี่ยวกับ ผ่าน Dissolution ข้อใดต่อไปนี้กล่าวถูกต้องตามหลักวิชาชีพเภสัชกรรม</t>
        </is>
      </c>
      <c r="C39" s="166" t="inlineStr"/>
      <c r="D39" s="166" t="inlineStr">
        <is>
          <t>First-Order Drug Release Kinetics</t>
        </is>
      </c>
      <c r="E39" s="166" t="inlineStr">
        <is>
          <t>Zero-Order Sustained Release Kinetics</t>
        </is>
      </c>
      <c r="F39" s="166" t="inlineStr">
        <is>
          <t>Fickian Diffusion Concentration Gradient</t>
        </is>
      </c>
      <c r="G39" s="166" t="inlineStr">
        <is>
          <t>BCS Class I (High Solubility, High Permeability)</t>
        </is>
      </c>
      <c r="H39" s="166" t="inlineStr">
        <is>
          <t>BCS Class II (Low Solubility, High Permeability)</t>
        </is>
      </c>
      <c r="I39" s="165" t="n">
        <v>1</v>
      </c>
      <c r="J39"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Dissolution testing</t>
        </is>
      </c>
      <c r="M39" s="166" t="inlineStr"/>
      <c r="N39" s="165" t="inlineStr">
        <is>
          <t>Product</t>
        </is>
      </c>
      <c r="O39" s="166" t="inlineStr">
        <is>
          <t>ข้อ 1 (PLE_CC1_Key_Rx20_UBU.md)</t>
        </is>
      </c>
      <c r="P39" s="165" t="inlineStr">
        <is>
          <t>ข้อสอบจำลอง</t>
        </is>
      </c>
      <c r="Q39" s="165" t="inlineStr">
        <is>
          <t>Mock Rx20 UBU</t>
        </is>
      </c>
      <c r="R39" s="165" t="inlineStr"/>
    </row>
    <row r="40" ht="24" customHeight="1" s="49">
      <c r="A40" s="165" t="n">
        <v>38</v>
      </c>
      <c r="B40" s="166"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0" s="166" t="inlineStr"/>
      <c r="D40" s="166" t="inlineStr">
        <is>
          <t>BCS Class I (High Solubility, High Permeability)</t>
        </is>
      </c>
      <c r="E40" s="166" t="inlineStr">
        <is>
          <t>BCS Class II (Low Solubility, High Permeability)</t>
        </is>
      </c>
      <c r="F40" s="166" t="inlineStr">
        <is>
          <t>BCS Class III (High Solubility, Low Permeability)</t>
        </is>
      </c>
      <c r="G40" s="166" t="inlineStr">
        <is>
          <t>BCS Class IV (Low Solubility, Low Permeability)</t>
        </is>
      </c>
      <c r="H40" s="166" t="inlineStr">
        <is>
          <t>In Vitro Dissolution Apparatus 1 (Basket, 100 rpm)</t>
        </is>
      </c>
      <c r="I40" s="165" t="n">
        <v>1</v>
      </c>
      <c r="J40"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Dissolution testing</t>
        </is>
      </c>
      <c r="M40" s="166" t="inlineStr"/>
      <c r="N40" s="165" t="inlineStr">
        <is>
          <t>Product</t>
        </is>
      </c>
      <c r="O40" s="166" t="inlineStr">
        <is>
          <t>ข้อ 2 (PLE_CC1_Key_Rx20_UBU.md)</t>
        </is>
      </c>
      <c r="P40" s="165" t="inlineStr">
        <is>
          <t>ข้อสอบจำลอง</t>
        </is>
      </c>
      <c r="Q40" s="165" t="inlineStr">
        <is>
          <t>Mock Rx20 UBU</t>
        </is>
      </c>
      <c r="R40" s="165" t="inlineStr"/>
    </row>
    <row r="41" ht="24" customHeight="1" s="49">
      <c r="A41" s="165" t="n">
        <v>39</v>
      </c>
      <c r="B41" s="166" t="inlineStr">
        <is>
          <t>จาก USP (การทำ Dissolution test ของ Paracetamol) ข้อใดถูกต้อง</t>
        </is>
      </c>
      <c r="C41" s="166" t="inlineStr"/>
      <c r="D41" s="166" t="inlineStr">
        <is>
          <t>Apparatus ใช้ Basket</t>
        </is>
      </c>
      <c r="E41" s="166" t="inlineStr">
        <is>
          <t>ใช้ Phosphate buffer pH 5.8 ± 2.0</t>
        </is>
      </c>
      <c r="F41" s="166" t="inlineStr">
        <is>
          <t>ยาจะละลายเสร็จภายใน 60 นาที</t>
        </is>
      </c>
      <c r="G41" s="166" t="inlineStr">
        <is>
          <t>ใช้ Liquid chromatography ในการวิเคราะห์</t>
        </is>
      </c>
      <c r="H41" s="166" t="inlineStr">
        <is>
          <t>หากผลการวิเคราะห์พบว่า ยา 6 เม็ด แตกตัวภายใน 15 นาที โดยมีตัวยามากกว่า 425 mg ทุกเม็ดแสดงว่าผ่านการวิเคราะห์</t>
        </is>
      </c>
      <c r="I41" s="165" t="n">
        <v>2</v>
      </c>
      <c r="J41" s="166"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Dissolution testing</t>
        </is>
      </c>
      <c r="M41" s="166" t="inlineStr"/>
      <c r="N41" s="165" t="inlineStr">
        <is>
          <t>Product</t>
        </is>
      </c>
      <c r="O41" s="166" t="inlineStr">
        <is>
          <t>ข้อ 35 (PLE_CC1_Key_Rx20_UBU.md)</t>
        </is>
      </c>
      <c r="P41" s="165" t="inlineStr">
        <is>
          <t>ข้อสอบจำลอง</t>
        </is>
      </c>
      <c r="Q41" s="165" t="inlineStr">
        <is>
          <t>Mock Rx20 UBU</t>
        </is>
      </c>
      <c r="R41" s="165" t="inlineStr"/>
    </row>
    <row r="42" ht="24" customHeight="1" s="49">
      <c r="A42" s="165" t="n">
        <v>40</v>
      </c>
      <c r="B42"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2" s="166" t="inlineStr"/>
      <c r="D42" s="166" t="inlineStr">
        <is>
          <t>Dissolution Test (การทดสอบการละลายของตัวยาสำคัญ)</t>
        </is>
      </c>
      <c r="E42" s="166" t="inlineStr">
        <is>
          <t>Friability Test (การทดสอบความกร่อนด้วยเครื่อง Friabilator)</t>
        </is>
      </c>
      <c r="F42" s="166" t="inlineStr">
        <is>
          <t>Microbial Enumeration Test (การทดสอบการปนเปื้อนของเชื้อจุลชีพ)</t>
        </is>
      </c>
      <c r="G42" s="166" t="inlineStr">
        <is>
          <t>Uniformity of Dosage Units (ความสม่ำเสมอของหน่วยยา)</t>
        </is>
      </c>
      <c r="H42" s="166" t="inlineStr">
        <is>
          <t>Disintegration Test (การทดสอบการแตกตัวของเปลือกแคปซูล)</t>
        </is>
      </c>
      <c r="I42" s="165" t="n">
        <v>2</v>
      </c>
      <c r="J42" s="166"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2" s="166" t="inlineStr">
        <is>
          <t>USP-NF &lt;1151&gt; Pharmaceutical Dosage Forms (Capsules) / USP-NF &lt;1216&gt; Tablet Friability</t>
        </is>
      </c>
      <c r="L42" s="166" t="inlineStr">
        <is>
          <t>Biopharmaceutics &amp; Dissolution</t>
        </is>
      </c>
      <c r="M42" s="166" t="inlineStr"/>
      <c r="N42" s="165" t="inlineStr">
        <is>
          <t>Product</t>
        </is>
      </c>
      <c r="O42" s="166" t="inlineStr">
        <is>
          <t>ข้อสอบจริง Product ปี 2567 ข้อ 14</t>
        </is>
      </c>
      <c r="P42" s="165" t="inlineStr">
        <is>
          <t>ข้อสอบเก่า</t>
        </is>
      </c>
      <c r="Q42" s="165" t="inlineStr">
        <is>
          <t>2567</t>
        </is>
      </c>
      <c r="R42" s="165" t="inlineStr"/>
    </row>
    <row r="43" ht="24" customHeight="1" s="49">
      <c r="A43" s="165" t="n">
        <v>41</v>
      </c>
      <c r="B43"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3" s="166" t="inlineStr"/>
      <c r="D43" s="166" t="inlineStr">
        <is>
          <t>Hardness / Tablet Breaking Force (ความแข็งของยาเม็ด)</t>
        </is>
      </c>
      <c r="E43" s="166" t="inlineStr">
        <is>
          <t>Friability (ความกร่อนของยาเม็ด ชนิดไม่เคลือบ กำหนดเกณฑ์ผ่านไม่เกิน 1.0%)</t>
        </is>
      </c>
      <c r="F43" s="166" t="inlineStr">
        <is>
          <t>Uniformity of Dosage Units (ความสม่ำเสมอของหน่วยยา กำหนด Acceptance Value ≤ 15.0)</t>
        </is>
      </c>
      <c r="G43" s="166" t="inlineStr">
        <is>
          <t>Assay (การตรวจวิเคราะห์หาปริมาณตัวยาสำคัญ เช่น 90.0-110.0% of label claim)</t>
        </is>
      </c>
      <c r="H43" s="166" t="inlineStr">
        <is>
          <t>Dissolution (การละลายของตัวยาสำคัญ กำหนดค่า Q value)</t>
        </is>
      </c>
      <c r="I43" s="165" t="n">
        <v>1</v>
      </c>
      <c r="J43" s="166"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3" s="166" t="inlineStr">
        <is>
          <t>USP-NF General Chapter &lt;1217&gt; Tablet Breaking Force / USP-NF &lt;1151&gt; Tablets</t>
        </is>
      </c>
      <c r="L43" s="166" t="inlineStr">
        <is>
          <t>Biopharmaceutics &amp; Dissolution</t>
        </is>
      </c>
      <c r="M43" s="166" t="inlineStr"/>
      <c r="N43" s="165" t="inlineStr">
        <is>
          <t>Product</t>
        </is>
      </c>
      <c r="O43" s="166" t="inlineStr">
        <is>
          <t>ข้อสอบจริง Product ปี 2567 ข้อ 31</t>
        </is>
      </c>
      <c r="P43" s="165" t="inlineStr">
        <is>
          <t>ข้อสอบเก่า</t>
        </is>
      </c>
      <c r="Q43" s="165" t="inlineStr">
        <is>
          <t>2567</t>
        </is>
      </c>
      <c r="R43" s="165" t="inlineStr"/>
    </row>
    <row r="44" ht="24" customHeight="1" s="49">
      <c r="A44" s="165" t="n">
        <v>42</v>
      </c>
      <c r="B44"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4" s="166" t="inlineStr"/>
      <c r="D44" s="166" t="inlineStr">
        <is>
          <t>Ethylcellulose (EC)</t>
        </is>
      </c>
      <c r="E44" s="166" t="inlineStr">
        <is>
          <t>Cellulose Acetate Phthalate (CAP) หรือ Hydroxypropyl Methylcellulose Phthalate (HPMCP)</t>
        </is>
      </c>
      <c r="F44" s="166" t="inlineStr">
        <is>
          <t>Hydroxypropyl Methylcellulose (HPMC E5)</t>
        </is>
      </c>
      <c r="G44" s="166" t="inlineStr">
        <is>
          <t>Polyvinylpyrrolidone (PVP K30)</t>
        </is>
      </c>
      <c r="H44" s="166" t="inlineStr">
        <is>
          <t>Polyethylene Glycol 6000 (PEG 6000)</t>
        </is>
      </c>
      <c r="I44" s="165" t="n">
        <v>2</v>
      </c>
      <c r="J44" s="166"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4" s="166" t="inlineStr">
        <is>
          <t>USP-NF &lt;1151&gt; Pharmaceutical Dosage Forms (Enteric Coating) / Handbook of Pharmaceutical Excipients (CAP, HPMCP)</t>
        </is>
      </c>
      <c r="L44" s="166" t="inlineStr">
        <is>
          <t>Biopharmaceutics &amp; Dissolution</t>
        </is>
      </c>
      <c r="M44" s="166" t="inlineStr"/>
      <c r="N44" s="165" t="inlineStr">
        <is>
          <t>Product</t>
        </is>
      </c>
      <c r="O44" s="166" t="inlineStr">
        <is>
          <t>ข้อสอบจริง Product ปี 2566 ข้อ 6</t>
        </is>
      </c>
      <c r="P44" s="165" t="inlineStr">
        <is>
          <t>ข้อสอบเก่า</t>
        </is>
      </c>
      <c r="Q44" s="165" t="inlineStr">
        <is>
          <t>2566</t>
        </is>
      </c>
      <c r="R44" s="165" t="inlineStr"/>
    </row>
    <row r="45" ht="24" customHeight="1" s="49">
      <c r="A45" s="165" t="n">
        <v>43</v>
      </c>
      <c r="B45"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5" s="166" t="inlineStr"/>
      <c r="D45" s="166" t="inlineStr">
        <is>
          <t>Assay (การตรวจวิเคราะห์หาปริมาณตัวยาสำคัญ)</t>
        </is>
      </c>
      <c r="E45" s="166" t="inlineStr">
        <is>
          <t>Disintegration Test (การทดสอบการแตกตัวของเม็ดยา)</t>
        </is>
      </c>
      <c r="F45" s="166" t="inlineStr">
        <is>
          <t>Uniformity of Dosage Units (ความสม่ำเสมอของหน่วยยา โดยวิธี Weight Variation หรือ Content Uniformity)</t>
        </is>
      </c>
      <c r="G45" s="166" t="inlineStr">
        <is>
          <t>Friability Test (การทดสอบความกร่อนด้วยเครื่อง Friabilator)</t>
        </is>
      </c>
      <c r="H45" s="166" t="inlineStr">
        <is>
          <t>Identification (การพิสูจน์เอกลักษณ์ของตัวยา)</t>
        </is>
      </c>
      <c r="I45" s="165" t="n">
        <v>4</v>
      </c>
      <c r="J45" s="166"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5" s="166" t="inlineStr">
        <is>
          <t>USP-NF General Chapter &lt;1216&gt; Tablet Friability / USP-NF &lt;1151&gt; Tablets</t>
        </is>
      </c>
      <c r="L45" s="166" t="inlineStr">
        <is>
          <t>Biopharmaceutics &amp; Dissolution</t>
        </is>
      </c>
      <c r="M45" s="166" t="inlineStr"/>
      <c r="N45" s="165" t="inlineStr">
        <is>
          <t>Product</t>
        </is>
      </c>
      <c r="O45" s="166" t="inlineStr">
        <is>
          <t>ข้อสอบจริง Product ปี 2566 ข้อ 8</t>
        </is>
      </c>
      <c r="P45" s="165" t="inlineStr">
        <is>
          <t>ข้อสอบเก่า</t>
        </is>
      </c>
      <c r="Q45" s="165" t="inlineStr">
        <is>
          <t>2566</t>
        </is>
      </c>
      <c r="R45" s="165" t="inlineStr"/>
    </row>
    <row r="46" ht="24" customHeight="1" s="49">
      <c r="A46" s="165" t="n">
        <v>44</v>
      </c>
      <c r="B46"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6" s="166" t="inlineStr"/>
      <c r="D46" s="166" t="inlineStr">
        <is>
          <t>ค่าเฉลี่ยของยาทั้ง 6 เม็ด ละลายได้ไม่น้อยกว่า Q</t>
        </is>
      </c>
      <c r="E46" s="166" t="inlineStr">
        <is>
          <t>ค่าเฉลี่ยของยาทั้ง 6 เม็ด ละลายได้ไม่น้อยกว่า Q + 5%</t>
        </is>
      </c>
      <c r="F46"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46" s="166" t="inlineStr">
        <is>
          <t>ยาอย่างน้อย 5 ใน 6 เม็ด ละลายได้ไม่น้อยกว่า Q</t>
        </is>
      </c>
      <c r="H46" s="166" t="inlineStr">
        <is>
          <t>ยาแต่ละเม็ดละลายได้ไม่น้อยกว่า Q - 15%</t>
        </is>
      </c>
      <c r="I46" s="165" t="n">
        <v>3</v>
      </c>
      <c r="J46"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6" s="166" t="inlineStr">
        <is>
          <t>USP-NF General Chapter &lt;711&gt; Dissolution (Acceptance Table 1 for Immediate-Release Dosage Forms)</t>
        </is>
      </c>
      <c r="L46" s="166" t="inlineStr">
        <is>
          <t>Biopharmaceutics &amp; Dissolution</t>
        </is>
      </c>
      <c r="M46" s="166" t="inlineStr"/>
      <c r="N46" s="165" t="inlineStr">
        <is>
          <t>Product</t>
        </is>
      </c>
      <c r="O46" s="166" t="inlineStr">
        <is>
          <t>ข้อสอบจริง Product ปี 2566 ข้อ 35</t>
        </is>
      </c>
      <c r="P46" s="165" t="inlineStr">
        <is>
          <t>ข้อสอบเก่า</t>
        </is>
      </c>
      <c r="Q46" s="165" t="inlineStr">
        <is>
          <t>2566</t>
        </is>
      </c>
      <c r="R46" s="165" t="inlineStr"/>
    </row>
    <row r="47" ht="24" customHeight="1" s="49">
      <c r="A47" s="165" t="n">
        <v>45</v>
      </c>
      <c r="B47"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47" s="166" t="inlineStr"/>
      <c r="D47" s="166" t="inlineStr">
        <is>
          <t>1 ปี</t>
        </is>
      </c>
      <c r="E47" s="166" t="inlineStr">
        <is>
          <t>2 ปี</t>
        </is>
      </c>
      <c r="F47" s="166" t="inlineStr">
        <is>
          <t>3 ปี</t>
        </is>
      </c>
      <c r="G47" s="166" t="inlineStr">
        <is>
          <t>4 ปี</t>
        </is>
      </c>
      <c r="H47" s="166" t="inlineStr">
        <is>
          <t>5 ปี (60 เดือน)</t>
        </is>
      </c>
      <c r="I47" s="165" t="n">
        <v>5</v>
      </c>
      <c r="J47" s="166"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47" s="166" t="inlineStr">
        <is>
          <t>ICH Q1E Evaluation of Stability Data / ASEAN Stability Guidelines</t>
        </is>
      </c>
      <c r="L47" s="166" t="inlineStr">
        <is>
          <t>Biopharmaceutics &amp; Dissolution</t>
        </is>
      </c>
      <c r="M47" s="166" t="inlineStr"/>
      <c r="N47" s="165" t="inlineStr">
        <is>
          <t>Product</t>
        </is>
      </c>
      <c r="O47" s="166" t="inlineStr">
        <is>
          <t>ข้อสอบจริง Product ปี 2563 ข้อ 14</t>
        </is>
      </c>
      <c r="P47" s="165" t="inlineStr">
        <is>
          <t>ข้อสอบเก่า</t>
        </is>
      </c>
      <c r="Q47" s="165" t="inlineStr">
        <is>
          <t>2563</t>
        </is>
      </c>
      <c r="R47" s="165" t="inlineStr"/>
    </row>
    <row r="48" ht="24" customHeight="1" s="49">
      <c r="A48" s="165" t="n">
        <v>46</v>
      </c>
      <c r="B48"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48" s="166" t="inlineStr"/>
      <c r="D48" s="166" t="inlineStr">
        <is>
          <t>Assay (การตรวจวิเคราะห์หาปริมาณตัวยาสำคัญ)</t>
        </is>
      </c>
      <c r="E48" s="166" t="inlineStr">
        <is>
          <t>Uniformity of Dosage Units (ความสม่ำเสมอของหน่วยยา)</t>
        </is>
      </c>
      <c r="F48" s="166" t="inlineStr">
        <is>
          <t>Disintegration Test (การทดสอบการแตกตัว)</t>
        </is>
      </c>
      <c r="G48" s="166" t="inlineStr">
        <is>
          <t>Identification (การตรวจเอกลักษณ์)</t>
        </is>
      </c>
      <c r="H48" s="166" t="inlineStr">
        <is>
          <t>Related Compounds / Impurities</t>
        </is>
      </c>
      <c r="I48" s="165" t="n">
        <v>3</v>
      </c>
      <c r="J48" s="166"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48" s="166" t="inlineStr">
        <is>
          <t>USP-NF General Chapter &lt;1151&gt; Pharmaceutical Dosage Forms / USP Monographs: Celecoxib Capsules</t>
        </is>
      </c>
      <c r="L48" s="166" t="inlineStr">
        <is>
          <t>Biopharmaceutics &amp; Dissolution</t>
        </is>
      </c>
      <c r="M48" s="166" t="inlineStr"/>
      <c r="N48" s="165" t="inlineStr">
        <is>
          <t>Product</t>
        </is>
      </c>
      <c r="O48" s="166" t="inlineStr">
        <is>
          <t>ข้อสอบจริง Product ปี 2563 ข้อ 16</t>
        </is>
      </c>
      <c r="P48" s="165" t="inlineStr">
        <is>
          <t>ข้อสอบเก่า</t>
        </is>
      </c>
      <c r="Q48" s="165" t="inlineStr">
        <is>
          <t>2563</t>
        </is>
      </c>
      <c r="R48" s="165" t="inlineStr"/>
    </row>
    <row r="49" ht="24" customHeight="1" s="49">
      <c r="A49" s="165" t="n">
        <v>47</v>
      </c>
      <c r="B49"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49" s="166" t="inlineStr"/>
      <c r="D49" s="166" t="inlineStr">
        <is>
          <t>สามารถผลิตเป็น Granules บรรจุในแคปซูลเปลือกนิ่มได้โดยตรงโดยไม่ต้องใช้ตัวกลางของเหลว</t>
        </is>
      </c>
      <c r="E49"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49" s="166" t="inlineStr">
        <is>
          <t>ยาแคปซูลจะมีค่าชีวประสิทธิผล (Bioavailability) ต่ำกว่ายาเม็ดตอกอัดแน่นเสมอ</t>
        </is>
      </c>
      <c r="G49" s="166" t="inlineStr">
        <is>
          <t>ยาแคปซูลต้องบรรจุเฉพาะตัวยาสำคัญเดี่ยวเพียงตัวเดียวเท่านั้น ห้ามมีสูตรผสม</t>
        </is>
      </c>
      <c r="H49"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49" s="165" t="n">
        <v>5</v>
      </c>
      <c r="J49"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49" s="166" t="inlineStr">
        <is>
          <t>Ansel's Pharmaceutical Dosage Forms and Drug Delivery Systems (Capsules) / USP-NF &lt;1151&gt;</t>
        </is>
      </c>
      <c r="L49" s="166" t="inlineStr">
        <is>
          <t>Biopharmaceutics &amp; Dissolution</t>
        </is>
      </c>
      <c r="M49" s="166" t="inlineStr"/>
      <c r="N49" s="165" t="inlineStr">
        <is>
          <t>Product</t>
        </is>
      </c>
      <c r="O49" s="166" t="inlineStr">
        <is>
          <t>ข้อสอบจริง Product ปี 2563 ข้อ 23</t>
        </is>
      </c>
      <c r="P49" s="165" t="inlineStr">
        <is>
          <t>ข้อสอบเก่า</t>
        </is>
      </c>
      <c r="Q49" s="165" t="inlineStr">
        <is>
          <t>2563</t>
        </is>
      </c>
      <c r="R49" s="165" t="inlineStr"/>
    </row>
    <row r="50" ht="24" customHeight="1" s="49">
      <c r="A50" s="165" t="n">
        <v>48</v>
      </c>
      <c r="B50"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50" s="166" t="inlineStr"/>
      <c r="D50" s="166" t="inlineStr">
        <is>
          <t>Sublingual Tablets (ยาเม็ดอมใต้ลิ้น ออกฤทธิ์ภายใน 1-3 นาที)</t>
        </is>
      </c>
      <c r="E50" s="166" t="inlineStr">
        <is>
          <t>Immediate-release Oral Tablets (ยาเม็ดรับประทานกลืนปกติ ออกฤทธิ์ใน 20-30 นาที)</t>
        </is>
      </c>
      <c r="F50" s="166" t="inlineStr">
        <is>
          <t>Sustained-release Capsules (ยาแคปซูลออกฤทธิ์เนิ่น ออกฤทธิ์ใน 1-2 ชั่วโมง)</t>
        </is>
      </c>
      <c r="G50" s="166" t="inlineStr">
        <is>
          <t>Enteric-coated Tablets (ยาเม็ดเคลือบลำไส้ ออกฤทธิ์ช้ากว่า 2-4 ชั่วโมง)</t>
        </is>
      </c>
      <c r="H50" s="166" t="inlineStr">
        <is>
          <t>Transdermal Patches (แผ่นแปะผิวหนัง ออกฤทธิ์ใน 30-60 นาที)</t>
        </is>
      </c>
      <c r="I50" s="165" t="n">
        <v>1</v>
      </c>
      <c r="J50" s="166"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50" s="166" t="inlineStr">
        <is>
          <t>AHA/ACC Guideline for the Management of Patients With Chronic Coronary Disease / Ansel's Dosage Forms</t>
        </is>
      </c>
      <c r="L50" s="166" t="inlineStr">
        <is>
          <t>Biopharmaceutics &amp; Dissolution</t>
        </is>
      </c>
      <c r="M50" s="166" t="inlineStr"/>
      <c r="N50" s="165" t="inlineStr">
        <is>
          <t>Product</t>
        </is>
      </c>
      <c r="O50" s="166" t="inlineStr">
        <is>
          <t>ข้อสอบจริง Product ปี 2563 ข้อ 29</t>
        </is>
      </c>
      <c r="P50" s="165" t="inlineStr">
        <is>
          <t>ข้อสอบเก่า</t>
        </is>
      </c>
      <c r="Q50" s="165" t="inlineStr">
        <is>
          <t>2563</t>
        </is>
      </c>
      <c r="R50" s="165" t="inlineStr"/>
    </row>
    <row r="51" ht="24" customHeight="1" s="49">
      <c r="A51" s="165" t="n">
        <v>49</v>
      </c>
      <c r="B51"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51" s="166" t="inlineStr"/>
      <c r="D51" s="166" t="inlineStr">
        <is>
          <t>Particle size distribution</t>
        </is>
      </c>
      <c r="E51" s="166" t="inlineStr">
        <is>
          <t>Dissolution test</t>
        </is>
      </c>
      <c r="F51" s="166" t="inlineStr">
        <is>
          <t>Disintegration test</t>
        </is>
      </c>
      <c r="G51" s="166" t="inlineStr">
        <is>
          <t>Percent label amount (Assay)</t>
        </is>
      </c>
      <c r="H51" s="166" t="inlineStr">
        <is>
          <t>Weight variation</t>
        </is>
      </c>
      <c r="I51" s="165" t="n">
        <v>3</v>
      </c>
      <c r="J51" s="166"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51" s="166" t="inlineStr">
        <is>
          <t>USP-NF &lt;1151&gt; Capsules / USP &lt;701&gt; Disintegration</t>
        </is>
      </c>
      <c r="L51" s="166" t="inlineStr">
        <is>
          <t>Biopharmaceutics &amp; Dissolution</t>
        </is>
      </c>
      <c r="M51" s="166" t="inlineStr"/>
      <c r="N51" s="165" t="inlineStr">
        <is>
          <t>Product</t>
        </is>
      </c>
      <c r="O51" s="166" t="inlineStr">
        <is>
          <t>ข้อสอบจริง Product ปี 2563 ข้อ 38</t>
        </is>
      </c>
      <c r="P51" s="165" t="inlineStr">
        <is>
          <t>ข้อสอบเก่า</t>
        </is>
      </c>
      <c r="Q51" s="165" t="inlineStr">
        <is>
          <t>2563</t>
        </is>
      </c>
      <c r="R51" s="165" t="inlineStr"/>
    </row>
    <row r="52" ht="24" customHeight="1" s="49">
      <c r="A52" s="165" t="n">
        <v>50</v>
      </c>
      <c r="B52"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52" s="166" t="inlineStr"/>
      <c r="D52" s="166" t="inlineStr">
        <is>
          <t>Chipping (การบิ่นของขอบเม็ดยา)</t>
        </is>
      </c>
      <c r="E52" s="166" t="inlineStr">
        <is>
          <t>Mottling (การกระจายตัวของสีไม่สม่ำเสมอเกิดเป็นจุดด่างบนผิวเม็ดยา)</t>
        </is>
      </c>
      <c r="F52" s="166" t="inlineStr">
        <is>
          <t>Picking (เนื้อยาติดเป็นหลุมบนผิวหน้าพันช์)</t>
        </is>
      </c>
      <c r="G52" s="166" t="inlineStr">
        <is>
          <t>Sticking (เนื้อยาติดแน่นกับผิวหน้าพันช์)</t>
        </is>
      </c>
      <c r="H52" s="166" t="inlineStr">
        <is>
          <t>Orange Peel (ผิวฟิล์มขรุขระคล้ายเปลือกส้ม)</t>
        </is>
      </c>
      <c r="I52" s="165" t="n">
        <v>2</v>
      </c>
      <c r="J52" s="166"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52" s="166" t="inlineStr">
        <is>
          <t>Ansel's Pharmaceutical Dosage Forms and Drug Delivery Systems (Tablet Defects and Processing Problems) / Remington</t>
        </is>
      </c>
      <c r="L52" s="166" t="inlineStr">
        <is>
          <t>Biopharmaceutics &amp; Dissolution</t>
        </is>
      </c>
      <c r="M52" s="166" t="inlineStr"/>
      <c r="N52" s="165" t="inlineStr">
        <is>
          <t>Product</t>
        </is>
      </c>
      <c r="O52" s="166" t="inlineStr">
        <is>
          <t>ข้อสอบจริง Product ปี 2562 ข้อ 2</t>
        </is>
      </c>
      <c r="P52" s="165" t="inlineStr">
        <is>
          <t>ข้อสอบเก่า</t>
        </is>
      </c>
      <c r="Q52" s="165" t="inlineStr">
        <is>
          <t>2562</t>
        </is>
      </c>
      <c r="R52" s="165" t="inlineStr"/>
    </row>
    <row r="53" ht="24" customHeight="1" s="49">
      <c r="A53" s="165" t="n">
        <v>51</v>
      </c>
      <c r="B53"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53" s="166" t="inlineStr"/>
      <c r="D53" s="166" t="inlineStr">
        <is>
          <t>Croscarmellose Sodium (Superdisintegrant)</t>
        </is>
      </c>
      <c r="E53" s="166" t="inlineStr">
        <is>
          <t>Colloidal Silicon Dioxide (Glidant)</t>
        </is>
      </c>
      <c r="F53" s="166" t="inlineStr">
        <is>
          <t>Sodium Lauryl Sulfate (SLS / Anionic surfactant)</t>
        </is>
      </c>
      <c r="G53" s="166" t="inlineStr">
        <is>
          <t>Microcrystalline Cellulose (Diluent/Dry binder)</t>
        </is>
      </c>
      <c r="H53" s="166" t="inlineStr">
        <is>
          <t>Sodium Starch Glycolate (Superdisintegrant)</t>
        </is>
      </c>
      <c r="I53" s="165" t="n">
        <v>3</v>
      </c>
      <c r="J53" s="166"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53" s="166" t="inlineStr">
        <is>
          <t>Handbook of Pharmaceutical Excipients (Sodium Lauryl Sulfate) / Martin's Physical Pharmacy</t>
        </is>
      </c>
      <c r="L53" s="166" t="inlineStr">
        <is>
          <t>Biopharmaceutics &amp; Dissolution</t>
        </is>
      </c>
      <c r="M53" s="166" t="inlineStr"/>
      <c r="N53" s="165" t="inlineStr">
        <is>
          <t>Product</t>
        </is>
      </c>
      <c r="O53" s="166" t="inlineStr">
        <is>
          <t>ข้อสอบจริง Product ปี 2562 ข้อ 4</t>
        </is>
      </c>
      <c r="P53" s="165" t="inlineStr">
        <is>
          <t>ข้อสอบเก่า</t>
        </is>
      </c>
      <c r="Q53" s="165" t="inlineStr">
        <is>
          <t>2562</t>
        </is>
      </c>
      <c r="R53" s="165" t="inlineStr"/>
    </row>
    <row r="54" ht="24" customHeight="1" s="49">
      <c r="A54" s="165" t="n">
        <v>52</v>
      </c>
      <c r="B54"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54" s="166" t="inlineStr"/>
      <c r="D54" s="166" t="inlineStr">
        <is>
          <t>Uniformity of Dosage Units (ความสม่ำเสมอของหน่วยยา)</t>
        </is>
      </c>
      <c r="E54" s="166" t="inlineStr">
        <is>
          <t>Disintegration Test (การทดสอบการแตกตัวของเม็ดยา)</t>
        </is>
      </c>
      <c r="F54" s="166" t="inlineStr">
        <is>
          <t>Dissolution Test (การทดสอบอัตราการละลายหลายจุดเวลา เช่น 3, 6, 12 และ 24 ชั่วโมง)</t>
        </is>
      </c>
      <c r="G54" s="166" t="inlineStr">
        <is>
          <t>Assay (การตรวจวิเคราะห์หาปริมาณตัวยาสำคัญ)</t>
        </is>
      </c>
      <c r="H54" s="166" t="inlineStr">
        <is>
          <t>Friability Test (การทดสอบความกร่อนของแกนยาเม็ด)</t>
        </is>
      </c>
      <c r="I54" s="165" t="n">
        <v>2</v>
      </c>
      <c r="J54" s="166"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54" s="166" t="inlineStr">
        <is>
          <t>USP-NF General Chapter &lt;1151&gt; Extended-Release Dosage Forms / USP Monographs: Carbamazepine Extended-Release Tablets</t>
        </is>
      </c>
      <c r="L54" s="166" t="inlineStr">
        <is>
          <t>Biopharmaceutics &amp; Dissolution</t>
        </is>
      </c>
      <c r="M54" s="166" t="inlineStr"/>
      <c r="N54" s="165" t="inlineStr">
        <is>
          <t>Product</t>
        </is>
      </c>
      <c r="O54" s="166" t="inlineStr">
        <is>
          <t>ข้อสอบจริง Product ปี 2562 ข้อ 3</t>
        </is>
      </c>
      <c r="P54" s="165" t="inlineStr">
        <is>
          <t>ข้อสอบเก่า</t>
        </is>
      </c>
      <c r="Q54" s="165" t="inlineStr">
        <is>
          <t>2562</t>
        </is>
      </c>
      <c r="R54" s="165" t="inlineStr"/>
    </row>
    <row r="55" ht="24" customHeight="1" s="49">
      <c r="A55" s="165" t="n">
        <v>53</v>
      </c>
      <c r="B55"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55" s="166" t="inlineStr">
        <is>
          <t>[แนบรูป: ข้อสอบ Product ปี 2561 รหัสรูปภาพ image102]</t>
        </is>
      </c>
      <c r="D55" s="166" t="inlineStr">
        <is>
          <t>USP Apparatus 1 (Basket Apparatus - เครื่องกวนแบบตะกร้า)</t>
        </is>
      </c>
      <c r="E55" s="166" t="inlineStr">
        <is>
          <t>USP Apparatus 2 (Paddle Apparatus - เครื่องกวนแบบใบพัด)</t>
        </is>
      </c>
      <c r="F55" s="166" t="inlineStr">
        <is>
          <t>USP Apparatus 3 (Reciprocating Cylinder - กระบอกสูบเคลื่อนที่ขึ้นลง)</t>
        </is>
      </c>
      <c r="G55" s="166" t="inlineStr">
        <is>
          <t>USP Apparatus 4 (Flow-Through Cell - เซลล์ไหลผ่าน)</t>
        </is>
      </c>
      <c r="H55" s="166" t="inlineStr">
        <is>
          <t>USP Apparatus 5 (Paddle over Disk - ใบพัดเหนือดิกส์)</t>
        </is>
      </c>
      <c r="I55" s="165" t="n">
        <v>2</v>
      </c>
      <c r="J55" s="166"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55" s="166" t="inlineStr">
        <is>
          <t>USP-NF Official Monographs: Carvedilol Tablets / USP-NF &lt;711&gt; Dissolution</t>
        </is>
      </c>
      <c r="L55" s="166" t="inlineStr">
        <is>
          <t>Biopharmaceutics &amp; Dissolution</t>
        </is>
      </c>
      <c r="M55" s="166" t="inlineStr"/>
      <c r="N55" s="165" t="inlineStr">
        <is>
          <t>Product</t>
        </is>
      </c>
      <c r="O55" s="166" t="inlineStr">
        <is>
          <t>ข้อสอบจริง Product ปี 2561 ข้อ 1</t>
        </is>
      </c>
      <c r="P55" s="165" t="inlineStr">
        <is>
          <t>ข้อสอบเก่า</t>
        </is>
      </c>
      <c r="Q55" s="165" t="inlineStr">
        <is>
          <t>2561</t>
        </is>
      </c>
      <c r="R55" s="165" t="inlineStr"/>
    </row>
    <row r="56" ht="24" customHeight="1" s="49">
      <c r="A56" s="165" t="n">
        <v>54</v>
      </c>
      <c r="B56"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56" s="166" t="inlineStr"/>
      <c r="D56" s="166" t="inlineStr">
        <is>
          <t>20.0 °C ± 0.5 °C</t>
        </is>
      </c>
      <c r="E56" s="166" t="inlineStr">
        <is>
          <t>25.0 °C ± 0.5 °C (อุณหภูมิห้องมาตรฐาน)</t>
        </is>
      </c>
      <c r="F56" s="166" t="inlineStr">
        <is>
          <t>30.0 °C ± 0.5 °C</t>
        </is>
      </c>
      <c r="G56" s="166" t="inlineStr">
        <is>
          <t>35.0 °C ± 0.5 °C</t>
        </is>
      </c>
      <c r="H56" s="166" t="inlineStr">
        <is>
          <t>37.0 °C ± 0.5 °C (อุณหภูมิร่างกายมนุษย์จำลอง)</t>
        </is>
      </c>
      <c r="I56" s="165" t="n">
        <v>5</v>
      </c>
      <c r="J56" s="166"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56" s="166" t="inlineStr">
        <is>
          <t>USP-NF General Chapter &lt;711&gt; Dissolution (Operating Parameters)</t>
        </is>
      </c>
      <c r="L56" s="166" t="inlineStr">
        <is>
          <t>Biopharmaceutics &amp; Dissolution</t>
        </is>
      </c>
      <c r="M56" s="166" t="inlineStr"/>
      <c r="N56" s="165" t="inlineStr">
        <is>
          <t>Product</t>
        </is>
      </c>
      <c r="O56" s="166" t="inlineStr">
        <is>
          <t>ข้อสอบจริง Product ปี 2561 ข้อ 2</t>
        </is>
      </c>
      <c r="P56" s="165" t="inlineStr">
        <is>
          <t>ข้อสอบเก่า</t>
        </is>
      </c>
      <c r="Q56" s="165" t="inlineStr">
        <is>
          <t>2561</t>
        </is>
      </c>
      <c r="R56" s="165" t="inlineStr"/>
    </row>
    <row r="57" ht="24" customHeight="1" s="49">
      <c r="A57" s="165" t="n">
        <v>55</v>
      </c>
      <c r="B57"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57" s="166" t="inlineStr">
        <is>
          <t>[แนบรูป: ข้อสอบ Product ปี 2561 รหัสรูปภาพ image108]</t>
        </is>
      </c>
      <c r="D57"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57" s="166" t="inlineStr">
        <is>
          <t>ไม่ผ่านเกณฑ์การแตกตัวเพราะไม่ได้ระบุเวลาแตกตัว</t>
        </is>
      </c>
      <c r="F57" s="166" t="inlineStr">
        <is>
          <t>ไม่ผ่านเกณฑ์ความสม่ำเสมอของขนาดยาเพราะค่า AV ต่ำเกินไป</t>
        </is>
      </c>
      <c r="G57" s="166" t="inlineStr">
        <is>
          <t>ไม่ผ่านเกณฑ์ปริมาณตัวยาสำคัญเพราะได้เกิน 90%</t>
        </is>
      </c>
      <c r="H57" s="166" t="inlineStr">
        <is>
          <t>ไม่ผ่านเกณฑ์ Dissolution เพราะต้องทดสอบใน Stage S2 เพิ่มเติม</t>
        </is>
      </c>
      <c r="I57" s="165" t="n">
        <v>1</v>
      </c>
      <c r="J57"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57" s="166" t="inlineStr">
        <is>
          <t>USP-NF Official Monographs: Cloxacillin Sodium Capsules / PIC/S GMP Guide (Quality Control)</t>
        </is>
      </c>
      <c r="L57" s="166" t="inlineStr">
        <is>
          <t>Biopharmaceutics &amp; Dissolution</t>
        </is>
      </c>
      <c r="M57" s="166" t="inlineStr"/>
      <c r="N57" s="165" t="inlineStr">
        <is>
          <t>Product</t>
        </is>
      </c>
      <c r="O57" s="166" t="inlineStr">
        <is>
          <t>ข้อสอบจริง Product ปี 2561 ข้อ 35</t>
        </is>
      </c>
      <c r="P57" s="165" t="inlineStr">
        <is>
          <t>ข้อสอบเก่า</t>
        </is>
      </c>
      <c r="Q57" s="165" t="inlineStr">
        <is>
          <t>2561</t>
        </is>
      </c>
      <c r="R57" s="165" t="inlineStr"/>
    </row>
    <row r="58" ht="24" customHeight="1" s="49">
      <c r="A58" s="165" t="n">
        <v>56</v>
      </c>
      <c r="B58"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58" s="166" t="inlineStr"/>
      <c r="D58" s="166" t="inlineStr">
        <is>
          <t>ตำรับ A ผ่านเกณฑ์การยอมรับในขั้น Stage S1</t>
        </is>
      </c>
      <c r="E58" s="166" t="inlineStr">
        <is>
          <t>ตำรับ B ผ่านเกณฑ์การยอมรับในขั้น Stage S1</t>
        </is>
      </c>
      <c r="F58" s="166" t="inlineStr">
        <is>
          <t>ตำรับ C ผ่านเกณฑ์การยอมรับในขั้น Stage S1</t>
        </is>
      </c>
      <c r="G58" s="166" t="inlineStr">
        <is>
          <t>ตำรับ D ไม่ผ่านเกณฑ์ขั้น Stage S1 ต้องนำไปทดสอบต่อในขั้น Stage S2 อีก 6 เม็ด</t>
        </is>
      </c>
      <c r="H58" s="166" t="inlineStr">
        <is>
          <t>ตำรับ E ถือว่าไม่ผ่านเกณฑ์ขั้น Stage S2 และต้องนำไปทดสอบต่อในขั้น Stage S3 ทันที</t>
        </is>
      </c>
      <c r="I58" s="165" t="n">
        <v>5</v>
      </c>
      <c r="J58" s="166" t="inlineStr">
        <is>
          <t>✅ คำตอบที่ถูกต้อง: ข้อ จ. ตำรับ E ถือว่าไม่ผ่านเกณฑ์ขั้น Stage S2 และต้องนำไปทดสอบต่อในขั้น Stage S3 ทันที
💡 Background:
ลำดับขั้นตอนการตัดสินการทดสอบการละลายตาม USP &lt;711&gt;:
1. Stage S1 (ทดสอบ 6 เม็ดแรก): เกณฑ์ผ่านคือ ยาแต่ละเม็ดต้อง $\ge Q + 5\%$ (กำหนด $Q = 70\%$ ดังนั้นต้อง $\ge 75\%$ ทุกเม็ด)
   - ตำรับ A, B, C: ทุกเม็ด $\ge 75\% 	o$ ผ่าน Stage S1 ทันที
   - ตำรับ D: มี 3 เม็ดได้ 72% ($&lt; 75\%$) $	o$ ไม่ผ่าน S1 ต้องนำไปทดสอบต่อใน Stage S2 (เพิ่มอีก 6 เม็ด รวมเป็น 12 เม็ด)
   - ตำรับ E: ยาทุกเม็ดได้ 65% ($&lt; 75\%$) $	o$ ถือว่า 'ไม่ผ่าน Stage S1' และต้องนำไปทดสอบต่อใน 'Stage S2' (ไม่ใช่ข้ามไป S3 หรือสรุปว่าไม่ผ่าน S2)
🎯 ทำไมข้อนี้ถึงถูก:
ข้อ จ. สรุปผลไม่ถูกต้อง (โจทย์ถามข้อใดผิด) เพราะตำรับ E เพิ่งทำการทดสอบในขั้น Stage S1 เท่านั้น เมื่อไม่ผ่าน S1 จะต้องส่งไปทดสอบต่อใน Stage S2 ก่อน ยังไม่เคยทดสอบ S2 จึงไม่สามารถสรุปว่าไม่ผ่าน S2 ได้
🔍 ข้ออื่นผิดเพราะอะไร:
📖 Guideline อ้างอิง:
USP-NF General Chapter &lt;711&gt; Dissolution: Acceptance Table 1
📌 จุดจำก่อนสอบ:
ไม่ผ่าน Stage S1 -&gt; ต้องทดสอบต่อใน Stage S2 (ห้ามข้ามขั้นตอน)</t>
        </is>
      </c>
      <c r="K58" s="166" t="inlineStr">
        <is>
          <t>USP-NF General Chapter &lt;711&gt; Dissolution (Acceptance Criteria Stages S1, S2, S3)</t>
        </is>
      </c>
      <c r="L58" s="166" t="inlineStr">
        <is>
          <t>Biopharmaceutics &amp; Dissolution</t>
        </is>
      </c>
      <c r="M58" s="166" t="inlineStr"/>
      <c r="N58" s="165" t="inlineStr">
        <is>
          <t>Product</t>
        </is>
      </c>
      <c r="O58" s="166" t="inlineStr">
        <is>
          <t>ข้อสอบจริง Product ปี 2561 ข้อ 52</t>
        </is>
      </c>
      <c r="P58" s="165" t="inlineStr">
        <is>
          <t>ข้อสอบเก่า</t>
        </is>
      </c>
      <c r="Q58" s="165" t="inlineStr">
        <is>
          <t>2561</t>
        </is>
      </c>
      <c r="R58" s="165" t="inlineStr"/>
    </row>
    <row r="59" ht="24" customHeight="1" s="49">
      <c r="A59" s="165" t="n">
        <v>57</v>
      </c>
      <c r="B59"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59" s="166" t="inlineStr"/>
      <c r="D59" s="166" t="inlineStr">
        <is>
          <t>Microbial Enumeration Test (การทดสอบปริมาณเชื้อจุลชีพปนเปื้อนประจำรุ่นผลิต)</t>
        </is>
      </c>
      <c r="E59" s="166" t="inlineStr">
        <is>
          <t>Identification (การพิสูจน์เอกลักษณ์)</t>
        </is>
      </c>
      <c r="F59" s="166" t="inlineStr">
        <is>
          <t>Loss on Drying (การทดสอบการสูญเสียน้ำหนักเมื่ออบแห้ง)</t>
        </is>
      </c>
      <c r="G59" s="166" t="inlineStr">
        <is>
          <t>Dissolution Test (การทดสอบการละลายของตัวยา)</t>
        </is>
      </c>
      <c r="H59" s="166" t="inlineStr">
        <is>
          <t>Uniformity of Dosage Units (ความสม่ำเสมอของหน่วยยา)</t>
        </is>
      </c>
      <c r="I59" s="165" t="n">
        <v>1</v>
      </c>
      <c r="J59" s="166"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59" s="166" t="inlineStr">
        <is>
          <t>USP-NF General Chapter &lt;1112&gt; Application of Water Activity Determination to Nonsterile Pharmaceutical Products</t>
        </is>
      </c>
      <c r="L59" s="166" t="inlineStr">
        <is>
          <t>Biopharmaceutics &amp; Dissolution</t>
        </is>
      </c>
      <c r="M59" s="166" t="inlineStr"/>
      <c r="N59" s="165" t="inlineStr">
        <is>
          <t>Product</t>
        </is>
      </c>
      <c r="O59" s="166" t="inlineStr">
        <is>
          <t>ข้อสอบจริง Product ปี 2561 ข้อ 53</t>
        </is>
      </c>
      <c r="P59" s="165" t="inlineStr">
        <is>
          <t>ข้อสอบเก่า</t>
        </is>
      </c>
      <c r="Q59" s="165" t="inlineStr">
        <is>
          <t>2561</t>
        </is>
      </c>
      <c r="R59" s="165" t="inlineStr"/>
    </row>
    <row r="60" ht="24" customHeight="1" s="49">
      <c r="A60" s="165" t="n">
        <v>58</v>
      </c>
      <c r="B60"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60" s="166" t="inlineStr"/>
      <c r="D60" s="166" t="inlineStr">
        <is>
          <t>USP Apparatus 1 (Basket Apparatus - เครื่องกวนแบบตะกร้าความเร็ว 100 rpm)</t>
        </is>
      </c>
      <c r="E60" s="166" t="inlineStr">
        <is>
          <t>USP Apparatus 3 (Reciprocating Cylinder)</t>
        </is>
      </c>
      <c r="F60" s="166" t="inlineStr">
        <is>
          <t>USP Apparatus 4 (Flow-Through Cell)</t>
        </is>
      </c>
      <c r="G60" s="166" t="inlineStr">
        <is>
          <t>USP Apparatus 5 (Paddle over Disk)</t>
        </is>
      </c>
      <c r="H60" s="166" t="inlineStr">
        <is>
          <t>USP Apparatus 7 (Reciprocating Holder)</t>
        </is>
      </c>
      <c r="I60" s="165" t="n">
        <v>1</v>
      </c>
      <c r="J60" s="166"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60" s="166" t="inlineStr">
        <is>
          <t>USP-NF Official Monographs: Venlafaxine Hydrochloride Extended-Release Capsules / USP-NF &lt;711&gt;</t>
        </is>
      </c>
      <c r="L60" s="166" t="inlineStr">
        <is>
          <t>Biopharmaceutics &amp; Dissolution</t>
        </is>
      </c>
      <c r="M60" s="166" t="inlineStr"/>
      <c r="N60" s="165" t="inlineStr">
        <is>
          <t>Product</t>
        </is>
      </c>
      <c r="O60" s="166" t="inlineStr">
        <is>
          <t>ข้อสอบจริง Product ปี 2561 ข้อ 71</t>
        </is>
      </c>
      <c r="P60" s="165" t="inlineStr">
        <is>
          <t>ข้อสอบเก่า</t>
        </is>
      </c>
      <c r="Q60" s="165" t="inlineStr">
        <is>
          <t>2561</t>
        </is>
      </c>
      <c r="R60" s="165" t="inlineStr"/>
    </row>
    <row r="61" ht="24" customHeight="1" s="49">
      <c r="A61" s="165" t="n">
        <v>59</v>
      </c>
      <c r="B61"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61" s="166" t="inlineStr"/>
      <c r="D61"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61" s="166" t="inlineStr">
        <is>
          <t>เพราะตัวยามีความคงตัวสูงมากและไม่มีผลข้างเคียงใดๆ</t>
        </is>
      </c>
      <c r="F61" s="166" t="inlineStr">
        <is>
          <t>เพราะเป็นยาในกลุ่ม BCS Class I ที่ละลายน้ำได้เร็วมาก</t>
        </is>
      </c>
      <c r="G61" s="166" t="inlineStr">
        <is>
          <t>เพราะตัวยาถูกขับออกทางไตโดยตรงโดยไม่ผ่านการเผาผลาญที่ตับ</t>
        </is>
      </c>
      <c r="H61" s="166" t="inlineStr">
        <is>
          <t>เพราะยาไม่มีปฏิกิริยากับสารช่วยในตำรับ</t>
        </is>
      </c>
      <c r="I61" s="165" t="n">
        <v>5</v>
      </c>
      <c r="J61"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
💡 Background:
Phenytoin เป็นยาต้านอาการชักที่มีลักษณะทางเภสัชจลนศาสตร์ที่อันตราย 2 ประการ:
1. Narrow Therapeutic Index (NTI): ช่วงระดับยาในการรักษาแคบมาก (Therapeutic range: 10-20 mcg/mL) หากระดับยาต่ำกว่า 10 mcg/mL ผู้ป่วยจะคุมอาการชักไม่ได้ แต่หากสูงเกิน 20 mcg/mL จะเกิดความเป็นพิษต่อระบบประสาท (Nystagmus, Ataxia, Lethargy)
2. Non-linear / Michaelis-Menten (Capacity-limited) Kinetics: เอนไซม์ CYP2C9/2C19 ที่ตับจะเกิดการอิ่มตัว (Saturation) ได้ง่ายที่ระดับยาในการรักษา การเปลี่ยนแปลง Bioavailability เพียงเล็กน้อยจากการเปลี่ยนสารช่วยในตำรับ (เช่น เคยมีกรณีเปลี่ยน Diluent จาก Calcium sulfate เป็น Lactose ทำให้การดูดซึมยาเพิ่มขึ้นจนผู้ป่วยเกิดพิษทั้งประเทศ) ส่งผลให้ระดับยาในเลือดเพิ่มขึ้นแบบก้าวกระโดดเป็นทวีคูณ
🎯 ทำไมข้อนี้ถึงถูก:
ข้อ ก. ถูกต้อง เพราะ Phenytoin เป็นยา NTI และมี Non-linear kinetics จึงต้องควบคุมชีวสมมูลอย่างเข้มงวดที่สุด
🔍 ข้ออื่นผิดเพราะอะไร:
📖 Guideline อ้างอิง:
Applied Biopharmaceutics &amp; Pharmacokinetics (Shargel &amp; Yu) / Goodman &amp; Gilman's Pharmacological Basis of Therapeutics
📌 จุดจำก่อนสอบ:
Phenytoin: NTI (10-20 mcg/mL) + Non-linear (Michaelis-Menten) kinetics -&gt; ห้ามเปลี่ยน Brand พร่ำเพรื่อ ต้องตรวจ BE เคร่งครัด</t>
        </is>
      </c>
      <c r="K61" s="166" t="inlineStr">
        <is>
          <t>Applied Biopharmaceutics &amp; Pharmacokinetics (Shargel: Non-linear Pharmacokinetics) / Goodman &amp; Gilman's</t>
        </is>
      </c>
      <c r="L61" s="166" t="inlineStr">
        <is>
          <t>Biopharmaceutics &amp; Dissolution</t>
        </is>
      </c>
      <c r="M61" s="166" t="inlineStr"/>
      <c r="N61" s="165" t="inlineStr">
        <is>
          <t>Product</t>
        </is>
      </c>
      <c r="O61" s="166" t="inlineStr">
        <is>
          <t>ข้อสอบจริง Product ปี 2561 ข้อ 72</t>
        </is>
      </c>
      <c r="P61" s="165" t="inlineStr">
        <is>
          <t>ข้อสอบเก่า</t>
        </is>
      </c>
      <c r="Q61" s="165" t="inlineStr">
        <is>
          <t>2561</t>
        </is>
      </c>
      <c r="R61" s="165" t="inlineStr"/>
    </row>
    <row r="62" ht="24" customHeight="1" s="49">
      <c r="A62" s="165" t="n">
        <v>60</v>
      </c>
      <c r="B62"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62" s="166" t="inlineStr"/>
      <c r="D62" s="166" t="inlineStr">
        <is>
          <t>Assay</t>
        </is>
      </c>
      <c r="E62" s="166" t="inlineStr">
        <is>
          <t>Dissolution</t>
        </is>
      </c>
      <c r="F62" s="166" t="inlineStr">
        <is>
          <t>Identification</t>
        </is>
      </c>
      <c r="G62" s="166" t="inlineStr">
        <is>
          <t>Disintegration</t>
        </is>
      </c>
      <c r="H62" s="166" t="inlineStr">
        <is>
          <t>Uniformity of Dosage Units</t>
        </is>
      </c>
      <c r="I62" s="165" t="n">
        <v>4</v>
      </c>
      <c r="J62" s="166"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62" s="166" t="inlineStr">
        <is>
          <t>USP-NF &lt;1151&gt; Capsules / USP Monographs: Phenytoin Sodium Capsules</t>
        </is>
      </c>
      <c r="L62" s="166" t="inlineStr">
        <is>
          <t>Biopharmaceutics &amp; Dissolution</t>
        </is>
      </c>
      <c r="M62" s="166" t="inlineStr"/>
      <c r="N62" s="165" t="inlineStr">
        <is>
          <t>Product</t>
        </is>
      </c>
      <c r="O62" s="166" t="inlineStr">
        <is>
          <t>ข้อสอบจริง Product ปี 2561 ข้อ 73</t>
        </is>
      </c>
      <c r="P62" s="165" t="inlineStr">
        <is>
          <t>ข้อสอบเก่า</t>
        </is>
      </c>
      <c r="Q62" s="165" t="inlineStr">
        <is>
          <t>2561</t>
        </is>
      </c>
      <c r="R62" s="165" t="inlineStr"/>
    </row>
    <row r="63" ht="24" customHeight="1" s="49">
      <c r="A63" s="165" t="n">
        <v>61</v>
      </c>
      <c r="B63"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63" s="166" t="inlineStr"/>
      <c r="D63" s="166" t="inlineStr">
        <is>
          <t>100.0%</t>
        </is>
      </c>
      <c r="E63" s="166" t="inlineStr">
        <is>
          <t>120.0%</t>
        </is>
      </c>
      <c r="F63" s="166" t="inlineStr">
        <is>
          <t>125.0%</t>
        </is>
      </c>
      <c r="G63" s="166" t="inlineStr">
        <is>
          <t>130.0%</t>
        </is>
      </c>
      <c r="H63" s="166" t="inlineStr">
        <is>
          <t>140.0%</t>
        </is>
      </c>
      <c r="I63" s="165" t="n">
        <v>1</v>
      </c>
      <c r="J63" s="166"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63" s="166" t="inlineStr">
        <is>
          <t>Pharmaceutical Analysis &amp; Calculations (Howard C. Ansel) / USP-NF &lt;621&gt; Chromatography</t>
        </is>
      </c>
      <c r="L63" s="166" t="inlineStr">
        <is>
          <t>Biopharmaceutics &amp; Dissolution</t>
        </is>
      </c>
      <c r="M63" s="166" t="inlineStr"/>
      <c r="N63" s="165" t="inlineStr">
        <is>
          <t>Product</t>
        </is>
      </c>
      <c r="O63" s="166" t="inlineStr">
        <is>
          <t>ข้อสอบจริง Product ปี 2561 ข้อ 83</t>
        </is>
      </c>
      <c r="P63" s="165" t="inlineStr">
        <is>
          <t>ข้อสอบเก่า</t>
        </is>
      </c>
      <c r="Q63" s="165" t="inlineStr">
        <is>
          <t>2561</t>
        </is>
      </c>
      <c r="R63" s="165" t="inlineStr"/>
    </row>
    <row r="64" ht="24" customHeight="1" s="49">
      <c r="A64" s="165" t="n">
        <v>62</v>
      </c>
      <c r="B64"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64" s="166" t="inlineStr"/>
      <c r="D64" s="166" t="inlineStr">
        <is>
          <t>Lyoprotectant / Bulking agent (สารปกป้องโครงสร้างโปรตีนระหว่างแช่เยือกแข็งและเพิ่มมวลเนื้อเค้กยา) และ Tonicity agent</t>
        </is>
      </c>
      <c r="E64" s="166" t="inlineStr">
        <is>
          <t>Chemical Preservative สารกันเสีย</t>
        </is>
      </c>
      <c r="F64" s="166" t="inlineStr">
        <is>
          <t>Antioxidant สารต้านออกซิเดชัน</t>
        </is>
      </c>
      <c r="G64" s="166" t="inlineStr">
        <is>
          <t>Primary Emulsifier สารก่ออิมัลชัน</t>
        </is>
      </c>
      <c r="H64" s="166" t="inlineStr">
        <is>
          <t>Superdisintegrant สารช่วยแตกตัว</t>
        </is>
      </c>
      <c r="I64" s="165" t="n">
        <v>1</v>
      </c>
      <c r="J64"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64" s="166" t="inlineStr">
        <is>
          <t>Handbook of Pharmaceutical Excipients (Mannitol) / Ansel's Pharmaceutical Dosage Forms (Lyophilization of Biopharmaceuticals)</t>
        </is>
      </c>
      <c r="L64" s="166" t="inlineStr">
        <is>
          <t>Biopharmaceutics &amp; Dissolution</t>
        </is>
      </c>
      <c r="M64" s="166" t="inlineStr"/>
      <c r="N64" s="165" t="inlineStr">
        <is>
          <t>Product</t>
        </is>
      </c>
      <c r="O64" s="166" t="inlineStr">
        <is>
          <t>ข้อสอบจริง Product ปี 2559 ข้อ 13</t>
        </is>
      </c>
      <c r="P64" s="165" t="inlineStr">
        <is>
          <t>ข้อสอบเก่า</t>
        </is>
      </c>
      <c r="Q64" s="165" t="inlineStr">
        <is>
          <t>2559</t>
        </is>
      </c>
      <c r="R64" s="165" t="inlineStr"/>
    </row>
    <row r="65" ht="24" customHeight="1" s="49">
      <c r="A65" s="165" t="n">
        <v>63</v>
      </c>
      <c r="B65"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65" s="166" t="inlineStr"/>
      <c r="D65" s="166" t="inlineStr">
        <is>
          <t>Assay (% Labeled amount ของตัวยาสำคัญ)</t>
        </is>
      </c>
      <c r="E65" s="166" t="inlineStr">
        <is>
          <t>Dissolution Test (การทดสอบการละลายของตัวยา)</t>
        </is>
      </c>
      <c r="F65" s="166" t="inlineStr">
        <is>
          <t>Uniformity of Dosage Units (ความสม่ำเสมอของหน่วยยา)</t>
        </is>
      </c>
      <c r="G65" s="166" t="inlineStr">
        <is>
          <t>Description and Identification (ลักษณะภายนอกและการพิสูจน์เอกลักษณ์)</t>
        </is>
      </c>
      <c r="H65" s="166" t="inlineStr">
        <is>
          <t>Bioequivalence Study Report (รายงานการศึกษาชีวสมมูลในมนุษย์)</t>
        </is>
      </c>
      <c r="I65" s="165" t="n">
        <v>5</v>
      </c>
      <c r="J65" s="166"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65" s="166" t="inlineStr">
        <is>
          <t>PIC/S GMP Guide (Annex on Certificate of Analysis) / USP-NF Monographs: Amoxicillin Capsules</t>
        </is>
      </c>
      <c r="L65" s="166" t="inlineStr">
        <is>
          <t>Biopharmaceutics &amp; Dissolution</t>
        </is>
      </c>
      <c r="M65" s="166" t="inlineStr"/>
      <c r="N65" s="165" t="inlineStr">
        <is>
          <t>Product</t>
        </is>
      </c>
      <c r="O65" s="166" t="inlineStr">
        <is>
          <t>ข้อสอบจริง Product ปี 2559 ข้อ 21</t>
        </is>
      </c>
      <c r="P65" s="165" t="inlineStr">
        <is>
          <t>ข้อสอบเก่า</t>
        </is>
      </c>
      <c r="Q65" s="165" t="inlineStr">
        <is>
          <t>2559</t>
        </is>
      </c>
      <c r="R65" s="165" t="inlineStr"/>
    </row>
    <row r="66" ht="24" customHeight="1" s="49">
      <c r="A66" s="165" t="n">
        <v>64</v>
      </c>
      <c r="B66"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66" s="166" t="inlineStr"/>
      <c r="D66" s="166" t="inlineStr">
        <is>
          <t>F1 (NaCMC เป็นสารช่วยแตกตัวเร็วที่สุด)</t>
        </is>
      </c>
      <c r="E66" s="166" t="inlineStr">
        <is>
          <t>F2 (Crospovidone เป็น Superdisintegrant ที่ช่วยให้เม็ดยาแตกตัวเร็วที่สุดในเวลาเพียง 12 วินาที)</t>
        </is>
      </c>
      <c r="F66" s="166" t="inlineStr">
        <is>
          <t>F3 (Alginic acid)</t>
        </is>
      </c>
      <c r="G66" s="166" t="inlineStr">
        <is>
          <t>F4 (Corn starch)</t>
        </is>
      </c>
      <c r="H66" s="166" t="inlineStr">
        <is>
          <t>F5 (Pregelatinized starch)</t>
        </is>
      </c>
      <c r="I66" s="165" t="n">
        <v>2</v>
      </c>
      <c r="J66" s="166"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66" s="166" t="inlineStr">
        <is>
          <t>Handbook of Pharmaceutical Excipients (Crospovidone) / Ansel's Pharmaceutical Dosage Forms</t>
        </is>
      </c>
      <c r="L66" s="166" t="inlineStr">
        <is>
          <t>Biopharmaceutics &amp; Dissolution</t>
        </is>
      </c>
      <c r="M66" s="166" t="inlineStr"/>
      <c r="N66" s="165" t="inlineStr">
        <is>
          <t>Product</t>
        </is>
      </c>
      <c r="O66" s="166" t="inlineStr">
        <is>
          <t>ข้อสอบจริง Product ปี 2559 ข้อ 24</t>
        </is>
      </c>
      <c r="P66" s="165" t="inlineStr">
        <is>
          <t>ข้อสอบเก่า</t>
        </is>
      </c>
      <c r="Q66" s="165" t="inlineStr">
        <is>
          <t>2559</t>
        </is>
      </c>
      <c r="R66" s="165" t="inlineStr"/>
    </row>
    <row r="67" ht="24" customHeight="1" s="49">
      <c r="A67" s="165" t="n">
        <v>65</v>
      </c>
      <c r="B67"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67" s="166" t="inlineStr"/>
      <c r="D67" s="166" t="inlineStr">
        <is>
          <t>Bulking agent / Lyoprotectant และ Isotonicity agent</t>
        </is>
      </c>
      <c r="E67" s="166" t="inlineStr">
        <is>
          <t>Preservative สารกันเสีย</t>
        </is>
      </c>
      <c r="F67" s="166" t="inlineStr">
        <is>
          <t>Antioxidant สารต้านออกซิเดชัน</t>
        </is>
      </c>
      <c r="G67" s="166" t="inlineStr">
        <is>
          <t>Emulsifying agent สารก่ออิมัลชัน</t>
        </is>
      </c>
      <c r="H67" s="166" t="inlineStr">
        <is>
          <t>Surfactant สารลดแรงตึงผิว</t>
        </is>
      </c>
      <c r="I67" s="165" t="n">
        <v>1</v>
      </c>
      <c r="J67" s="166"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67" s="166" t="inlineStr">
        <is>
          <t>Handbook of Pharmaceutical Excipients (Mannitol) / Ansel's Dosage Forms</t>
        </is>
      </c>
      <c r="L67" s="166" t="inlineStr">
        <is>
          <t>Biopharmaceutics &amp; Dissolution</t>
        </is>
      </c>
      <c r="M67" s="166" t="inlineStr"/>
      <c r="N67" s="165" t="inlineStr">
        <is>
          <t>Product</t>
        </is>
      </c>
      <c r="O67" s="166" t="inlineStr">
        <is>
          <t>ข้อสอบจริง Product ปี 2559 ข้อ 11</t>
        </is>
      </c>
      <c r="P67" s="165" t="inlineStr">
        <is>
          <t>ข้อสอบเก่า</t>
        </is>
      </c>
      <c r="Q67" s="165" t="inlineStr">
        <is>
          <t>2559</t>
        </is>
      </c>
      <c r="R67" s="165" t="inlineStr"/>
    </row>
    <row r="68" ht="24" customHeight="1" s="49">
      <c r="A68" s="165" t="n">
        <v>66</v>
      </c>
      <c r="B68"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68" s="166" t="inlineStr"/>
      <c r="D68" s="166" t="inlineStr">
        <is>
          <t>Disintegration Test (การทดสอบการแตกตัว)</t>
        </is>
      </c>
      <c r="E68" s="166" t="inlineStr">
        <is>
          <t>Dissolution Test (การทดสอบการละลาย)</t>
        </is>
      </c>
      <c r="F68" s="166" t="inlineStr">
        <is>
          <t>Hardness / Tablet Breaking Force (ความแข็งของยาเม็ดตาม USP &lt;1217&gt;)</t>
        </is>
      </c>
      <c r="G68" s="166" t="inlineStr">
        <is>
          <t>Content Uniformity (ความสม่ำเสมอของปริมาณตัวยาสำคัญตาม USP &lt;905&gt;)</t>
        </is>
      </c>
      <c r="H68" s="166" t="inlineStr">
        <is>
          <t>Weight Variation (ความสม่ำเสมอของน้ำหนักตาม USP &lt;905&gt;)</t>
        </is>
      </c>
      <c r="I68" s="165" t="n">
        <v>3</v>
      </c>
      <c r="J68" s="166"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68" s="166" t="inlineStr">
        <is>
          <t>USP-NF General Chapter &lt;1217&gt; Tablet Breaking Force / USP-NF &lt;1151&gt; Tablets</t>
        </is>
      </c>
      <c r="L68" s="166" t="inlineStr">
        <is>
          <t>Biopharmaceutics &amp; Dissolution</t>
        </is>
      </c>
      <c r="M68" s="166" t="inlineStr"/>
      <c r="N68" s="165" t="inlineStr">
        <is>
          <t>Product</t>
        </is>
      </c>
      <c r="O68" s="166" t="inlineStr">
        <is>
          <t>ข้อสอบจริง Product ปี 2559 ข้อ 2</t>
        </is>
      </c>
      <c r="P68" s="165" t="inlineStr">
        <is>
          <t>ข้อสอบเก่า</t>
        </is>
      </c>
      <c r="Q68" s="165" t="inlineStr">
        <is>
          <t>2559</t>
        </is>
      </c>
      <c r="R68" s="165" t="inlineStr"/>
    </row>
    <row r="69" ht="24" customHeight="1" s="49">
      <c r="A69" s="165" t="n">
        <v>67</v>
      </c>
      <c r="B69" s="166" t="inlineStr">
        <is>
          <t>ถ้าระดับ Albumin ในเลือดลดลง กระบวนการใดที่ไม่ได้รับผลกระทบจากการเปลี่ยนแปลงนี้</t>
        </is>
      </c>
      <c r="C69" s="166" t="inlineStr"/>
      <c r="D69" s="166" t="inlineStr">
        <is>
          <t>Absorption</t>
        </is>
      </c>
      <c r="E69" s="166" t="inlineStr">
        <is>
          <t>Distribution</t>
        </is>
      </c>
      <c r="F69" s="166" t="inlineStr">
        <is>
          <t>Metabolism</t>
        </is>
      </c>
      <c r="G69" s="166" t="inlineStr">
        <is>
          <t>Elimination</t>
        </is>
      </c>
      <c r="H69" s="166" t="inlineStr">
        <is>
          <t>Biotransformation</t>
        </is>
      </c>
      <c r="I69" s="165" t="inlineStr">
        <is>
          <t>1</t>
        </is>
      </c>
      <c r="J69" s="166"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69" s="166" t="inlineStr"/>
      <c r="L69" s="166" t="inlineStr">
        <is>
          <t>Hypertension</t>
        </is>
      </c>
      <c r="M69" s="166" t="inlineStr"/>
      <c r="N69" s="165" t="inlineStr">
        <is>
          <t>Clinic</t>
        </is>
      </c>
      <c r="O69" s="166" t="inlineStr">
        <is>
          <t>ข้อ 11 (PLE_CC1_Practice_Exam.md)</t>
        </is>
      </c>
      <c r="P69" s="165" t="inlineStr">
        <is>
          <t>แบบฝึกหัด</t>
        </is>
      </c>
      <c r="Q69" s="165" t="inlineStr">
        <is>
          <t>เล่มม่วง</t>
        </is>
      </c>
      <c r="R69" s="165" t="inlineStr"/>
    </row>
    <row r="70" ht="24" customHeight="1" s="49">
      <c r="A70" s="165" t="n">
        <v>68</v>
      </c>
      <c r="B70" s="166" t="inlineStr">
        <is>
          <t>[กรณีศึกษา 2]
ผู้ป่วยพาร์กินสันได้รับยา levodopa+benserazide และ trihexyphenidyl
คำถาม: L-dopa เข้า BBB ด้วยกลไกใด</t>
        </is>
      </c>
      <c r="C70" s="166" t="inlineStr"/>
      <c r="D70" s="166" t="inlineStr">
        <is>
          <t>ใช้ amino acid co-transporter</t>
        </is>
      </c>
      <c r="E70" s="166" t="inlineStr">
        <is>
          <t>ใช้ passive diffusion</t>
        </is>
      </c>
      <c r="F70" s="166" t="inlineStr">
        <is>
          <t>ถูกเปลี่ยนเป็น dopamine ก่อนที่จะผ่าน BBB</t>
        </is>
      </c>
      <c r="G70" s="166" t="inlineStr">
        <is>
          <t>ต้องอาศัย carrier ในการเข้าสมอง</t>
        </is>
      </c>
      <c r="H70" s="166" t="inlineStr">
        <is>
          <t>ผ่านกระบวนการ active transporter</t>
        </is>
      </c>
      <c r="I70" s="165" t="inlineStr">
        <is>
          <t>1</t>
        </is>
      </c>
      <c r="J70" s="166" t="inlineStr">
        <is>
          <t xml:space="preserve">✅ คำตอบที่ถูกต้อง: ข้อ ก. ใช้ amino acid co-transporter
🎯 ทำไมข้อนี้ถึงถูก:
🔍 ข้ออื่นผิดเพราะอะไร:
</t>
        </is>
      </c>
      <c r="K70" s="166" t="inlineStr"/>
      <c r="L70" s="166" t="inlineStr">
        <is>
          <t>Drug Absorption &amp; Transport</t>
        </is>
      </c>
      <c r="M70" s="166" t="inlineStr"/>
      <c r="N70" s="165" t="inlineStr">
        <is>
          <t>Product</t>
        </is>
      </c>
      <c r="O70" s="166" t="inlineStr">
        <is>
          <t>[SOURCE: Pharma Plus เล่มม่วง 2 - ข้อสอบย้อนหลังปี 2558 วันที่ 1 ข้อ 13]</t>
        </is>
      </c>
      <c r="P70" s="165" t="inlineStr">
        <is>
          <t>ข้อสอบเก่า</t>
        </is>
      </c>
      <c r="Q70" s="165" t="inlineStr">
        <is>
          <t>2558</t>
        </is>
      </c>
      <c r="R70" s="165" t="inlineStr"/>
    </row>
    <row r="71" ht="24" customHeight="1" s="49">
      <c r="A71" s="165" t="n">
        <v>69</v>
      </c>
      <c r="B71" s="166" t="inlineStr">
        <is>
          <t>จงหาค่าคงที่ของการกำจัดยาที่มีค่าครึ่งชีวิต 8 ชม.</t>
        </is>
      </c>
      <c r="C71" s="166" t="inlineStr"/>
      <c r="D71" s="166" t="inlineStr">
        <is>
          <t>5.544 hr⁻¹</t>
        </is>
      </c>
      <c r="E71" s="166" t="inlineStr">
        <is>
          <t>7.704 hr⁻¹</t>
        </is>
      </c>
      <c r="F71" s="166" t="inlineStr">
        <is>
          <t>0.086 hr⁻¹</t>
        </is>
      </c>
      <c r="G71" s="166" t="inlineStr">
        <is>
          <t>0.120 hr⁻¹</t>
        </is>
      </c>
      <c r="H71" s="166" t="inlineStr">
        <is>
          <t>0.963 hr⁻¹</t>
        </is>
      </c>
      <c r="I71" s="165" t="inlineStr">
        <is>
          <t>3</t>
        </is>
      </c>
      <c r="J71" s="166" t="inlineStr">
        <is>
          <t xml:space="preserve">✅ คำตอบที่ถูกต้อง: ข้อ ค. 0.086 hr⁻¹
🎯 ทำไมข้อนี้ถึงถูก:
🔍 ข้ออื่นผิดเพราะอะไร:
</t>
        </is>
      </c>
      <c r="K71" s="166" t="inlineStr"/>
      <c r="L71" s="166" t="inlineStr">
        <is>
          <t>Pharmacokinetic Parameters</t>
        </is>
      </c>
      <c r="M71" s="166" t="inlineStr"/>
      <c r="N71" s="165" t="inlineStr">
        <is>
          <t>Product</t>
        </is>
      </c>
      <c r="O71" s="166" t="inlineStr">
        <is>
          <t>[SOURCE: Pharma Plus เล่มม่วง 2 - ข้อสอบย้อนหลังปี 2558 วันที่ 1 ข้อ 53]</t>
        </is>
      </c>
      <c r="P71" s="165" t="inlineStr">
        <is>
          <t>ข้อสอบเก่า</t>
        </is>
      </c>
      <c r="Q71" s="165" t="inlineStr">
        <is>
          <t>2558</t>
        </is>
      </c>
      <c r="R71" s="165" t="inlineStr"/>
    </row>
    <row r="72" ht="24" customHeight="1" s="49">
      <c r="A72" s="165" t="n">
        <v>70</v>
      </c>
      <c r="B72"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72" s="166" t="inlineStr"/>
      <c r="D72" s="166" t="inlineStr">
        <is>
          <t>กราฟเส้นตรงคงที่ตลอด 21 วัน แล้วดิ่งลงทันที</t>
        </is>
      </c>
      <c r="E72" s="166" t="inlineStr">
        <is>
          <t>กราฟค่อยๆ เพิ่มขึ้นเป็นที่ราบสูง (plateau) ตลอด 21 วัน แล้วลดลง</t>
        </is>
      </c>
      <c r="F72" s="166" t="inlineStr">
        <is>
          <t>กราฟรูปฟันปลาขึ้นลง 3 ยอด (peaks) ตามการเปลี่ยนแผ่นแปะทุกสัปดาห์จนถึง 21 วัน แล้วลดลง</t>
        </is>
      </c>
      <c r="G72" s="166" t="inlineStr">
        <is>
          <t>กราฟยอดแหลมสูงช่วงแรกแล้วค่อยๆ ลาดต่ำลงตลอด 21 วัน</t>
        </is>
      </c>
      <c r="H72" s="166" t="inlineStr">
        <is>
          <t>กราฟลดลงฮวบทันทีตั้งแต่วันแรกและต่ำราบจนถึง 21 วัน</t>
        </is>
      </c>
      <c r="I72" s="165" t="inlineStr">
        <is>
          <t>2</t>
        </is>
      </c>
      <c r="J72" s="166" t="inlineStr">
        <is>
          <t xml:space="preserve">✅ คำตอบที่ถูกต้อง: ข้อ ข. กราฟค่อยๆ เพิ่มขึ้นเป็นที่ราบสูง (plateau) ตลอด 21 วัน แล้วลดลง
🎯 ทำไมข้อนี้ถึงถูก:
🔍 ข้ออื่นผิดเพราะอะไร:
</t>
        </is>
      </c>
      <c r="K72" s="166" t="inlineStr"/>
      <c r="L72" s="166" t="inlineStr">
        <is>
          <t>Transdermal Drug Delivery Systems (TDDS)</t>
        </is>
      </c>
      <c r="M72" s="166" t="inlineStr"/>
      <c r="N72" s="165" t="inlineStr">
        <is>
          <t>Product</t>
        </is>
      </c>
      <c r="O72" s="166" t="inlineStr">
        <is>
          <t>[SOURCE: Pharma Plus เล่มม่วง 2 - ข้อสอบย้อนหลังปี 2558 วันที่ 1 ข้อ 84]</t>
        </is>
      </c>
      <c r="P72" s="165" t="inlineStr">
        <is>
          <t>ข้อสอบเก่า</t>
        </is>
      </c>
      <c r="Q72" s="165" t="inlineStr">
        <is>
          <t>2558</t>
        </is>
      </c>
      <c r="R72" s="165" t="inlineStr"/>
    </row>
    <row r="73" ht="24" customHeight="1" s="49">
      <c r="A73" s="165" t="n">
        <v>71</v>
      </c>
      <c r="B73" s="166" t="inlineStr">
        <is>
          <t>[กรณีศึกษา 12] คำแนะนำในข้อใดที่เภสัชกรควรแนะนำแก่ผู้ป่วยสำหรับยา griseofulvin</t>
        </is>
      </c>
      <c r="C73" s="166" t="inlineStr"/>
      <c r="D73" s="166" t="inlineStr">
        <is>
          <t>ดื่มน้ำตามมากๆ</t>
        </is>
      </c>
      <c r="E73" s="166" t="inlineStr">
        <is>
          <t>รับประทานก่อนอาหาร 30 นาที</t>
        </is>
      </c>
      <c r="F73" s="166" t="inlineStr">
        <is>
          <t>รับประทานพร้อมอาหารไขมันสูง จะช่วยเพิ่มการดูดซึม</t>
        </is>
      </c>
      <c r="G73" s="166" t="inlineStr">
        <is>
          <t>รับประทานหลังอาหารทันที</t>
        </is>
      </c>
      <c r="H73" s="166" t="inlineStr">
        <is>
          <t>รับประทานเวลาใดก็ได้ เพราะอาหารไม่มีผลต่อการดูดซึม</t>
        </is>
      </c>
      <c r="I73" s="165" t="inlineStr">
        <is>
          <t>3</t>
        </is>
      </c>
      <c r="J73" s="166" t="inlineStr">
        <is>
          <t xml:space="preserve">✅ คำตอบที่ถูกต้อง: ข้อ ค. รับประทานพร้อมอาหารไขมันสูง จะช่วยเพิ่มการดูดซึม
🎯 ทำไมข้อนี้ถึงถูก:
🔍 ข้ออื่นผิดเพราะอะไร:
</t>
        </is>
      </c>
      <c r="K73" s="166" t="inlineStr"/>
      <c r="L73" s="166" t="inlineStr">
        <is>
          <t>Bioavailability &amp; Food-Drug Interactions</t>
        </is>
      </c>
      <c r="M73" s="166" t="inlineStr"/>
      <c r="N73" s="165" t="inlineStr">
        <is>
          <t>Clinic</t>
        </is>
      </c>
      <c r="O73" s="166" t="inlineStr">
        <is>
          <t>[SOURCE: Pharma Plus เล่มม่วง 2 - ข้อสอบย้อนหลังปี 2558 วันที่ 1 ข้อ 96]</t>
        </is>
      </c>
      <c r="P73" s="165" t="inlineStr">
        <is>
          <t>ข้อสอบเก่า</t>
        </is>
      </c>
      <c r="Q73" s="165" t="inlineStr">
        <is>
          <t>2558</t>
        </is>
      </c>
      <c r="R73" s="165" t="inlineStr"/>
    </row>
    <row r="74" ht="24" customHeight="1" s="49">
      <c r="A74" s="165" t="n">
        <v>72</v>
      </c>
      <c r="B74"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74" s="166" t="inlineStr"/>
      <c r="D74" s="166" t="inlineStr">
        <is>
          <t>2 ng/L</t>
        </is>
      </c>
      <c r="E74" s="166" t="inlineStr">
        <is>
          <t>0.2 ng/L</t>
        </is>
      </c>
      <c r="F74" s="166" t="inlineStr">
        <is>
          <t>10 ng/L</t>
        </is>
      </c>
      <c r="G74" s="166" t="inlineStr">
        <is>
          <t>18 ng/L</t>
        </is>
      </c>
      <c r="H74" s="166" t="inlineStr">
        <is>
          <t>20 ng/L</t>
        </is>
      </c>
      <c r="I74" s="165" t="inlineStr">
        <is>
          <t>1</t>
        </is>
      </c>
      <c r="J74" s="166" t="inlineStr">
        <is>
          <t xml:space="preserve">✅ คำตอบที่ถูกต้อง: ข้อ ก. 2 ng/L
🎯 ทำไมข้อนี้ถึงถูก:
🔍 ข้ออื่นผิดเพราะอะไร:
</t>
        </is>
      </c>
      <c r="K74" s="166" t="inlineStr"/>
      <c r="L74" s="166" t="inlineStr">
        <is>
          <t>Pharmacokinetic Calculations</t>
        </is>
      </c>
      <c r="M74" s="166" t="inlineStr"/>
      <c r="N74" s="165" t="inlineStr">
        <is>
          <t>Product</t>
        </is>
      </c>
      <c r="O74" s="166" t="inlineStr">
        <is>
          <t>[SOURCE: Pharma Plus เล่มม่วง 2 - ข้อสอบย้อนหลังปี 2558 วันที่ 2 ข้อ 46]</t>
        </is>
      </c>
      <c r="P74" s="165" t="inlineStr">
        <is>
          <t>ข้อสอบเก่า</t>
        </is>
      </c>
      <c r="Q74" s="165" t="inlineStr">
        <is>
          <t>2558</t>
        </is>
      </c>
      <c r="R74" s="165" t="inlineStr"/>
    </row>
    <row r="75" ht="24" customHeight="1" s="49">
      <c r="A75" s="165" t="n">
        <v>73</v>
      </c>
      <c r="B75"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75" s="166" t="inlineStr"/>
      <c r="D75" s="166" t="inlineStr">
        <is>
          <t>Diclofenac</t>
        </is>
      </c>
      <c r="E75" s="166" t="inlineStr">
        <is>
          <t>Phenytoin</t>
        </is>
      </c>
      <c r="F75" s="166" t="inlineStr">
        <is>
          <t>Ascorbic acid</t>
        </is>
      </c>
      <c r="G75" s="166" t="inlineStr">
        <is>
          <t>NaHCO3</t>
        </is>
      </c>
      <c r="H75" s="166" t="inlineStr">
        <is>
          <t>Naproxen</t>
        </is>
      </c>
      <c r="I75" s="165" t="inlineStr">
        <is>
          <t>4</t>
        </is>
      </c>
      <c r="J75" s="166" t="inlineStr">
        <is>
          <t xml:space="preserve">✅ คำตอบที่ถูกต้อง: ข้อ ง. NaHCO3
🎯 ทำไมข้อนี้ถึงถูก:
🔍 ข้ออื่นผิดเพราะอะไร:
</t>
        </is>
      </c>
      <c r="K75" s="166" t="inlineStr"/>
      <c r="L75" s="166" t="inlineStr">
        <is>
          <t>Renal Elimination and Ion Trapping</t>
        </is>
      </c>
      <c r="M75" s="166" t="inlineStr"/>
      <c r="N75" s="165" t="inlineStr">
        <is>
          <t>Product</t>
        </is>
      </c>
      <c r="O75" s="166" t="inlineStr">
        <is>
          <t>[SOURCE: Pharma Plus เล่มม่วง 2 - ข้อสอบย้อนหลังปี 2558 วันที่ 2 ข้อ 52]</t>
        </is>
      </c>
      <c r="P75" s="165" t="inlineStr">
        <is>
          <t>ข้อสอบเก่า</t>
        </is>
      </c>
      <c r="Q75" s="165" t="inlineStr">
        <is>
          <t>2558</t>
        </is>
      </c>
      <c r="R75" s="165" t="inlineStr"/>
    </row>
    <row r="76" ht="24" customHeight="1" s="49">
      <c r="A76" s="165" t="n">
        <v>74</v>
      </c>
      <c r="B76"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76" s="166" t="inlineStr"/>
      <c r="D76" s="166" t="inlineStr">
        <is>
          <t>Tamoxifen ไม่ใช่ active metabolite</t>
        </is>
      </c>
      <c r="E76" s="166" t="inlineStr">
        <is>
          <t>การออกฤทธิ์ของ tamoxifen ไม่ขึ้นกับเชื้อชาติ</t>
        </is>
      </c>
      <c r="F76" s="166" t="inlineStr">
        <is>
          <t>คนไข้ที่เป็น poor metabolizer ของ 2D6 จะทำให้ ยาออกฤทธิ์ได้น้อยลง</t>
        </is>
      </c>
      <c r="G76" s="166" t="inlineStr">
        <is>
          <t>คนไข้ที่เป็น rapid metabolizer ของ 2D6 จะทำให้ยาออกฤทธิ์ได้น้อยลง</t>
        </is>
      </c>
      <c r="H76" s="166" t="inlineStr">
        <is>
          <t>คนไข้ที่กิน paroxetine จะทำให้ยาออกฤทธิ์ได้มากขึ้น</t>
        </is>
      </c>
      <c r="I76" s="165" t="inlineStr">
        <is>
          <t>1</t>
        </is>
      </c>
      <c r="J76" s="166" t="inlineStr">
        <is>
          <t xml:space="preserve">✅ คำตอบที่ถูกต้อง: ข้อ ก. Tamoxifen ไม่ใช่ active metabolite
🎯 ทำไมข้อนี้ถึงถูก:
🔍 ข้ออื่นผิดเพราะอะไร:
</t>
        </is>
      </c>
      <c r="K76" s="166" t="inlineStr"/>
      <c r="L76" s="166" t="inlineStr">
        <is>
          <t>Pharmacogenomics and Drug Metabolism</t>
        </is>
      </c>
      <c r="M76" s="166" t="inlineStr"/>
      <c r="N76" s="165" t="inlineStr">
        <is>
          <t>Product</t>
        </is>
      </c>
      <c r="O76" s="166" t="inlineStr">
        <is>
          <t>[SOURCE: Pharma Plus เล่มม่วง 2 - ข้อสอบย้อนหลังปี 2558 วันที่ 2 ข้อ 68]</t>
        </is>
      </c>
      <c r="P76" s="165" t="inlineStr">
        <is>
          <t>ข้อสอบเก่า</t>
        </is>
      </c>
      <c r="Q76" s="165" t="inlineStr">
        <is>
          <t>2558</t>
        </is>
      </c>
      <c r="R76" s="165" t="inlineStr"/>
    </row>
    <row r="77" ht="24" customHeight="1" s="49">
      <c r="A77" s="165" t="n">
        <v>75</v>
      </c>
      <c r="B77" s="166" t="inlineStr">
        <is>
          <t>ยาต้องมีคุณสมบัติใดที่สามารถทำให้ยาดูดซึมผ่าน cornea ได้</t>
        </is>
      </c>
      <c r="C77" s="166" t="inlineStr"/>
      <c r="D77" s="166" t="inlineStr">
        <is>
          <t>มีค่า pKa สูง</t>
        </is>
      </c>
      <c r="E77" s="166" t="inlineStr">
        <is>
          <t>มีค่า log P ต่ำ</t>
        </is>
      </c>
      <c r="F77" s="166" t="inlineStr">
        <is>
          <t>ต้องมี pH 7.4</t>
        </is>
      </c>
      <c r="G77" s="166" t="inlineStr">
        <is>
          <t>แตกตัวที่ได้ที่ physiological pH</t>
        </is>
      </c>
      <c r="H77" s="166" t="inlineStr">
        <is>
          <t>สามารถละลายได้ทั้งในน้ำและไขมัน</t>
        </is>
      </c>
      <c r="I77" s="165" t="inlineStr">
        <is>
          <t>5</t>
        </is>
      </c>
      <c r="J77"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77" s="166" t="inlineStr">
        <is>
          <t>Ocular Drug Delivery</t>
        </is>
      </c>
      <c r="L77" s="166" t="inlineStr">
        <is>
          <t>Biphasic Solubility for Corneal Penetration (Epithelium-Stroma-Endothelium)</t>
        </is>
      </c>
      <c r="M77" s="166" t="inlineStr"/>
      <c r="N77" s="165" t="inlineStr">
        <is>
          <t>ปานกลาง</t>
        </is>
      </c>
      <c r="O77" s="166" t="inlineStr">
        <is>
          <t>ข้อสอบเก่า</t>
        </is>
      </c>
      <c r="P77" s="165" t="inlineStr">
        <is>
          <t>ข้อสอบเก่า</t>
        </is>
      </c>
      <c r="Q77" s="165" t="inlineStr">
        <is>
          <t>2565</t>
        </is>
      </c>
      <c r="R77" s="165" t="inlineStr"/>
    </row>
    <row r="78" ht="24" customHeight="1" s="49">
      <c r="A78" s="165" t="n">
        <v>76</v>
      </c>
      <c r="B78" s="166" t="inlineStr">
        <is>
          <t>ชีวสมมูลเปรียบเทียบยาต้นแบบกับยาใหม่ที่ขับออกทางไตคือข้อใด</t>
        </is>
      </c>
      <c r="C78" s="166" t="inlineStr"/>
      <c r="D78" s="166" t="inlineStr">
        <is>
          <t>T½</t>
        </is>
      </c>
      <c r="E78" s="166" t="inlineStr">
        <is>
          <t>Urine excretion</t>
        </is>
      </c>
      <c r="F78" s="166" t="inlineStr">
        <is>
          <t>AUC vs time curve</t>
        </is>
      </c>
      <c r="G78" s="166" t="inlineStr">
        <is>
          <t>Drug plasma concentration</t>
        </is>
      </c>
      <c r="H78" s="166" t="inlineStr">
        <is>
          <t>Time to peak drug concentration</t>
        </is>
      </c>
      <c r="I78" s="165" t="inlineStr">
        <is>
          <t>2</t>
        </is>
      </c>
      <c r="J78"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78" s="166" t="inlineStr">
        <is>
          <t>Bioequivalence and Pharmacokinetics</t>
        </is>
      </c>
      <c r="L78" s="166" t="inlineStr">
        <is>
          <t>Urinary Drug Excretion (Cumulative Amount Excreted) in Bioequivalence</t>
        </is>
      </c>
      <c r="M78" s="166" t="inlineStr"/>
      <c r="N78" s="165" t="inlineStr">
        <is>
          <t>ปานกลาง</t>
        </is>
      </c>
      <c r="O78" s="166" t="inlineStr">
        <is>
          <t>ข้อสอบเก่า</t>
        </is>
      </c>
      <c r="P78" s="165" t="inlineStr">
        <is>
          <t>ข้อสอบเก่า</t>
        </is>
      </c>
      <c r="Q78" s="165" t="inlineStr">
        <is>
          <t>2565</t>
        </is>
      </c>
      <c r="R78" s="165" t="inlineStr"/>
    </row>
    <row r="79" ht="409.6" customHeight="1" s="49"/>
    <row r="80" ht="409.6" customHeight="1" s="49"/>
    <row r="81" ht="409.6" customHeight="1" s="49"/>
    <row r="82" ht="409.6" customHeight="1" s="49"/>
    <row r="83" ht="409.6" customHeight="1" s="49"/>
    <row r="84" ht="409.6" customHeight="1" s="49"/>
    <row r="85" ht="24" customHeight="1" s="49"/>
    <row r="86" ht="24" customHeight="1" s="49"/>
    <row r="87" ht="24" customHeight="1" s="49"/>
    <row r="88" ht="24" customHeight="1" s="49"/>
    <row r="89" ht="24" customHeight="1" s="49"/>
    <row r="90" ht="24" customHeight="1" s="49"/>
    <row r="91" ht="24" customHeight="1" s="49"/>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R7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กระบวนการ sterilization ที่เหมาะสมกับผลิตภัณฑ์สำเร็จรูป insulin injection ได้แก่ข้อใด</t>
        </is>
      </c>
      <c r="C3" s="166" t="inlineStr"/>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66" t="inlineStr"/>
      <c r="L3" s="166" t="inlineStr">
        <is>
          <t>Autoclave &amp; Sterilization</t>
        </is>
      </c>
      <c r="M3" s="166" t="inlineStr"/>
      <c r="N3" s="165" t="inlineStr">
        <is>
          <t>Sterile Products</t>
        </is>
      </c>
      <c r="O3" s="166" t="inlineStr">
        <is>
          <t>แบบฝึกหัด PLE-CC 1 ข้อ 32</t>
        </is>
      </c>
      <c r="P3" s="165" t="inlineStr">
        <is>
          <t>แบบฝึกหัด</t>
        </is>
      </c>
      <c r="Q3" s="165" t="inlineStr">
        <is>
          <t>เล่มม่วง</t>
        </is>
      </c>
      <c r="R3" s="165" t="inlineStr"/>
    </row>
    <row r="4" ht="24" customHeight="1" s="49">
      <c r="A4" s="167" t="n">
        <v>2</v>
      </c>
      <c r="B4" s="166" t="inlineStr">
        <is>
          <t>COA ของ insulin biosimilar glargine อะไรไม่จำเป็นต้องมี</t>
        </is>
      </c>
      <c r="C4" s="166" t="inlineStr"/>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66" t="inlineStr"/>
      <c r="L4" s="166" t="inlineStr">
        <is>
          <t>Parenterals &amp; Ophthalmic</t>
        </is>
      </c>
      <c r="M4" s="166" t="inlineStr"/>
      <c r="N4" s="165" t="inlineStr">
        <is>
          <t>Sterile Products</t>
        </is>
      </c>
      <c r="O4" s="166" t="inlineStr">
        <is>
          <t>แบบฝึกหัด PLE-CC 1 ข้อ 34</t>
        </is>
      </c>
      <c r="P4" s="165" t="inlineStr">
        <is>
          <t>แบบฝึกหัด</t>
        </is>
      </c>
      <c r="Q4" s="165" t="inlineStr">
        <is>
          <t>เล่มม่วง</t>
        </is>
      </c>
      <c r="R4" s="165" t="inlineStr"/>
    </row>
    <row r="5" ht="24" customHeight="1" s="49">
      <c r="A5" s="167" t="n">
        <v>3</v>
      </c>
      <c r="B5" s="166" t="inlineStr">
        <is>
          <t>เหตุผลหลักในการตรวจ Bacterial endotoxin ใน Paclitaxel injection</t>
        </is>
      </c>
      <c r="C5" s="166" t="inlineStr"/>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66" t="inlineStr"/>
      <c r="L5" s="166" t="inlineStr">
        <is>
          <t>Sterility &amp; Pyrogen testing</t>
        </is>
      </c>
      <c r="M5" s="166" t="inlineStr"/>
      <c r="N5" s="165" t="inlineStr">
        <is>
          <t>Sterile Products</t>
        </is>
      </c>
      <c r="O5" s="166" t="inlineStr">
        <is>
          <t>แบบฝึกหัด PLE-CC 1 ข้อ 75</t>
        </is>
      </c>
      <c r="P5" s="165" t="inlineStr">
        <is>
          <t>แบบฝึกหัด</t>
        </is>
      </c>
      <c r="Q5" s="165" t="inlineStr">
        <is>
          <t>เล่มม่วง</t>
        </is>
      </c>
      <c r="R5" s="165" t="inlineStr"/>
    </row>
    <row r="6" ht="24" customHeight="1" s="49">
      <c r="A6" s="167" t="n">
        <v>4</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inlineStr"/>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Parenterals &amp; Ophthalmic</t>
        </is>
      </c>
      <c r="M6" s="166" t="inlineStr"/>
      <c r="N6" s="165" t="inlineStr">
        <is>
          <t>Sterile Products</t>
        </is>
      </c>
      <c r="O6" s="166" t="inlineStr">
        <is>
          <t>แบบฝึกหัด PLE-CC 1 ข้อ 79</t>
        </is>
      </c>
      <c r="P6" s="165" t="inlineStr">
        <is>
          <t>แบบฝึกหัด</t>
        </is>
      </c>
      <c r="Q6" s="165" t="inlineStr">
        <is>
          <t>เล่มม่วง</t>
        </is>
      </c>
      <c r="R6" s="165" t="inlineStr"/>
    </row>
    <row r="7" ht="24" customHeight="1" s="49">
      <c r="A7" s="167" t="n">
        <v>5</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inlineStr"/>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66" t="inlineStr"/>
      <c r="L7" s="166" t="inlineStr">
        <is>
          <t>Sterility &amp; Pyrogen testing</t>
        </is>
      </c>
      <c r="M7" s="166" t="inlineStr"/>
      <c r="N7" s="165" t="inlineStr">
        <is>
          <t>Sterile Products</t>
        </is>
      </c>
      <c r="O7" s="166" t="inlineStr">
        <is>
          <t>แบบฝึกหัด PLE-CC 1 ข้อ 105</t>
        </is>
      </c>
      <c r="P7" s="165" t="inlineStr">
        <is>
          <t>แบบฝึกหัด</t>
        </is>
      </c>
      <c r="Q7" s="165" t="inlineStr">
        <is>
          <t>เล่มม่วง</t>
        </is>
      </c>
      <c r="R7" s="165" t="inlineStr"/>
    </row>
    <row r="8" ht="24" customHeight="1" s="49">
      <c r="A8" s="167" t="n">
        <v>6</v>
      </c>
      <c r="B8" s="166" t="inlineStr">
        <is>
          <t>ผลิตภัณฑ์ยาหยอดตาที่มีการทำ filtration sterilization ข้อใดไม่ถูกต้อง</t>
        </is>
      </c>
      <c r="C8" s="166" t="inlineStr"/>
      <c r="D8" s="166" t="inlineStr">
        <is>
          <t>ต้องทำใน clean room และใช้ aseptic techniques</t>
        </is>
      </c>
      <c r="E8" s="166" t="inlineStr">
        <is>
          <t>เป็น terminal (finish) process</t>
        </is>
      </c>
      <c r="F8" s="166" t="inlineStr">
        <is>
          <t>ใช้ 0.22 ไมครอน ในการกรองจุลินทรีย์</t>
        </is>
      </c>
      <c r="G8" s="166" t="inlineStr">
        <is>
          <t>ยาที่กรองแล้วต้องใส่ภาชนะที่ทำ sterilization แล้ว</t>
        </is>
      </c>
      <c r="H8" s="166" t="inlineStr">
        <is>
          <t>เหมาะกับยาที่ทนความร้อนไม่ได้</t>
        </is>
      </c>
      <c r="I8" s="167" t="inlineStr">
        <is>
          <t>1</t>
        </is>
      </c>
      <c r="J8" s="166"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166" t="inlineStr"/>
      <c r="L8" s="166" t="inlineStr">
        <is>
          <t>Autoclave &amp; Sterilization</t>
        </is>
      </c>
      <c r="M8" s="166" t="inlineStr"/>
      <c r="N8" s="165" t="inlineStr">
        <is>
          <t>Sterile Products</t>
        </is>
      </c>
      <c r="O8" s="166" t="inlineStr">
        <is>
          <t>PLE_CC1_2567_Key ข้อ 17</t>
        </is>
      </c>
      <c r="P8" s="165" t="inlineStr">
        <is>
          <t>ข้อสอบเก่า</t>
        </is>
      </c>
      <c r="Q8" s="165" t="inlineStr">
        <is>
          <t>2567</t>
        </is>
      </c>
      <c r="R8" s="165" t="inlineStr"/>
    </row>
    <row r="9" ht="24" customHeight="1" s="49">
      <c r="A9" s="165" t="n">
        <v>7</v>
      </c>
      <c r="B9" s="166" t="inlineStr">
        <is>
          <t>ข้อใดถูกต้องเกี่ยวกับยา steroid ฉีดเข้าข้อ X &amp;o preservative&amp;</t>
        </is>
      </c>
      <c r="C9" s="166" t="inlineStr"/>
      <c r="D9" s="166" t="inlineStr">
        <is>
          <t>ห้ามใส่สารกันเสีย</t>
        </is>
      </c>
      <c r="E9" s="166" t="inlineStr">
        <is>
          <t>ฉีดเข้าข้อเท่านั้น ห้ามฉีดเข้ากล้ามเนื้อ</t>
        </is>
      </c>
      <c r="F9" s="166" t="inlineStr">
        <is>
          <t>ฉีดเข้าข้อได้มากกว่า 100 มิลลิลิตร</t>
        </is>
      </c>
      <c r="G9" s="166" t="inlineStr">
        <is>
          <t>ทำเป็นยารูปแบบแขวนตะกอนได้</t>
        </is>
      </c>
      <c r="H9" s="166" t="inlineStr">
        <is>
          <t>Sterile ด้วย autoclave</t>
        </is>
      </c>
      <c r="I9" s="165" t="n">
        <v>1</v>
      </c>
      <c r="J9" s="166"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Parenterals &amp; Ophthalmic</t>
        </is>
      </c>
      <c r="M9" s="166" t="inlineStr"/>
      <c r="N9" s="165" t="inlineStr">
        <is>
          <t>Product</t>
        </is>
      </c>
      <c r="O9" s="166" t="inlineStr">
        <is>
          <t>ข้อ 30 (PLE_CC1_2562_Key.md)</t>
        </is>
      </c>
      <c r="P9" s="165" t="inlineStr">
        <is>
          <t>ข้อสอบเก่า</t>
        </is>
      </c>
      <c r="Q9" s="165" t="inlineStr">
        <is>
          <t>2562</t>
        </is>
      </c>
      <c r="R9" s="165" t="inlineStr"/>
    </row>
    <row r="10" ht="24" customHeight="1" s="49">
      <c r="A10" s="165" t="n">
        <v>8</v>
      </c>
      <c r="B10" s="166" t="inlineStr">
        <is>
          <t>หลังเกิด hepatitis จากยา IRZE ยาใดเหมาะสมที่สุดในการให้แทนยา 1st line X ิ areisinterna nurser. hepatitis an IRZO "EOS</t>
        </is>
      </c>
      <c r="C10" s="166" t="inlineStr"/>
      <c r="D10" s="166" t="inlineStr">
        <is>
          <t>PAS</t>
        </is>
      </c>
      <c r="E10" s="166" t="inlineStr">
        <is>
          <t>Streptomycin</t>
        </is>
      </c>
      <c r="F10" s="166" t="inlineStr">
        <is>
          <t>Thalidomide</t>
        </is>
      </c>
      <c r="G10" s="166" t="inlineStr">
        <is>
          <t>Ethioamide</t>
        </is>
      </c>
      <c r="H10" s="166" t="inlineStr">
        <is>
          <t>Linezolid</t>
        </is>
      </c>
      <c r="I10" s="165" t="n">
        <v>1</v>
      </c>
      <c r="J10" s="166"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Sterile Cleanroom specs</t>
        </is>
      </c>
      <c r="M10" s="166" t="inlineStr"/>
      <c r="N10" s="165" t="inlineStr">
        <is>
          <t>Product</t>
        </is>
      </c>
      <c r="O10" s="166" t="inlineStr">
        <is>
          <t>ข้อ 12 (PLE_CC1_2562_Key.md)</t>
        </is>
      </c>
      <c r="P10" s="165" t="inlineStr">
        <is>
          <t>ข้อสอบเก่า</t>
        </is>
      </c>
      <c r="Q10" s="165" t="inlineStr">
        <is>
          <t>2562</t>
        </is>
      </c>
      <c r="R10" s="165" t="inlineStr"/>
    </row>
    <row r="11" ht="24" customHeight="1" s="49">
      <c r="A11" s="165" t="n">
        <v>9</v>
      </c>
      <c r="B11" s="166" t="inlineStr">
        <is>
          <t>ข้อใดไม.ใช.การทดสอบเพื่อควบคุมคุณภาพยาฉีด</t>
        </is>
      </c>
      <c r="C11" s="166" t="inlineStr"/>
      <c r="D11" s="166" t="inlineStr">
        <is>
          <t>Safety test</t>
        </is>
      </c>
      <c r="E11" s="166" t="inlineStr">
        <is>
          <t>Sterility test</t>
        </is>
      </c>
      <c r="F11" s="166" t="inlineStr">
        <is>
          <t>Pyrogen test</t>
        </is>
      </c>
      <c r="G11" s="166" t="inlineStr">
        <is>
          <t>Particulate matter test</t>
        </is>
      </c>
      <c r="H11" s="166" t="inlineStr">
        <is>
          <t>Microbial test</t>
        </is>
      </c>
      <c r="I11" s="165" t="n">
        <v>1</v>
      </c>
      <c r="J11" s="166"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Parenterals &amp; Ophthalmic</t>
        </is>
      </c>
      <c r="M11" s="166" t="inlineStr"/>
      <c r="N11" s="165" t="inlineStr">
        <is>
          <t>Product</t>
        </is>
      </c>
      <c r="O11" s="166" t="inlineStr">
        <is>
          <t>ข้อ 124 (PLE_CC1_2561_Key.md)</t>
        </is>
      </c>
      <c r="P11" s="165" t="inlineStr">
        <is>
          <t>ข้อสอบเก่า</t>
        </is>
      </c>
      <c r="Q11" s="165" t="inlineStr">
        <is>
          <t>2561</t>
        </is>
      </c>
      <c r="R11" s="165" t="inlineStr"/>
    </row>
    <row r="12" ht="24" customHeight="1" s="49">
      <c r="A12" s="165" t="n">
        <v>10</v>
      </c>
      <c r="B12" s="166" t="inlineStr">
        <is>
          <t>ผู้ป่วยได้รับการวินิจฉัยว่ามีภาวะ hepatic encephalopathy ยาในข้อใดทีผู้ป่วยรายนี%ไม่ควรได้รับ (1) Lorazepam (2) Flumazenil (3) Zinc sulfate (4) Lactulose (5) Rifaximin</t>
        </is>
      </c>
      <c r="C12" s="166" t="inlineStr"/>
      <c r="D12" s="166" t="inlineStr">
        <is>
          <t>Isotonic Sodium Chloride 0.9% Osmotic Adjustment</t>
        </is>
      </c>
      <c r="E12" s="166" t="inlineStr">
        <is>
          <t>Moist Heat Steam Sterilization (Autoclave 121 C, 15 psi, 15 min)</t>
        </is>
      </c>
      <c r="F12" s="166" t="inlineStr">
        <is>
          <t>Dry Heat Sterilization (Hot Air Oven 160-170 C, 2 hours)</t>
        </is>
      </c>
      <c r="G12" s="166" t="inlineStr">
        <is>
          <t>Membrane Filtration Sterilization (0.22 micron pore size)</t>
        </is>
      </c>
      <c r="H12" s="166" t="inlineStr">
        <is>
          <t>Ethylene Oxide Gas Sterilization (ETO)</t>
        </is>
      </c>
      <c r="I12" s="165" t="n">
        <v>1</v>
      </c>
      <c r="J12"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Sterile Cleanroom specs</t>
        </is>
      </c>
      <c r="M12" s="166" t="inlineStr"/>
      <c r="N12" s="165" t="inlineStr">
        <is>
          <t>Product</t>
        </is>
      </c>
      <c r="O12" s="166" t="inlineStr">
        <is>
          <t>ข้อ 57 (PLE_CC1_2557.md)</t>
        </is>
      </c>
      <c r="P12" s="165" t="inlineStr">
        <is>
          <t>ข้อสอบเก่า</t>
        </is>
      </c>
      <c r="Q12" s="165" t="inlineStr">
        <is>
          <t>2557</t>
        </is>
      </c>
      <c r="R12" s="165" t="inlineStr"/>
    </row>
    <row r="13" ht="24" customHeight="1" s="49">
      <c r="A13" s="165" t="n">
        <v>11</v>
      </c>
      <c r="B13" s="166" t="inlineStr">
        <is>
          <t>ตำรับยาฉีด Desferrioxamine ทีเตรียมขึ%นนี% ไม่จำเป็นต้อง มีการควบคุมคุณภาพใด (1) pH (2) Sterility (3) Pyrogen (4) Particulate matter (5) Osmolarity of solution MCQ 12 | 1/2557 | Page 26</t>
        </is>
      </c>
      <c r="C13" s="166" t="inlineStr"/>
      <c r="D13" s="166" t="inlineStr">
        <is>
          <t>Membrane Filtration Sterilization (0.22 micron pore size)</t>
        </is>
      </c>
      <c r="E13" s="166" t="inlineStr">
        <is>
          <t>Ethylene Oxide Gas Sterilization (ETO)</t>
        </is>
      </c>
      <c r="F13" s="166" t="inlineStr">
        <is>
          <t>LAL Test (Limulus Amebocyte Lysate Bacterial Endotoxin)</t>
        </is>
      </c>
      <c r="G13" s="166" t="inlineStr">
        <is>
          <t>Rabbit Pyrogen Test in vivo</t>
        </is>
      </c>
      <c r="H13" s="166" t="inlineStr">
        <is>
          <t>ISO Class 5 (Grade A) Laminar Airflow Workstation</t>
        </is>
      </c>
      <c r="I13" s="165" t="n">
        <v>1</v>
      </c>
      <c r="J13"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Sterility &amp; Pyrogen testing</t>
        </is>
      </c>
      <c r="M13" s="166" t="inlineStr"/>
      <c r="N13" s="165" t="inlineStr">
        <is>
          <t>Product</t>
        </is>
      </c>
      <c r="O13" s="166" t="inlineStr">
        <is>
          <t>ข้อ 80 (PLE_CC1_2557.md)</t>
        </is>
      </c>
      <c r="P13" s="165" t="inlineStr">
        <is>
          <t>ข้อสอบเก่า</t>
        </is>
      </c>
      <c r="Q13" s="165" t="inlineStr">
        <is>
          <t>2557</t>
        </is>
      </c>
      <c r="R13" s="165" t="inlineStr"/>
    </row>
    <row r="14" ht="24" customHeight="1" s="49">
      <c r="A14" s="165" t="n">
        <v>12</v>
      </c>
      <c r="B14" s="166" t="inlineStr">
        <is>
          <t>การทดสอบโดยการฉีดเข้าไปในหูกระต่ายแล้ววัดอุณหภูมิของกระต่ายที่สูงขึ้น เป็นการทดสอบอะไร</t>
        </is>
      </c>
      <c r="C14" s="166" t="inlineStr"/>
      <c r="D14" s="166" t="inlineStr">
        <is>
          <t>Clarity test</t>
        </is>
      </c>
      <c r="E14" s="166" t="inlineStr">
        <is>
          <t>Sterility test</t>
        </is>
      </c>
      <c r="F14" s="166" t="inlineStr">
        <is>
          <t>Purity test</t>
        </is>
      </c>
      <c r="G14" s="166" t="inlineStr">
        <is>
          <t>Pyrogen test</t>
        </is>
      </c>
      <c r="H14" s="166" t="inlineStr">
        <is>
          <t>Toxicity test</t>
        </is>
      </c>
      <c r="I14" s="165" t="n">
        <v>1</v>
      </c>
      <c r="J14" s="166"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Parenterals &amp; Ophthalmic</t>
        </is>
      </c>
      <c r="M14" s="166" t="inlineStr"/>
      <c r="N14" s="165" t="inlineStr">
        <is>
          <t>Product</t>
        </is>
      </c>
      <c r="O14" s="166" t="inlineStr">
        <is>
          <t>ข้อ 18 (PLE_CC1_2555 Day 1.md)</t>
        </is>
      </c>
      <c r="P14" s="165" t="inlineStr">
        <is>
          <t>ข้อสอบเก่า</t>
        </is>
      </c>
      <c r="Q14" s="165" t="inlineStr">
        <is>
          <t>2555</t>
        </is>
      </c>
      <c r="R14" s="165" t="inlineStr"/>
    </row>
    <row r="15" ht="24" customHeight="1" s="49">
      <c r="A15" s="165" t="n">
        <v>13</v>
      </c>
      <c r="B15" s="166" t="inlineStr">
        <is>
          <t>เกี่ยวกับ Cholestasis hepatitis ข้อใดต่อไปนี้กล่าวถูกต้องตามหลักวิชาชีพเภสัชกรรม</t>
        </is>
      </c>
      <c r="C15" s="166" t="inlineStr"/>
      <c r="D15" s="166" t="inlineStr">
        <is>
          <t>Dry Powder Inhaler (DPI) with Carrier Lactose</t>
        </is>
      </c>
      <c r="E15" s="166" t="inlineStr">
        <is>
          <t>Isotonic Sodium Chloride 0.9% Osmotic Adjustment</t>
        </is>
      </c>
      <c r="F15" s="166" t="inlineStr">
        <is>
          <t>Moist Heat Steam Sterilization (Autoclave 121 C, 15 psi, 15 min)</t>
        </is>
      </c>
      <c r="G15" s="166" t="inlineStr">
        <is>
          <t>Dry Heat Sterilization (Hot Air Oven 160-170 C, 2 hours)</t>
        </is>
      </c>
      <c r="H15" s="166" t="inlineStr">
        <is>
          <t>Membrane Filtration Sterilization (0.22 micron pore size)</t>
        </is>
      </c>
      <c r="I15" s="165" t="n">
        <v>1</v>
      </c>
      <c r="J15" s="166"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Sterile Cleanroom specs</t>
        </is>
      </c>
      <c r="M15" s="166" t="inlineStr"/>
      <c r="N15" s="165" t="inlineStr">
        <is>
          <t>Product</t>
        </is>
      </c>
      <c r="O15" s="166" t="inlineStr">
        <is>
          <t>ข้อ 1 (PLE_CC1_2555 Day 2.md)</t>
        </is>
      </c>
      <c r="P15" s="165" t="inlineStr">
        <is>
          <t>ข้อสอบเก่า</t>
        </is>
      </c>
      <c r="Q15" s="165" t="inlineStr">
        <is>
          <t>2555</t>
        </is>
      </c>
      <c r="R15" s="165" t="inlineStr"/>
    </row>
    <row r="16" ht="24" customHeight="1" s="49">
      <c r="A16" s="165" t="n">
        <v>14</v>
      </c>
      <c r="B16" s="166" t="inlineStr">
        <is>
          <t>เกี่ยวกับ Hepatitic fibrosis ข้อใดต่อไปนี้กล่าวถูกต้องตามหลักวิชาชีพเภสัชกรรม</t>
        </is>
      </c>
      <c r="C16" s="166" t="inlineStr"/>
      <c r="D16" s="166" t="inlineStr">
        <is>
          <t>Dry Heat Sterilization (Hot Air Oven 160-170 C, 2 hours)</t>
        </is>
      </c>
      <c r="E16" s="166" t="inlineStr">
        <is>
          <t>Membrane Filtration Sterilization (0.22 micron pore size)</t>
        </is>
      </c>
      <c r="F16" s="166" t="inlineStr">
        <is>
          <t>Ethylene Oxide Gas Sterilization (ETO)</t>
        </is>
      </c>
      <c r="G16" s="166" t="inlineStr">
        <is>
          <t>LAL Test (Limulus Amebocyte Lysate Bacterial Endotoxin)</t>
        </is>
      </c>
      <c r="H16" s="166" t="inlineStr">
        <is>
          <t>Rabbit Pyrogen Test in vivo</t>
        </is>
      </c>
      <c r="I16" s="165" t="n">
        <v>1</v>
      </c>
      <c r="J16"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Sterile Cleanroom specs</t>
        </is>
      </c>
      <c r="M16" s="166" t="inlineStr"/>
      <c r="N16" s="165" t="inlineStr">
        <is>
          <t>Product</t>
        </is>
      </c>
      <c r="O16" s="166" t="inlineStr">
        <is>
          <t>ข้อ 2 (PLE_CC1_2555 Day 2.md)</t>
        </is>
      </c>
      <c r="P16" s="165" t="inlineStr">
        <is>
          <t>ข้อสอบเก่า</t>
        </is>
      </c>
      <c r="Q16" s="165" t="inlineStr">
        <is>
          <t>2555</t>
        </is>
      </c>
      <c r="R16" s="165" t="inlineStr"/>
    </row>
    <row r="17" ht="24" customHeight="1" s="49">
      <c r="A17" s="165" t="n">
        <v>15</v>
      </c>
      <c r="B17" s="166" t="inlineStr">
        <is>
          <t>เกี่ยวกับ Hepatocellular hepatitis ข้อใดต่อไปนี้กล่าวถูกต้องตามหลักวิชาชีพเภสัชกรรม</t>
        </is>
      </c>
      <c r="C17" s="166" t="inlineStr"/>
      <c r="D17" s="166" t="inlineStr">
        <is>
          <t>LAL Test (Limulus Amebocyte Lysate Bacterial Endotoxin)</t>
        </is>
      </c>
      <c r="E17" s="166" t="inlineStr">
        <is>
          <t>Rabbit Pyrogen Test in vivo</t>
        </is>
      </c>
      <c r="F17" s="166" t="inlineStr">
        <is>
          <t>ISO Class 5 (Grade A) Laminar Airflow Workstation</t>
        </is>
      </c>
      <c r="G17" s="166" t="inlineStr">
        <is>
          <t>Metered Dose Inhaler (MDI) with HFA propellant</t>
        </is>
      </c>
      <c r="H17" s="166" t="inlineStr">
        <is>
          <t>Dry Powder Inhaler (DPI) with Carrier Lactose</t>
        </is>
      </c>
      <c r="I17" s="165" t="n">
        <v>1</v>
      </c>
      <c r="J17"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Sterile Cleanroom specs</t>
        </is>
      </c>
      <c r="M17" s="166" t="inlineStr"/>
      <c r="N17" s="165" t="inlineStr">
        <is>
          <t>Product</t>
        </is>
      </c>
      <c r="O17" s="166" t="inlineStr">
        <is>
          <t>ข้อ 3 (PLE_CC1_2555 Day 2.md)</t>
        </is>
      </c>
      <c r="P17" s="165" t="inlineStr">
        <is>
          <t>ข้อสอบเก่า</t>
        </is>
      </c>
      <c r="Q17" s="165" t="inlineStr">
        <is>
          <t>2555</t>
        </is>
      </c>
      <c r="R17" s="165" t="inlineStr"/>
    </row>
    <row r="18" ht="24" customHeight="1" s="49">
      <c r="A18" s="165" t="n">
        <v>16</v>
      </c>
      <c r="B18" s="166" t="inlineStr">
        <is>
          <t>เกี่ยวกับ Granulomatous hepatitis ข้อใดต่อไปนี้กล่าวถูกต้องตามหลักวิชาชีพเภสัชกรรม</t>
        </is>
      </c>
      <c r="C18" s="166" t="inlineStr"/>
      <c r="D18" s="166" t="inlineStr">
        <is>
          <t>Metered Dose Inhaler (MDI) with HFA propellant</t>
        </is>
      </c>
      <c r="E18" s="166" t="inlineStr">
        <is>
          <t>Dry Powder Inhaler (DPI) with Carrier Lactose</t>
        </is>
      </c>
      <c r="F18" s="166" t="inlineStr">
        <is>
          <t>Isotonic Sodium Chloride 0.9% Osmotic Adjustment</t>
        </is>
      </c>
      <c r="G18" s="166" t="inlineStr">
        <is>
          <t>Moist Heat Steam Sterilization (Autoclave 121 C, 15 psi, 15 min)</t>
        </is>
      </c>
      <c r="H18" s="166" t="inlineStr">
        <is>
          <t>Dry Heat Sterilization (Hot Air Oven 160-170 C, 2 hours)</t>
        </is>
      </c>
      <c r="I18" s="165" t="n">
        <v>1</v>
      </c>
      <c r="J18"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Sterile Cleanroom specs</t>
        </is>
      </c>
      <c r="M18" s="166" t="inlineStr"/>
      <c r="N18" s="165" t="inlineStr">
        <is>
          <t>Product</t>
        </is>
      </c>
      <c r="O18" s="166" t="inlineStr">
        <is>
          <t>ข้อ 4 (PLE_CC1_2555 Day 2.md)</t>
        </is>
      </c>
      <c r="P18" s="165" t="inlineStr">
        <is>
          <t>ข้อสอบเก่า</t>
        </is>
      </c>
      <c r="Q18" s="165" t="inlineStr">
        <is>
          <t>2555</t>
        </is>
      </c>
      <c r="R18" s="165" t="inlineStr"/>
    </row>
    <row r="19" ht="24" customHeight="1" s="49">
      <c r="A19" s="165" t="n">
        <v>17</v>
      </c>
      <c r="B19" s="166" t="inlineStr">
        <is>
          <t>Elevated hepatic transaminase</t>
        </is>
      </c>
      <c r="C19" s="166" t="inlineStr"/>
      <c r="D19" s="166" t="inlineStr">
        <is>
          <t>Moist Heat Steam Sterilization (Autoclave 121 C, 15 psi, 15 min)</t>
        </is>
      </c>
      <c r="E19" s="166" t="inlineStr">
        <is>
          <t>Dry Heat Sterilization (Hot Air Oven 160-170 C, 2 hours)</t>
        </is>
      </c>
      <c r="F19" s="166" t="inlineStr">
        <is>
          <t>Membrane Filtration Sterilization (0.22 micron pore size)</t>
        </is>
      </c>
      <c r="G19" s="166" t="inlineStr">
        <is>
          <t>Ethylene Oxide Gas Sterilization (ETO)</t>
        </is>
      </c>
      <c r="H19" s="166" t="inlineStr">
        <is>
          <t>LAL Test (Limulus Amebocyte Lysate Bacterial Endotoxin)</t>
        </is>
      </c>
      <c r="I19" s="165" t="n">
        <v>1</v>
      </c>
      <c r="J19"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Sterile Cleanroom specs</t>
        </is>
      </c>
      <c r="M19" s="166" t="inlineStr"/>
      <c r="N19" s="165" t="inlineStr">
        <is>
          <t>Product</t>
        </is>
      </c>
      <c r="O19" s="166" t="inlineStr">
        <is>
          <t>ข้อ 1 (PLE_CC1_2554 SET2.md)</t>
        </is>
      </c>
      <c r="P19" s="165" t="inlineStr">
        <is>
          <t>ข้อสอบเก่า</t>
        </is>
      </c>
      <c r="Q19" s="165" t="inlineStr">
        <is>
          <t>2554</t>
        </is>
      </c>
      <c r="R19" s="165" t="inlineStr"/>
    </row>
    <row r="20" ht="24" customHeight="1" s="49">
      <c r="A20" s="165" t="n">
        <v>18</v>
      </c>
      <c r="B20" s="166" t="inlineStr">
        <is>
          <t>อะไรคือสิ่งที่สำคัญที่สุดในการทำยาหยอดตา</t>
        </is>
      </c>
      <c r="C20" s="166" t="inlineStr"/>
      <c r="D20" s="166" t="inlineStr">
        <is>
          <t>Tonicity</t>
        </is>
      </c>
      <c r="E20" s="166" t="inlineStr">
        <is>
          <t>Preservatives</t>
        </is>
      </c>
      <c r="F20" s="166" t="inlineStr">
        <is>
          <t>Sterity</t>
        </is>
      </c>
      <c r="G20" s="166" t="inlineStr">
        <is>
          <t>Volume</t>
        </is>
      </c>
      <c r="H20" s="166" t="inlineStr">
        <is>
          <t>pH</t>
        </is>
      </c>
      <c r="I20" s="165" t="n">
        <v>2</v>
      </c>
      <c r="J20" s="166"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Parenterals &amp; Ophthalmic</t>
        </is>
      </c>
      <c r="M20" s="166" t="inlineStr"/>
      <c r="N20" s="165" t="inlineStr">
        <is>
          <t>Product</t>
        </is>
      </c>
      <c r="O20" s="166" t="inlineStr">
        <is>
          <t>ข้อ 7 (PLE_CC1_2554 SET2.md)</t>
        </is>
      </c>
      <c r="P20" s="165" t="inlineStr">
        <is>
          <t>ข้อสอบเก่า</t>
        </is>
      </c>
      <c r="Q20" s="165" t="inlineStr">
        <is>
          <t>2554</t>
        </is>
      </c>
      <c r="R20" s="165" t="inlineStr"/>
    </row>
    <row r="21" ht="24" customHeight="1" s="49">
      <c r="A21" s="165" t="n">
        <v>19</v>
      </c>
      <c r="B21" s="166"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1" s="166" t="inlineStr"/>
      <c r="D21" s="166" t="inlineStr">
        <is>
          <t>ISO Class 5 (Grade A) Laminar Airflow Workstation</t>
        </is>
      </c>
      <c r="E21" s="166" t="inlineStr">
        <is>
          <t>Metered Dose Inhaler (MDI) with HFA propellant</t>
        </is>
      </c>
      <c r="F21" s="166" t="inlineStr">
        <is>
          <t>Dry Powder Inhaler (DPI) with Carrier Lactose</t>
        </is>
      </c>
      <c r="G21" s="166" t="inlineStr">
        <is>
          <t>Isotonic Sodium Chloride 0.9% Osmotic Adjustment</t>
        </is>
      </c>
      <c r="H21" s="166" t="inlineStr">
        <is>
          <t>Moist Heat Steam Sterilization (Autoclave 121 C, 15 psi, 15 min)</t>
        </is>
      </c>
      <c r="I21" s="165" t="n">
        <v>1</v>
      </c>
      <c r="J21"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Sterile Cleanroom specs</t>
        </is>
      </c>
      <c r="M21" s="166" t="inlineStr"/>
      <c r="N21" s="165" t="inlineStr">
        <is>
          <t>Product</t>
        </is>
      </c>
      <c r="O21" s="166" t="inlineStr">
        <is>
          <t>ข้อ 2 (PLE_CC1_2533.md)</t>
        </is>
      </c>
      <c r="P21" s="165" t="inlineStr">
        <is>
          <t>ข้อสอบเก่า</t>
        </is>
      </c>
      <c r="Q21" s="165" t="inlineStr">
        <is>
          <t>2533</t>
        </is>
      </c>
      <c r="R21" s="165" t="inlineStr"/>
    </row>
    <row r="22" ht="24" customHeight="1" s="49">
      <c r="A22" s="165" t="n">
        <v>20</v>
      </c>
      <c r="B22" s="166" t="inlineStr">
        <is>
          <t>หากท่านต้องการเตรียมการผลิต แบ่งบรรจุยาเคมีบำบัด ควรเตรียมยาในห้องที่มีสภาวะแบบใด</t>
        </is>
      </c>
      <c r="C22" s="166" t="inlineStr"/>
      <c r="D22" s="166" t="inlineStr">
        <is>
          <t>Isotonic Sodium Chloride 0.9% Osmotic Adjustment</t>
        </is>
      </c>
      <c r="E22" s="166" t="inlineStr">
        <is>
          <t>Moist Heat Steam Sterilization (Autoclave 121 C, 15 psi, 15 min)</t>
        </is>
      </c>
      <c r="F22" s="166" t="inlineStr">
        <is>
          <t>Dry Heat Sterilization (Hot Air Oven 160-170 C, 2 hours)</t>
        </is>
      </c>
      <c r="G22" s="166" t="inlineStr">
        <is>
          <t>Membrane Filtration Sterilization (0.22 micron pore size)</t>
        </is>
      </c>
      <c r="H22" s="166" t="inlineStr">
        <is>
          <t>Ethylene Oxide Gas Sterilization (ETO)</t>
        </is>
      </c>
      <c r="I22" s="165" t="n">
        <v>1</v>
      </c>
      <c r="J22" s="166"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Parenterals &amp; Ophthalmic</t>
        </is>
      </c>
      <c r="M22" s="166" t="inlineStr"/>
      <c r="N22" s="165" t="inlineStr">
        <is>
          <t>Product</t>
        </is>
      </c>
      <c r="O22" s="166" t="inlineStr">
        <is>
          <t>ข้อ 8 (PLE_CC1_2533.md)</t>
        </is>
      </c>
      <c r="P22" s="165" t="inlineStr">
        <is>
          <t>ข้อสอบเก่า</t>
        </is>
      </c>
      <c r="Q22" s="165" t="inlineStr">
        <is>
          <t>2533</t>
        </is>
      </c>
      <c r="R22" s="165" t="inlineStr"/>
    </row>
    <row r="23" ht="24" customHeight="1" s="49">
      <c r="A23" s="165" t="n">
        <v>21</v>
      </c>
      <c r="B23" s="166"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3" s="166" t="inlineStr"/>
      <c r="D23" s="166" t="inlineStr">
        <is>
          <t>ควรเลือก Unfractionated Heparin (UFH) เนื่องจากเกิด thrombocytopenia ต่ำ</t>
        </is>
      </c>
      <c r="E23" s="166" t="inlineStr">
        <is>
          <t>ควรเลือก Unfractionated Heparin (UFH) เนื่องจากปรับขนาดยาง่าย</t>
        </is>
      </c>
      <c r="F23" s="166" t="inlineStr">
        <is>
          <t>ควรเลือก Unfractionated Heparin (UFH) เนื่องจากมี specificity สูง</t>
        </is>
      </c>
      <c r="G23" s="166" t="inlineStr">
        <is>
          <t>ควรเลือก Low molecular weight heparin (LMWH) เนื่องจากบริหารยาง่าย</t>
        </is>
      </c>
      <c r="H23" s="166" t="inlineStr">
        <is>
          <t>ควรเลือก Low molecular weight heparin (LMWH) เนื่องจากไม่ต้องปรับขนาดยาในคนไข้โรค ไต</t>
        </is>
      </c>
      <c r="I23" s="165" t="n">
        <v>1</v>
      </c>
      <c r="J23" s="166"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Sterile Cleanroom specs</t>
        </is>
      </c>
      <c r="M23" s="166" t="inlineStr"/>
      <c r="N23" s="165" t="inlineStr">
        <is>
          <t>Product</t>
        </is>
      </c>
      <c r="O23" s="166" t="inlineStr">
        <is>
          <t>ข้อ 7 (PLE_CC1_Practice_Exam.md)</t>
        </is>
      </c>
      <c r="P23" s="165" t="inlineStr">
        <is>
          <t>ข้อสอบจำลอง</t>
        </is>
      </c>
      <c r="Q23" s="165" t="inlineStr">
        <is>
          <t>Mock สภาเภสัชฯ Practice</t>
        </is>
      </c>
      <c r="R23" s="165" t="inlineStr"/>
    </row>
    <row r="24" ht="24" customHeight="1" s="49">
      <c r="A24" s="165" t="n">
        <v>22</v>
      </c>
      <c r="B24" s="166" t="inlineStr">
        <is>
          <t>เภสัชกรพิจารณาจ่ายยา Chloramphenicol eye drop เภสัชกรควรให้คำแนะนำในการหยอดตาอย่างไร</t>
        </is>
      </c>
      <c r="C24" s="166" t="inlineStr"/>
      <c r="D24" s="166" t="inlineStr">
        <is>
          <t>หลังเปิดใช้งานแล้วเก็บยาที่อุณหภูมิห้องหรือภายในตู้เย็น โดยยามีอายุ 14 วันหลังเปิดใช้งาน</t>
        </is>
      </c>
      <c r="E24" s="166" t="inlineStr">
        <is>
          <t>หากผู้ป่วยจำเป็นต้องใช้ยาป้ายตา ointment ร่วมด้วยควรใช้ยาป้ายตาก่อนหยอดตา Chloramphenicol eye drop</t>
        </is>
      </c>
      <c r="F24" s="166" t="inlineStr">
        <is>
          <t>การกดหัวตาเบาๆ อาจช่วยลดความรู้สึกขมคอภายหลังหยอดตาได้</t>
        </is>
      </c>
      <c r="G24" s="166"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4" s="166" t="inlineStr">
        <is>
          <t>ล้างมือให้สะอาด เปิดฝาครอบขวดยาออก คว่ำฝาชวดยาลงบนพื้น</t>
        </is>
      </c>
      <c r="I24" s="165" t="n">
        <v>1</v>
      </c>
      <c r="J24" s="166"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Parenterals &amp; Ophthalmic</t>
        </is>
      </c>
      <c r="M24" s="166" t="inlineStr"/>
      <c r="N24" s="165" t="inlineStr">
        <is>
          <t>Product</t>
        </is>
      </c>
      <c r="O24" s="166" t="inlineStr">
        <is>
          <t>ข้อ 25 (PLE_CC1_Practice_Exam.md)</t>
        </is>
      </c>
      <c r="P24" s="165" t="inlineStr">
        <is>
          <t>ข้อสอบจำลอง</t>
        </is>
      </c>
      <c r="Q24" s="165" t="inlineStr">
        <is>
          <t>Mock สภาเภสัชฯ Practice</t>
        </is>
      </c>
      <c r="R24" s="165" t="inlineStr"/>
    </row>
    <row r="25" ht="24" customHeight="1" s="49">
      <c r="A25" s="165" t="n">
        <v>23</v>
      </c>
      <c r="B25" s="166"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5" s="166" t="inlineStr"/>
      <c r="D25" s="166" t="inlineStr">
        <is>
          <t>Metformin (มีผลข้างเคียงทำให้น้ำหนักลด) ง. Chlorpropamide จ. Sitagliptin</t>
        </is>
      </c>
      <c r="E25" s="166" t="inlineStr">
        <is>
          <t>Isotonic Sodium Chloride 0.9% Osmotic Adjustment</t>
        </is>
      </c>
      <c r="F25" s="166" t="inlineStr">
        <is>
          <t>Moist Heat Steam Sterilization (Autoclave 121 C, 15 psi, 15 min)</t>
        </is>
      </c>
      <c r="G25" s="166" t="inlineStr">
        <is>
          <t>Dry Heat Sterilization (Hot Air Oven 160-170 C, 2 hours)</t>
        </is>
      </c>
      <c r="H25" s="166" t="inlineStr">
        <is>
          <t>Membrane Filtration Sterilization (0.22 micron pore size)</t>
        </is>
      </c>
      <c r="I25" s="165" t="n">
        <v>1</v>
      </c>
      <c r="J25" s="166"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Sterile Cleanroom specs</t>
        </is>
      </c>
      <c r="M25" s="166" t="inlineStr"/>
      <c r="N25" s="165" t="inlineStr">
        <is>
          <t>Product</t>
        </is>
      </c>
      <c r="O25" s="166" t="inlineStr">
        <is>
          <t>ข้อ 6 (PLE_CC1_Practice_Exam.md)</t>
        </is>
      </c>
      <c r="P25" s="165" t="inlineStr">
        <is>
          <t>ข้อสอบจำลอง</t>
        </is>
      </c>
      <c r="Q25" s="165" t="inlineStr">
        <is>
          <t>Mock สภาเภสัชฯ Practice</t>
        </is>
      </c>
      <c r="R25" s="165" t="inlineStr"/>
    </row>
    <row r="26" ht="24" customHeight="1" s="49">
      <c r="A26" s="165" t="n">
        <v>24</v>
      </c>
      <c r="B26" s="166"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6" s="166" t="inlineStr"/>
      <c r="D26" s="166" t="inlineStr">
        <is>
          <t>Dry Heat Sterilization (Hot Air Oven 160-170 C, 2 hours)</t>
        </is>
      </c>
      <c r="E26" s="166" t="inlineStr">
        <is>
          <t>Membrane Filtration Sterilization (0.22 micron pore size)</t>
        </is>
      </c>
      <c r="F26" s="166" t="inlineStr">
        <is>
          <t>Ethylene Oxide Gas Sterilization (ETO)</t>
        </is>
      </c>
      <c r="G26" s="166" t="inlineStr">
        <is>
          <t>LAL Test (Limulus Amebocyte Lysate Bacterial Endotoxin)</t>
        </is>
      </c>
      <c r="H26" s="166" t="inlineStr">
        <is>
          <t>Rabbit Pyrogen Test in vivo</t>
        </is>
      </c>
      <c r="I26" s="165" t="n">
        <v>1</v>
      </c>
      <c r="J26"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Sterile Cleanroom specs</t>
        </is>
      </c>
      <c r="M26" s="166" t="inlineStr"/>
      <c r="N26" s="165" t="inlineStr">
        <is>
          <t>Product</t>
        </is>
      </c>
      <c r="O26" s="166" t="inlineStr">
        <is>
          <t>ข้อ 8 (PLE_CC1_Practice_Exam.md)</t>
        </is>
      </c>
      <c r="P26" s="165" t="inlineStr">
        <is>
          <t>ข้อสอบจำลอง</t>
        </is>
      </c>
      <c r="Q26" s="165" t="inlineStr">
        <is>
          <t>Mock สภาเภสัชฯ Practice</t>
        </is>
      </c>
      <c r="R26" s="165" t="inlineStr"/>
    </row>
    <row r="27" ht="24" customHeight="1" s="49">
      <c r="A27" s="165" t="n">
        <v>25</v>
      </c>
      <c r="B27" s="166"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27" s="166" t="inlineStr"/>
      <c r="D27" s="166" t="inlineStr">
        <is>
          <t>LAL Test (Limulus Amebocyte Lysate Bacterial Endotoxin)</t>
        </is>
      </c>
      <c r="E27" s="166" t="inlineStr">
        <is>
          <t>Rabbit Pyrogen Test in vivo</t>
        </is>
      </c>
      <c r="F27" s="166" t="inlineStr">
        <is>
          <t>ISO Class 5 (Grade A) Laminar Airflow Workstation</t>
        </is>
      </c>
      <c r="G27" s="166" t="inlineStr">
        <is>
          <t>Metered Dose Inhaler (MDI) with HFA propellant</t>
        </is>
      </c>
      <c r="H27" s="166" t="inlineStr">
        <is>
          <t>Dry Powder Inhaler (DPI) with Carrier Lactose</t>
        </is>
      </c>
      <c r="I27" s="165" t="n">
        <v>1</v>
      </c>
      <c r="J27"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Sterile Cleanroom specs</t>
        </is>
      </c>
      <c r="M27" s="166" t="inlineStr"/>
      <c r="N27" s="165" t="inlineStr">
        <is>
          <t>Product</t>
        </is>
      </c>
      <c r="O27" s="166" t="inlineStr">
        <is>
          <t>ข้อ 10 (PLE_CC1_Practice_Exam.md)</t>
        </is>
      </c>
      <c r="P27" s="165" t="inlineStr">
        <is>
          <t>ข้อสอบจำลอง</t>
        </is>
      </c>
      <c r="Q27" s="165" t="inlineStr">
        <is>
          <t>Mock สภาเภสัชฯ Practice</t>
        </is>
      </c>
      <c r="R27" s="165" t="inlineStr"/>
    </row>
    <row r="28" ht="24" customHeight="1" s="49">
      <c r="A28" s="165" t="n">
        <v>26</v>
      </c>
      <c r="B28" s="166"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28" s="166" t="inlineStr"/>
      <c r="D28" s="166" t="inlineStr">
        <is>
          <t>Metered Dose Inhaler (MDI) with HFA propellant</t>
        </is>
      </c>
      <c r="E28" s="166" t="inlineStr">
        <is>
          <t>Dry Powder Inhaler (DPI) with Carrier Lactose</t>
        </is>
      </c>
      <c r="F28" s="166" t="inlineStr">
        <is>
          <t>Isotonic Sodium Chloride 0.9% Osmotic Adjustment</t>
        </is>
      </c>
      <c r="G28" s="166" t="inlineStr">
        <is>
          <t>Moist Heat Steam Sterilization (Autoclave 121 C, 15 psi, 15 min)</t>
        </is>
      </c>
      <c r="H28" s="166" t="inlineStr">
        <is>
          <t>Dry Heat Sterilization (Hot Air Oven 160-170 C, 2 hours)</t>
        </is>
      </c>
      <c r="I28" s="165" t="n">
        <v>1</v>
      </c>
      <c r="J28"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Sterile Cleanroom specs</t>
        </is>
      </c>
      <c r="M28" s="166" t="inlineStr"/>
      <c r="N28" s="165" t="inlineStr">
        <is>
          <t>Product</t>
        </is>
      </c>
      <c r="O28" s="166" t="inlineStr">
        <is>
          <t>ข้อ 4 (PLE_CC1_Practice_Exam.md)</t>
        </is>
      </c>
      <c r="P28" s="165" t="inlineStr">
        <is>
          <t>ข้อสอบจำลอง</t>
        </is>
      </c>
      <c r="Q28" s="165" t="inlineStr">
        <is>
          <t>Mock สภาเภสัชฯ Practice</t>
        </is>
      </c>
      <c r="R28" s="165" t="inlineStr"/>
    </row>
    <row r="29" ht="24" customHeight="1" s="49">
      <c r="A29" s="165" t="n">
        <v>27</v>
      </c>
      <c r="B29" s="166"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29" s="166" t="inlineStr"/>
      <c r="D29" s="166" t="inlineStr">
        <is>
          <t>Moist Heat Steam Sterilization (Autoclave 121 C, 15 psi, 15 min)</t>
        </is>
      </c>
      <c r="E29" s="166" t="inlineStr">
        <is>
          <t>Dry Heat Sterilization (Hot Air Oven 160-170 C, 2 hours)</t>
        </is>
      </c>
      <c r="F29" s="166" t="inlineStr">
        <is>
          <t>Membrane Filtration Sterilization (0.22 micron pore size)</t>
        </is>
      </c>
      <c r="G29" s="166" t="inlineStr">
        <is>
          <t>Ethylene Oxide Gas Sterilization (ETO)</t>
        </is>
      </c>
      <c r="H29" s="166" t="inlineStr">
        <is>
          <t>LAL Test (Limulus Amebocyte Lysate Bacterial Endotoxin)</t>
        </is>
      </c>
      <c r="I29" s="165" t="n">
        <v>1</v>
      </c>
      <c r="J29"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Sterile Cleanroom specs</t>
        </is>
      </c>
      <c r="M29" s="166" t="inlineStr"/>
      <c r="N29" s="165" t="inlineStr">
        <is>
          <t>Product</t>
        </is>
      </c>
      <c r="O29" s="166" t="inlineStr">
        <is>
          <t>ข้อ 3 (PLE_CC1_Practice_Exam.md)</t>
        </is>
      </c>
      <c r="P29" s="165" t="inlineStr">
        <is>
          <t>ข้อสอบจำลอง</t>
        </is>
      </c>
      <c r="Q29" s="165" t="inlineStr">
        <is>
          <t>Mock สภาเภสัชฯ Practice</t>
        </is>
      </c>
      <c r="R29" s="165" t="inlineStr"/>
    </row>
    <row r="30" ht="24" customHeight="1" s="49">
      <c r="A30" s="165" t="n">
        <v>28</v>
      </c>
      <c r="B30" s="166"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0" s="166" t="inlineStr"/>
      <c r="D30" s="166" t="inlineStr">
        <is>
          <t>Ethylene Oxide Gas Sterilization (ETO)</t>
        </is>
      </c>
      <c r="E30" s="166" t="inlineStr">
        <is>
          <t>LAL Test (Limulus Amebocyte Lysate Bacterial Endotoxin)</t>
        </is>
      </c>
      <c r="F30" s="166" t="inlineStr">
        <is>
          <t>Rabbit Pyrogen Test in vivo</t>
        </is>
      </c>
      <c r="G30" s="166" t="inlineStr">
        <is>
          <t>ISO Class 5 (Grade A) Laminar Airflow Workstation</t>
        </is>
      </c>
      <c r="H30" s="166" t="inlineStr">
        <is>
          <t>Metered Dose Inhaler (MDI) with HFA propellant</t>
        </is>
      </c>
      <c r="I30" s="165" t="n">
        <v>3</v>
      </c>
      <c r="J30" s="166"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Sterile Cleanroom specs</t>
        </is>
      </c>
      <c r="M30" s="166" t="inlineStr"/>
      <c r="N30" s="165" t="inlineStr">
        <is>
          <t>Product</t>
        </is>
      </c>
      <c r="O30" s="166" t="inlineStr">
        <is>
          <t>ข้อ 33 (PLE_CC1_Practice_Exam.md)</t>
        </is>
      </c>
      <c r="P30" s="165" t="inlineStr">
        <is>
          <t>ข้อสอบจำลอง</t>
        </is>
      </c>
      <c r="Q30" s="165" t="inlineStr">
        <is>
          <t>Mock สภาเภสัชฯ Practice</t>
        </is>
      </c>
      <c r="R30" s="165" t="inlineStr"/>
    </row>
    <row r="31" ht="24" customHeight="1" s="49">
      <c r="A31" s="165" t="n">
        <v>29</v>
      </c>
      <c r="B31" s="166"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1" s="166" t="inlineStr"/>
      <c r="D31" s="166" t="inlineStr">
        <is>
          <t>ISO Class 5 (Grade A) Laminar Airflow Workstation</t>
        </is>
      </c>
      <c r="E31" s="166" t="inlineStr">
        <is>
          <t>Metered Dose Inhaler (MDI) with HFA propellant</t>
        </is>
      </c>
      <c r="F31" s="166" t="inlineStr">
        <is>
          <t>Dry Powder Inhaler (DPI) with Carrier Lactose</t>
        </is>
      </c>
      <c r="G31" s="166" t="inlineStr">
        <is>
          <t>Isotonic Sodium Chloride 0.9% Osmotic Adjustment</t>
        </is>
      </c>
      <c r="H31" s="166" t="inlineStr">
        <is>
          <t>Moist Heat Steam Sterilization (Autoclave 121 C, 15 psi, 15 min)</t>
        </is>
      </c>
      <c r="I31" s="165" t="n">
        <v>2</v>
      </c>
      <c r="J31" s="166"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Sterile Cleanroom specs</t>
        </is>
      </c>
      <c r="M31" s="166" t="inlineStr"/>
      <c r="N31" s="165" t="inlineStr">
        <is>
          <t>Product</t>
        </is>
      </c>
      <c r="O31" s="166" t="inlineStr">
        <is>
          <t>ข้อ 39 (PLE_CC1_Practice_Exam.md)</t>
        </is>
      </c>
      <c r="P31" s="165" t="inlineStr">
        <is>
          <t>ข้อสอบจำลอง</t>
        </is>
      </c>
      <c r="Q31" s="165" t="inlineStr">
        <is>
          <t>Mock สภาเภสัชฯ Practice</t>
        </is>
      </c>
      <c r="R31" s="165" t="inlineStr"/>
    </row>
    <row r="32" ht="24" customHeight="1" s="49">
      <c r="A32" s="165" t="n">
        <v>30</v>
      </c>
      <c r="B32" s="166"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2" s="166" t="inlineStr"/>
      <c r="D32" s="166" t="inlineStr">
        <is>
          <t>Isotonic Sodium Chloride 0.9% Osmotic Adjustment</t>
        </is>
      </c>
      <c r="E32" s="166" t="inlineStr">
        <is>
          <t>Moist Heat Steam Sterilization (Autoclave 121 C, 15 psi, 15 min)</t>
        </is>
      </c>
      <c r="F32" s="166" t="inlineStr">
        <is>
          <t>Dry Heat Sterilization (Hot Air Oven 160-170 C, 2 hours)</t>
        </is>
      </c>
      <c r="G32" s="166" t="inlineStr">
        <is>
          <t>Membrane Filtration Sterilization (0.22 micron pore size)</t>
        </is>
      </c>
      <c r="H32" s="166" t="inlineStr">
        <is>
          <t>Ethylene Oxide Gas Sterilization (ETO)</t>
        </is>
      </c>
      <c r="I32" s="165" t="n">
        <v>1</v>
      </c>
      <c r="J32"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Sterile Cleanroom specs</t>
        </is>
      </c>
      <c r="M32" s="166" t="inlineStr"/>
      <c r="N32" s="165" t="inlineStr">
        <is>
          <t>Product</t>
        </is>
      </c>
      <c r="O32" s="166" t="inlineStr">
        <is>
          <t>ข้อ 2 (PLE_CC1_Key_Rx20_UBU.md)</t>
        </is>
      </c>
      <c r="P32" s="165" t="inlineStr">
        <is>
          <t>ข้อสอบจำลอง</t>
        </is>
      </c>
      <c r="Q32" s="165" t="inlineStr">
        <is>
          <t>Mock Rx20 UBU</t>
        </is>
      </c>
      <c r="R32" s="165" t="inlineStr"/>
    </row>
    <row r="33" ht="24" customHeight="1" s="49">
      <c r="A33" s="165" t="n">
        <v>31</v>
      </c>
      <c r="B33" s="166"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3" s="166" t="inlineStr"/>
      <c r="D33" s="166" t="inlineStr">
        <is>
          <t>Membrane Filtration Sterilization (0.22 micron pore size)</t>
        </is>
      </c>
      <c r="E33" s="166" t="inlineStr">
        <is>
          <t>Ethylene Oxide Gas Sterilization (ETO)</t>
        </is>
      </c>
      <c r="F33" s="166" t="inlineStr">
        <is>
          <t>LAL Test (Limulus Amebocyte Lysate Bacterial Endotoxin)</t>
        </is>
      </c>
      <c r="G33" s="166" t="inlineStr">
        <is>
          <t>Rabbit Pyrogen Test in vivo</t>
        </is>
      </c>
      <c r="H33" s="166" t="inlineStr">
        <is>
          <t>ISO Class 5 (Grade A) Laminar Airflow Workstation</t>
        </is>
      </c>
      <c r="I33" s="165" t="n">
        <v>1</v>
      </c>
      <c r="J33"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Sterile Cleanroom specs</t>
        </is>
      </c>
      <c r="M33" s="166" t="inlineStr"/>
      <c r="N33" s="165" t="inlineStr">
        <is>
          <t>Product</t>
        </is>
      </c>
      <c r="O33" s="166" t="inlineStr">
        <is>
          <t>ข้อ 1 (PLE_CC1_Key_Rx20_UBU.md)</t>
        </is>
      </c>
      <c r="P33" s="165" t="inlineStr">
        <is>
          <t>ข้อสอบจำลอง</t>
        </is>
      </c>
      <c r="Q33" s="165" t="inlineStr">
        <is>
          <t>Mock Rx20 UBU</t>
        </is>
      </c>
      <c r="R33" s="165" t="inlineStr"/>
    </row>
    <row r="34" ht="24" customHeight="1" s="49">
      <c r="A34" s="165" t="n">
        <v>32</v>
      </c>
      <c r="B34" s="166" t="inlineStr">
        <is>
          <t>เกี่ยวกับ Hepatitis B ข้อใดต่อไปนี้กล่าวถูกต้องตามหลักวิชาชีพเภสัชกรรม</t>
        </is>
      </c>
      <c r="C34" s="166" t="inlineStr"/>
      <c r="D34" s="166" t="inlineStr">
        <is>
          <t>Rabbit Pyrogen Test in vivo</t>
        </is>
      </c>
      <c r="E34" s="166" t="inlineStr">
        <is>
          <t>ISO Class 5 (Grade A) Laminar Airflow Workstation</t>
        </is>
      </c>
      <c r="F34" s="166" t="inlineStr">
        <is>
          <t>Metered Dose Inhaler (MDI) with HFA propellant</t>
        </is>
      </c>
      <c r="G34" s="166" t="inlineStr">
        <is>
          <t>Dry Powder Inhaler (DPI) with Carrier Lactose</t>
        </is>
      </c>
      <c r="H34" s="166" t="inlineStr">
        <is>
          <t>Isotonic Sodium Chloride 0.9% Osmotic Adjustment</t>
        </is>
      </c>
      <c r="I34" s="165" t="n">
        <v>1</v>
      </c>
      <c r="J34"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Sterile Cleanroom specs</t>
        </is>
      </c>
      <c r="M34" s="166" t="inlineStr"/>
      <c r="N34" s="165" t="inlineStr">
        <is>
          <t>Product</t>
        </is>
      </c>
      <c r="O34" s="166" t="inlineStr">
        <is>
          <t>ข้อ 5 (PLE_CC1_Key_Rx20_UBU.md)</t>
        </is>
      </c>
      <c r="P34" s="165" t="inlineStr">
        <is>
          <t>ข้อสอบจำลอง</t>
        </is>
      </c>
      <c r="Q34" s="165" t="inlineStr">
        <is>
          <t>Mock Rx20 UBU</t>
        </is>
      </c>
      <c r="R34" s="165" t="inlineStr"/>
    </row>
    <row r="35" ht="24" customHeight="1" s="49">
      <c r="A35" s="165" t="n">
        <v>33</v>
      </c>
      <c r="B35" s="166"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5" s="166" t="inlineStr"/>
      <c r="D35" s="166" t="inlineStr">
        <is>
          <t>Dry Powder Inhaler (DPI) with Carrier Lactose</t>
        </is>
      </c>
      <c r="E35" s="166" t="inlineStr">
        <is>
          <t>Isotonic Sodium Chloride 0.9% Osmotic Adjustment</t>
        </is>
      </c>
      <c r="F35" s="166" t="inlineStr">
        <is>
          <t>Moist Heat Steam Sterilization (Autoclave 121 C, 15 psi, 15 min)</t>
        </is>
      </c>
      <c r="G35" s="166" t="inlineStr">
        <is>
          <t>Dry Heat Sterilization (Hot Air Oven 160-170 C, 2 hours)</t>
        </is>
      </c>
      <c r="H35" s="166" t="inlineStr">
        <is>
          <t>Membrane Filtration Sterilization (0.22 micron pore size)</t>
        </is>
      </c>
      <c r="I35" s="165" t="n">
        <v>5</v>
      </c>
      <c r="J35" s="166"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Sterility &amp; Pyrogen testing</t>
        </is>
      </c>
      <c r="M35" s="166" t="inlineStr"/>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34</v>
      </c>
      <c r="B36" s="166"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6" s="166" t="inlineStr"/>
      <c r="D36" s="166" t="inlineStr">
        <is>
          <t>Dry Heat Sterilization (Hot Air Oven 160-170 C, 2 hours)</t>
        </is>
      </c>
      <c r="E36" s="166" t="inlineStr">
        <is>
          <t>Membrane Filtration Sterilization (0.22 micron pore size)</t>
        </is>
      </c>
      <c r="F36" s="166" t="inlineStr">
        <is>
          <t>Ethylene Oxide Gas Sterilization (ETO)</t>
        </is>
      </c>
      <c r="G36" s="166" t="inlineStr">
        <is>
          <t>LAL Test (Limulus Amebocyte Lysate Bacterial Endotoxin)</t>
        </is>
      </c>
      <c r="H36" s="166" t="inlineStr">
        <is>
          <t>Rabbit Pyrogen Test in vivo</t>
        </is>
      </c>
      <c r="I36" s="165" t="n">
        <v>1</v>
      </c>
      <c r="J36"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Sterile Cleanroom specs</t>
        </is>
      </c>
      <c r="M36" s="166" t="inlineStr"/>
      <c r="N36" s="165" t="inlineStr">
        <is>
          <t>Product</t>
        </is>
      </c>
      <c r="O36" s="166" t="inlineStr">
        <is>
          <t>ข้อ 5 (PLE_CC1_Key_Rx20_UBU.md)</t>
        </is>
      </c>
      <c r="P36" s="165" t="inlineStr">
        <is>
          <t>ข้อสอบจำลอง</t>
        </is>
      </c>
      <c r="Q36" s="165" t="inlineStr">
        <is>
          <t>Mock Rx20 UBU</t>
        </is>
      </c>
      <c r="R36" s="165" t="inlineStr"/>
    </row>
    <row r="37" ht="24" customHeight="1" s="49">
      <c r="A37" s="165" t="n">
        <v>35</v>
      </c>
      <c r="B37" s="166"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37" s="166" t="inlineStr"/>
      <c r="D37" s="166" t="inlineStr">
        <is>
          <t>LAL Test (Limulus Amebocyte Lysate Bacterial Endotoxin)</t>
        </is>
      </c>
      <c r="E37" s="166" t="inlineStr">
        <is>
          <t>Rabbit Pyrogen Test in vivo</t>
        </is>
      </c>
      <c r="F37" s="166" t="inlineStr">
        <is>
          <t>ISO Class 5 (Grade A) Laminar Airflow Workstation</t>
        </is>
      </c>
      <c r="G37" s="166" t="inlineStr">
        <is>
          <t>Metered Dose Inhaler (MDI) with HFA propellant</t>
        </is>
      </c>
      <c r="H37" s="166" t="inlineStr">
        <is>
          <t>Dry Powder Inhaler (DPI) with Carrier Lactose</t>
        </is>
      </c>
      <c r="I37" s="165" t="n">
        <v>1</v>
      </c>
      <c r="J37"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Sterile Cleanroom specs</t>
        </is>
      </c>
      <c r="M37" s="166" t="inlineStr"/>
      <c r="N37" s="165" t="inlineStr">
        <is>
          <t>Product</t>
        </is>
      </c>
      <c r="O37" s="166" t="inlineStr">
        <is>
          <t>ข้อ 57 (PLE_CC1_Key_Rx20_UBU.md)</t>
        </is>
      </c>
      <c r="P37" s="165" t="inlineStr">
        <is>
          <t>ข้อสอบจำลอง</t>
        </is>
      </c>
      <c r="Q37" s="165" t="inlineStr">
        <is>
          <t>Mock Rx20 UBU</t>
        </is>
      </c>
      <c r="R37" s="165" t="inlineStr"/>
    </row>
    <row r="38" ht="24" customHeight="1" s="49">
      <c r="A38" s="165" t="n">
        <v>36</v>
      </c>
      <c r="B38" s="166" t="inlineStr">
        <is>
          <t>เกี่ยวกับ ลด hepatotoxicity ข้อใดต่อไปนี้กล่าวถูกต้องตามหลักวิชาชีพเภสัชกรรม</t>
        </is>
      </c>
      <c r="C38" s="166" t="inlineStr"/>
      <c r="D38" s="166" t="inlineStr">
        <is>
          <t>Metered Dose Inhaler (MDI) with HFA propellant</t>
        </is>
      </c>
      <c r="E38" s="166" t="inlineStr">
        <is>
          <t>Dry Powder Inhaler (DPI) with Carrier Lactose</t>
        </is>
      </c>
      <c r="F38" s="166" t="inlineStr">
        <is>
          <t>Isotonic Sodium Chloride 0.9% Osmotic Adjustment</t>
        </is>
      </c>
      <c r="G38" s="166" t="inlineStr">
        <is>
          <t>Moist Heat Steam Sterilization (Autoclave 121 C, 15 psi, 15 min)</t>
        </is>
      </c>
      <c r="H38" s="166" t="inlineStr">
        <is>
          <t>Dry Heat Sterilization (Hot Air Oven 160-170 C, 2 hours)</t>
        </is>
      </c>
      <c r="I38" s="165" t="n">
        <v>1</v>
      </c>
      <c r="J38"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Sterile Cleanroom specs</t>
        </is>
      </c>
      <c r="M38" s="166" t="inlineStr"/>
      <c r="N38" s="165" t="inlineStr">
        <is>
          <t>Product</t>
        </is>
      </c>
      <c r="O38" s="166" t="inlineStr">
        <is>
          <t>ข้อ 3 (PLE_CC1_Key_Rx20_UBU.md)</t>
        </is>
      </c>
      <c r="P38" s="165" t="inlineStr">
        <is>
          <t>ข้อสอบจำลอง</t>
        </is>
      </c>
      <c r="Q38" s="165" t="inlineStr">
        <is>
          <t>Mock Rx20 UBU</t>
        </is>
      </c>
      <c r="R38" s="165" t="inlineStr"/>
    </row>
    <row r="39" ht="24" customHeight="1" s="49">
      <c r="A39" s="165" t="n">
        <v>37</v>
      </c>
      <c r="B39" s="166"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39" s="166" t="inlineStr"/>
      <c r="D39" s="166" t="inlineStr">
        <is>
          <t>ข้อเป็นสาเหตุให้เกิด ascites</t>
        </is>
      </c>
      <c r="E39" s="166" t="inlineStr">
        <is>
          <t>Dry Heat Sterilization (Hot Air Oven 160-170 C, 2 hours)</t>
        </is>
      </c>
      <c r="F39" s="166" t="inlineStr">
        <is>
          <t>Membrane Filtration Sterilization (0.22 micron pore size)</t>
        </is>
      </c>
      <c r="G39" s="166" t="inlineStr">
        <is>
          <t>Ethylene Oxide Gas Sterilization (ETO)</t>
        </is>
      </c>
      <c r="H39" s="166" t="inlineStr">
        <is>
          <t>LAL Test (Limulus Amebocyte Lysate Bacterial Endotoxin)</t>
        </is>
      </c>
      <c r="I39" s="165" t="n">
        <v>4</v>
      </c>
      <c r="J39" s="166"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Sterile Cleanroom specs</t>
        </is>
      </c>
      <c r="M39" s="166" t="inlineStr"/>
      <c r="N39" s="165" t="inlineStr">
        <is>
          <t>Product</t>
        </is>
      </c>
      <c r="O39" s="166" t="inlineStr">
        <is>
          <t>ข้อ 5 (PLE_CC1_Key_Rx20_UBU.md)</t>
        </is>
      </c>
      <c r="P39" s="165" t="inlineStr">
        <is>
          <t>ข้อสอบจำลอง</t>
        </is>
      </c>
      <c r="Q39" s="165" t="inlineStr">
        <is>
          <t>Mock Rx20 UBU</t>
        </is>
      </c>
      <c r="R39" s="165" t="inlineStr"/>
    </row>
    <row r="40" ht="24" customHeight="1" s="49">
      <c r="A40" s="165" t="n">
        <v>38</v>
      </c>
      <c r="B40" s="166" t="inlineStr">
        <is>
          <t>oral bactrim Avoid : AMGs เพิ่มความเสียงในการเกิด Hepatorenal syndrome Case ไหนไม่รู้</t>
        </is>
      </c>
      <c r="C40" s="166" t="inlineStr"/>
      <c r="D40" s="166" t="inlineStr">
        <is>
          <t>Ethylene Oxide Gas Sterilization (ETO)</t>
        </is>
      </c>
      <c r="E40" s="166" t="inlineStr">
        <is>
          <t>LAL Test (Limulus Amebocyte Lysate Bacterial Endotoxin)</t>
        </is>
      </c>
      <c r="F40" s="166" t="inlineStr">
        <is>
          <t>Rabbit Pyrogen Test in vivo</t>
        </is>
      </c>
      <c r="G40" s="166" t="inlineStr">
        <is>
          <t>ISO Class 5 (Grade A) Laminar Airflow Workstation</t>
        </is>
      </c>
      <c r="H40" s="166" t="inlineStr">
        <is>
          <t>Metered Dose Inhaler (MDI) with HFA propellant</t>
        </is>
      </c>
      <c r="I40" s="165" t="n">
        <v>1</v>
      </c>
      <c r="J40" s="166"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Sterile Cleanroom specs</t>
        </is>
      </c>
      <c r="M40" s="166" t="inlineStr"/>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39</v>
      </c>
      <c r="B41" s="166" t="inlineStr">
        <is>
          <t>ทำให้ปราศจากเชื้อโดยใช้แกส ethylene oxide (Gas sterilization)</t>
        </is>
      </c>
      <c r="C41" s="166" t="inlineStr"/>
      <c r="D41" s="166" t="inlineStr">
        <is>
          <t>ISO Class 5 (Grade A) Laminar Airflow Workstation</t>
        </is>
      </c>
      <c r="E41" s="166" t="inlineStr">
        <is>
          <t>Metered Dose Inhaler (MDI) with HFA propellant</t>
        </is>
      </c>
      <c r="F41" s="166" t="inlineStr">
        <is>
          <t>Dry Powder Inhaler (DPI) with Carrier Lactose</t>
        </is>
      </c>
      <c r="G41" s="166" t="inlineStr">
        <is>
          <t>Isotonic Sodium Chloride 0.9% Osmotic Adjustment</t>
        </is>
      </c>
      <c r="H41" s="166" t="inlineStr">
        <is>
          <t>Moist Heat Steam Sterilization (Autoclave 121 C, 15 psi, 15 min)</t>
        </is>
      </c>
      <c r="I41" s="165" t="n">
        <v>1</v>
      </c>
      <c r="J41"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Autoclave &amp; Sterilization</t>
        </is>
      </c>
      <c r="M41" s="166" t="inlineStr"/>
      <c r="N41" s="165" t="inlineStr">
        <is>
          <t>Product</t>
        </is>
      </c>
      <c r="O41" s="166" t="inlineStr">
        <is>
          <t>ข้อ 3 (PLE_CC1_Key_Rx20_UBU.md)</t>
        </is>
      </c>
      <c r="P41" s="165" t="inlineStr">
        <is>
          <t>ข้อสอบจำลอง</t>
        </is>
      </c>
      <c r="Q41" s="165" t="inlineStr">
        <is>
          <t>Mock Rx20 UBU</t>
        </is>
      </c>
      <c r="R41" s="165" t="inlineStr"/>
    </row>
    <row r="42" ht="24" customHeight="1" s="49">
      <c r="A42" s="165" t="n">
        <v>40</v>
      </c>
      <c r="B42" s="166" t="inlineStr">
        <is>
          <t>ทำให้ปราศจากเชื้อโดยใช้ความร้อนชื้น (Autoclave)</t>
        </is>
      </c>
      <c r="C42" s="166" t="inlineStr"/>
      <c r="D42" s="166" t="inlineStr">
        <is>
          <t>Isotonic Sodium Chloride 0.9% Osmotic Adjustment</t>
        </is>
      </c>
      <c r="E42" s="166" t="inlineStr">
        <is>
          <t>Moist Heat Steam Sterilization (Autoclave 121 C, 15 psi, 15 min)</t>
        </is>
      </c>
      <c r="F42" s="166" t="inlineStr">
        <is>
          <t>Dry Heat Sterilization (Hot Air Oven 160-170 C, 2 hours)</t>
        </is>
      </c>
      <c r="G42" s="166" t="inlineStr">
        <is>
          <t>Membrane Filtration Sterilization (0.22 micron pore size)</t>
        </is>
      </c>
      <c r="H42" s="166" t="inlineStr">
        <is>
          <t>Ethylene Oxide Gas Sterilization (ETO)</t>
        </is>
      </c>
      <c r="I42" s="165" t="n">
        <v>5</v>
      </c>
      <c r="J42" s="166"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Autoclave &amp; Sterilization</t>
        </is>
      </c>
      <c r="M42" s="166" t="inlineStr"/>
      <c r="N42" s="165" t="inlineStr">
        <is>
          <t>Product</t>
        </is>
      </c>
      <c r="O42" s="166" t="inlineStr">
        <is>
          <t>ข้อ 5 (PLE_CC1_Key_Rx20_UBU.md)</t>
        </is>
      </c>
      <c r="P42" s="165" t="inlineStr">
        <is>
          <t>ข้อสอบจำลอง</t>
        </is>
      </c>
      <c r="Q42" s="165" t="inlineStr">
        <is>
          <t>Mock Rx20 UBU</t>
        </is>
      </c>
      <c r="R42" s="165" t="inlineStr"/>
    </row>
    <row r="43" ht="24" customHeight="1" s="49">
      <c r="A43" s="165" t="n">
        <v>41</v>
      </c>
      <c r="B43" s="166" t="inlineStr">
        <is>
          <t>การตกผลึกซ้ำ (Sterile recrystallization)</t>
        </is>
      </c>
      <c r="C43" s="166" t="inlineStr"/>
      <c r="D43" s="166" t="inlineStr">
        <is>
          <t>Membrane Filtration Sterilization (0.22 micron pore size)</t>
        </is>
      </c>
      <c r="E43" s="166" t="inlineStr">
        <is>
          <t>Ethylene Oxide Gas Sterilization (ETO)</t>
        </is>
      </c>
      <c r="F43" s="166" t="inlineStr">
        <is>
          <t>LAL Test (Limulus Amebocyte Lysate Bacterial Endotoxin)</t>
        </is>
      </c>
      <c r="G43" s="166" t="inlineStr">
        <is>
          <t>Rabbit Pyrogen Test in vivo</t>
        </is>
      </c>
      <c r="H43" s="166" t="inlineStr">
        <is>
          <t>ISO Class 5 (Grade A) Laminar Airflow Workstation</t>
        </is>
      </c>
      <c r="I43" s="165" t="n">
        <v>1</v>
      </c>
      <c r="J43"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Parenterals &amp; Ophthalmic</t>
        </is>
      </c>
      <c r="M43" s="166" t="inlineStr"/>
      <c r="N43" s="165" t="inlineStr">
        <is>
          <t>Product</t>
        </is>
      </c>
      <c r="O43" s="166" t="inlineStr">
        <is>
          <t>ข้อ 4 (PLE_CC1_Key_Rx20_UBU.md)</t>
        </is>
      </c>
      <c r="P43" s="165" t="inlineStr">
        <is>
          <t>ข้อสอบจำลอง</t>
        </is>
      </c>
      <c r="Q43" s="165" t="inlineStr">
        <is>
          <t>Mock Rx20 UBU</t>
        </is>
      </c>
      <c r="R43" s="165" t="inlineStr"/>
    </row>
    <row r="44" ht="24" customHeight="1" s="49">
      <c r="A44" s="165" t="n">
        <v>42</v>
      </c>
      <c r="B44" s="166" t="inlineStr">
        <is>
          <t>BSC class II มี hepa fillter ที่สามารถกรองอากาศได้ 100%</t>
        </is>
      </c>
      <c r="C44" s="166" t="inlineStr"/>
      <c r="D44" s="166" t="inlineStr">
        <is>
          <t>Rabbit Pyrogen Test in vivo</t>
        </is>
      </c>
      <c r="E44" s="166" t="inlineStr">
        <is>
          <t>ISO Class 5 (Grade A) Laminar Airflow Workstation</t>
        </is>
      </c>
      <c r="F44" s="166" t="inlineStr">
        <is>
          <t>Metered Dose Inhaler (MDI) with HFA propellant</t>
        </is>
      </c>
      <c r="G44" s="166" t="inlineStr">
        <is>
          <t>Dry Powder Inhaler (DPI) with Carrier Lactose</t>
        </is>
      </c>
      <c r="H44" s="166" t="inlineStr">
        <is>
          <t>Isotonic Sodium Chloride 0.9% Osmotic Adjustment</t>
        </is>
      </c>
      <c r="I44" s="165" t="n">
        <v>1</v>
      </c>
      <c r="J44"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Sterile Cleanroom specs</t>
        </is>
      </c>
      <c r="M44" s="166" t="inlineStr"/>
      <c r="N44" s="165" t="inlineStr">
        <is>
          <t>Product</t>
        </is>
      </c>
      <c r="O44" s="166" t="inlineStr">
        <is>
          <t>ข้อ 3 (PLE_CC1_Key_Rx20_UBU.md)</t>
        </is>
      </c>
      <c r="P44" s="165" t="inlineStr">
        <is>
          <t>ข้อสอบจำลอง</t>
        </is>
      </c>
      <c r="Q44" s="165" t="inlineStr">
        <is>
          <t>Mock Rx20 UBU</t>
        </is>
      </c>
      <c r="R44" s="165" t="inlineStr"/>
    </row>
    <row r="45" ht="24" customHeight="1" s="49">
      <c r="A45" s="165" t="n">
        <v>43</v>
      </c>
      <c r="B45" s="166"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5" s="166" t="inlineStr"/>
      <c r="D45" s="166" t="inlineStr">
        <is>
          <t>Dry Powder Inhaler (DPI) with Carrier Lactose</t>
        </is>
      </c>
      <c r="E45" s="166" t="inlineStr">
        <is>
          <t>Isotonic Sodium Chloride 0.9% Osmotic Adjustment</t>
        </is>
      </c>
      <c r="F45" s="166" t="inlineStr">
        <is>
          <t>Moist Heat Steam Sterilization (Autoclave 121 C, 15 psi, 15 min)</t>
        </is>
      </c>
      <c r="G45" s="166" t="inlineStr">
        <is>
          <t>Dry Heat Sterilization (Hot Air Oven 160-170 C, 2 hours)</t>
        </is>
      </c>
      <c r="H45" s="166" t="inlineStr">
        <is>
          <t>Membrane Filtration Sterilization (0.22 micron pore size)</t>
        </is>
      </c>
      <c r="I45" s="165" t="n">
        <v>2</v>
      </c>
      <c r="J45" s="166"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Autoclave &amp; Sterilization</t>
        </is>
      </c>
      <c r="M45" s="166" t="inlineStr"/>
      <c r="N45" s="165" t="inlineStr">
        <is>
          <t>Product</t>
        </is>
      </c>
      <c r="O45" s="166" t="inlineStr">
        <is>
          <t>ข้อ 5 (PLE_CC1_Key_Rx20_UBU.md)</t>
        </is>
      </c>
      <c r="P45" s="165" t="inlineStr">
        <is>
          <t>ข้อสอบจำลอง</t>
        </is>
      </c>
      <c r="Q45" s="165" t="inlineStr">
        <is>
          <t>Mock Rx20 UBU</t>
        </is>
      </c>
      <c r="R45" s="165" t="inlineStr"/>
    </row>
    <row r="46" ht="24" customHeight="1" s="49">
      <c r="A46" s="165" t="n">
        <v>44</v>
      </c>
      <c r="B46"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6" s="166" t="inlineStr"/>
      <c r="D46" s="166" t="inlineStr">
        <is>
          <t>เป็นการบริหารยาแบบ Non-invasive</t>
        </is>
      </c>
      <c r="E46" s="166" t="inlineStr">
        <is>
          <t>ยาออกฤทธิ์แค่ที่อวัยวะเป้าหมาย ไม่เข้าสู่กระแสเลือด</t>
        </is>
      </c>
      <c r="F46" s="166" t="inlineStr">
        <is>
          <t>ยาในส่วนที่ลงสู่ปอดไม่ผ่าน First-pass metabolism</t>
        </is>
      </c>
      <c r="G46" s="166" t="inlineStr">
        <is>
          <t>มีผลข้างเคียงทั่วร่างกายน้อยกว่ายารูปแบบรับประทาน</t>
        </is>
      </c>
      <c r="H46" s="166" t="inlineStr">
        <is>
          <t>สามารถปรับขนาดยาให้เหมาะสมได้เมื่อเทียบกับยารูปแบบรับประทาน</t>
        </is>
      </c>
      <c r="I46" s="167" t="inlineStr">
        <is>
          <t>2</t>
        </is>
      </c>
      <c r="J46" s="166"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6" s="166" t="inlineStr"/>
      <c r="L46" s="166" t="inlineStr">
        <is>
          <t>Sterile &amp; Special Forms</t>
        </is>
      </c>
      <c r="M46" s="166" t="inlineStr"/>
      <c r="N46" s="165" t="inlineStr">
        <is>
          <t>Product</t>
        </is>
      </c>
      <c r="O46" s="166" t="inlineStr">
        <is>
          <t>แบบฝึกหัด PLE-CC 1 ข้อ 100</t>
        </is>
      </c>
      <c r="P46" s="165" t="inlineStr">
        <is>
          <t>แบบฝึกหัด</t>
        </is>
      </c>
      <c r="Q46" s="165" t="inlineStr">
        <is>
          <t>เล่มม่วง</t>
        </is>
      </c>
      <c r="R46" s="165" t="inlineStr"/>
    </row>
    <row r="47" ht="24" customHeight="1" s="49">
      <c r="A47" s="165" t="n">
        <v>45</v>
      </c>
      <c r="B47" s="166"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47" s="166" t="inlineStr"/>
      <c r="D47" s="166" t="inlineStr">
        <is>
          <t>Ethyl cellulose</t>
        </is>
      </c>
      <c r="E47" s="166" t="inlineStr">
        <is>
          <t>Cellulose acetate</t>
        </is>
      </c>
      <c r="F47" s="166" t="inlineStr">
        <is>
          <t>Polysorbate 80</t>
        </is>
      </c>
      <c r="G47" s="166" t="inlineStr">
        <is>
          <t>Sorbitol</t>
        </is>
      </c>
      <c r="H47" s="166" t="inlineStr">
        <is>
          <t>Hydroxypropyl methylcellulose (HPMC)</t>
        </is>
      </c>
      <c r="I47" s="167" t="inlineStr">
        <is>
          <t>5</t>
        </is>
      </c>
      <c r="J47" s="166"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47" s="166" t="inlineStr"/>
      <c r="L47" s="166" t="inlineStr">
        <is>
          <t>Sterile &amp; Special Forms</t>
        </is>
      </c>
      <c r="M47" s="166" t="inlineStr"/>
      <c r="N47" s="165" t="inlineStr">
        <is>
          <t>Product</t>
        </is>
      </c>
      <c r="O47" s="166" t="inlineStr">
        <is>
          <t>PLE_CC1_2567_Key ข้อ 32</t>
        </is>
      </c>
      <c r="P47" s="165" t="inlineStr">
        <is>
          <t>ข้อสอบเก่า</t>
        </is>
      </c>
      <c r="Q47" s="165" t="inlineStr">
        <is>
          <t>2567</t>
        </is>
      </c>
      <c r="R47" s="165" t="inlineStr"/>
    </row>
    <row r="48" ht="24" customHeight="1" s="49">
      <c r="A48" s="165" t="n">
        <v>46</v>
      </c>
      <c r="B48" s="166" t="inlineStr">
        <is>
          <t>ผลิตภัณฑ์ยาหยอดตาที่มีการทำให้ปราศจากเชื้อด้วยวิธี Filtration sterilization ข้อใดต่อไปนี้กล่าว "ไม่ถูกต้อง"</t>
        </is>
      </c>
      <c r="C48" s="166" t="inlineStr"/>
      <c r="D48" s="166" t="inlineStr">
        <is>
          <t>กระบวนการกรองและบรรจุต้องทำภายใต้ Cleanroom และเทคนิคปลอดเชื้อ (Aseptic technique)</t>
        </is>
      </c>
      <c r="E48" s="166" t="inlineStr">
        <is>
          <t>การกรองผ่านแผ่นกรองขนาด 0.22 ไมครอน จัดเป็นกระบวนการ Terminal sterilization</t>
        </is>
      </c>
      <c r="F48" s="166" t="inlineStr">
        <is>
          <t>ใช้แผ่นกรองเมมเบรนขนาดรูพรุน 0.22 ไมครอน ในการกำจัดจุลินทรีย์และแบคทีเรีย</t>
        </is>
      </c>
      <c r="G48" s="166" t="inlineStr">
        <is>
          <t>สารละลายยาที่กรองแล้วต้องบรรจุลงในภาชนะบรรจุที่ผ่านการทำให้ปราศจากเชื้อมาแล้ว</t>
        </is>
      </c>
      <c r="H48" s="166" t="inlineStr">
        <is>
          <t>เป็นวิธีที่เหมาะสมสำหรับสารละลายยาที่ไม่คงตัวต่อความร้อน (Thermolabile drugs)</t>
        </is>
      </c>
      <c r="I48" s="167" t="inlineStr">
        <is>
          <t>2</t>
        </is>
      </c>
      <c r="J48" s="166"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เป็นขนาดรูพรุนมาตรฐานจากลในการดักจับแบคทีเรียทั้งหมด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48" s="166" t="inlineStr"/>
      <c r="L48" s="166" t="inlineStr">
        <is>
          <t>Sterile &amp; Special Forms</t>
        </is>
      </c>
      <c r="M48" s="166" t="inlineStr"/>
      <c r="N48" s="165" t="inlineStr">
        <is>
          <t>Product</t>
        </is>
      </c>
      <c r="O48" s="166" t="inlineStr">
        <is>
          <t>PLE_CC1_2567_Key ข้อ 17</t>
        </is>
      </c>
      <c r="P48" s="165" t="inlineStr">
        <is>
          <t>ข้อสอบเก่า</t>
        </is>
      </c>
      <c r="Q48" s="165" t="inlineStr">
        <is>
          <t>2567</t>
        </is>
      </c>
      <c r="R48" s="165" t="inlineStr"/>
    </row>
    <row r="49" ht="24" customHeight="1" s="49">
      <c r="A49" s="165" t="n">
        <v>47</v>
      </c>
      <c r="B49"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49" s="166" t="inlineStr"/>
      <c r="D49" s="166" t="inlineStr">
        <is>
          <t>การทดสอบความเป็นกรด-ด่าง (pH test)</t>
        </is>
      </c>
      <c r="E49" s="166" t="inlineStr">
        <is>
          <t>การทดสอบสารก่อไข้หรือไพโรเจน (Pyrogen / Bacterial endotoxin test)</t>
        </is>
      </c>
      <c r="F49" s="166" t="inlineStr">
        <is>
          <t>การทดสอบความปราศจากเชื้อ (Sterility test)</t>
        </is>
      </c>
      <c r="G49" s="166" t="inlineStr">
        <is>
          <t>การทดสอบอนุภาคแปลกปลอม (Particulate matter test)</t>
        </is>
      </c>
      <c r="H49" s="166" t="inlineStr">
        <is>
          <t>การตรวจหาปริมาณตัวยาสำคัญ (Assay)</t>
        </is>
      </c>
      <c r="I49" s="165" t="n">
        <v>2</v>
      </c>
      <c r="J49" s="166"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49" s="166" t="inlineStr"/>
      <c r="L49" s="166" t="inlineStr">
        <is>
          <t>Sterile Preparations &amp; Sterilization</t>
        </is>
      </c>
      <c r="M49" s="166" t="inlineStr"/>
      <c r="N49" s="165" t="inlineStr">
        <is>
          <t>Product</t>
        </is>
      </c>
      <c r="O49" s="166" t="inlineStr">
        <is>
          <t>ข้อสอบจริง Product ปี 2566 ข้อ 7</t>
        </is>
      </c>
      <c r="P49" s="165" t="inlineStr">
        <is>
          <t>ข้อสอบเก่า</t>
        </is>
      </c>
      <c r="Q49" s="165" t="inlineStr">
        <is>
          <t>2566</t>
        </is>
      </c>
      <c r="R49" s="165" t="inlineStr"/>
    </row>
    <row r="50" ht="24" customHeight="1" s="49">
      <c r="A50" s="165" t="n">
        <v>48</v>
      </c>
      <c r="B50"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50" s="166" t="inlineStr"/>
      <c r="D50" s="166" t="inlineStr">
        <is>
          <t>สูตรตำรับยาหยอดตาทุกชนิดต้องปรับค่าความเป็นกรด-ด่างให้เท่ากับ 7.4 เท่านั้นจึงจะสามารถนำมาใช้ได้อย่างปลอดภัย</t>
        </is>
      </c>
      <c r="E50" s="166" t="inlineStr">
        <is>
          <t>ยาหยอดตาชนิดบรรจุหลายขนาด (Multiple-dose container) จำเป็นต้องเติมสารกันเสีย (Preservative) เช่น Benzalkonium chloride</t>
        </is>
      </c>
      <c r="F50" s="166" t="inlineStr">
        <is>
          <t>ความดันออสโมลาริตีของยาหยอดตาที่ดีควรมีความสมมูลกับสารละลาย 0.6 - 2.0% NaCl เพื่อไม่ให้ระคายเคืองต่อดวงตา</t>
        </is>
      </c>
      <c r="G50" s="166" t="inlineStr">
        <is>
          <t>การเพิ่มความหนืดด้วย Hypromellose (HPMC) ช่วยเพิ่มระยะเวลาสัมผัสของยาบนผิวกระจกตา (Ocular residence time)</t>
        </is>
      </c>
      <c r="H50" s="166" t="inlineStr">
        <is>
          <t>ยาหยอดตาชนิดแขวนตะกอน (Ophthalmic suspension) ขนาดอนุภาคของตัวยาต้องเล็กกว่า 10 ไมครอนเพื่อป้องกันการระคายเคือง</t>
        </is>
      </c>
      <c r="I50" s="165" t="n">
        <v>1</v>
      </c>
      <c r="J50"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50" s="166" t="inlineStr"/>
      <c r="L50" s="166" t="inlineStr">
        <is>
          <t>Sterile Preparations &amp; Sterilization</t>
        </is>
      </c>
      <c r="M50" s="166" t="inlineStr"/>
      <c r="N50" s="165" t="inlineStr">
        <is>
          <t>Product</t>
        </is>
      </c>
      <c r="O50" s="166" t="inlineStr">
        <is>
          <t>ข้อสอบจริง Product ปี 2566 ข้อ 15</t>
        </is>
      </c>
      <c r="P50" s="165" t="inlineStr">
        <is>
          <t>ข้อสอบเก่า</t>
        </is>
      </c>
      <c r="Q50" s="165" t="inlineStr">
        <is>
          <t>2566</t>
        </is>
      </c>
      <c r="R50" s="165" t="inlineStr"/>
    </row>
    <row r="51" ht="24" customHeight="1" s="49">
      <c r="A51" s="165" t="n">
        <v>49</v>
      </c>
      <c r="B51"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51" s="166" t="inlineStr"/>
      <c r="D51" s="166" t="inlineStr">
        <is>
          <t>Grade A (Cleanroom Class 100 / ISO 5)</t>
        </is>
      </c>
      <c r="E51" s="166" t="inlineStr">
        <is>
          <t>Grade B (Cleanroom Class 100 / ISO 5 สภาวะพัก)</t>
        </is>
      </c>
      <c r="F51" s="166" t="inlineStr">
        <is>
          <t>Grade C (Cleanroom Class 10,000 / ISO 7)</t>
        </is>
      </c>
      <c r="G51" s="166" t="inlineStr">
        <is>
          <t>Grade D (Cleanroom Class 100,000 / ISO 8)</t>
        </is>
      </c>
      <c r="H51" s="166" t="inlineStr">
        <is>
          <t>Grade E (Unclassified area)</t>
        </is>
      </c>
      <c r="I51" s="165" t="n">
        <v>1</v>
      </c>
      <c r="J51" s="166"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51" s="166" t="inlineStr"/>
      <c r="L51" s="166" t="inlineStr">
        <is>
          <t>Sterile Preparations &amp; Sterilization</t>
        </is>
      </c>
      <c r="M51" s="166" t="inlineStr"/>
      <c r="N51" s="165" t="inlineStr">
        <is>
          <t>Product</t>
        </is>
      </c>
      <c r="O51" s="166" t="inlineStr">
        <is>
          <t>ข้อสอบจริง Product ปี 2566 ข้อ 41</t>
        </is>
      </c>
      <c r="P51" s="165" t="inlineStr">
        <is>
          <t>ข้อสอบเก่า</t>
        </is>
      </c>
      <c r="Q51" s="165" t="inlineStr">
        <is>
          <t>2566</t>
        </is>
      </c>
      <c r="R51" s="165" t="inlineStr"/>
    </row>
    <row r="52" ht="24" customHeight="1" s="49">
      <c r="A52" s="165" t="n">
        <v>50</v>
      </c>
      <c r="B52"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52" s="166" t="inlineStr"/>
      <c r="D52" s="166" t="inlineStr">
        <is>
          <t>Benzyl alcohol</t>
        </is>
      </c>
      <c r="E52" s="166" t="inlineStr">
        <is>
          <t>Dexamethasone sodium phosphate</t>
        </is>
      </c>
      <c r="F52" s="166" t="inlineStr">
        <is>
          <t>Sodium chloride</t>
        </is>
      </c>
      <c r="G52" s="166" t="inlineStr">
        <is>
          <t>Sodium hydroxide</t>
        </is>
      </c>
      <c r="H52" s="166" t="inlineStr">
        <is>
          <t>Polysorbate 80</t>
        </is>
      </c>
      <c r="I52" s="165" t="n">
        <v>1</v>
      </c>
      <c r="J52" s="166"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52" s="166" t="inlineStr"/>
      <c r="L52" s="166" t="inlineStr">
        <is>
          <t>Sterile Preparations &amp; Sterilization</t>
        </is>
      </c>
      <c r="M52" s="166" t="inlineStr"/>
      <c r="N52" s="165" t="inlineStr">
        <is>
          <t>Product</t>
        </is>
      </c>
      <c r="O52" s="166" t="inlineStr">
        <is>
          <t>ข้อสอบจริง Product ปี 2563 ข้อ 59</t>
        </is>
      </c>
      <c r="P52" s="165" t="inlineStr">
        <is>
          <t>ข้อสอบเก่า</t>
        </is>
      </c>
      <c r="Q52" s="165" t="inlineStr">
        <is>
          <t>2563</t>
        </is>
      </c>
      <c r="R52" s="165" t="inlineStr"/>
    </row>
    <row r="53" ht="24" customHeight="1" s="49">
      <c r="A53" s="165" t="n">
        <v>51</v>
      </c>
      <c r="B53"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53" s="166" t="inlineStr"/>
      <c r="D53" s="166" t="inlineStr">
        <is>
          <t>การทดสอบขีดจำกัดของจุลินทรีย์ (Microbial limit test)</t>
        </is>
      </c>
      <c r="E53" s="166" t="inlineStr">
        <is>
          <t>การทดสอบความปราศจากเชื้อ (Sterility test)</t>
        </is>
      </c>
      <c r="F53" s="166" t="inlineStr">
        <is>
          <t>การทดสอบสารก่อไข้หรือเอนโดท็อกซิน (Pyrogen / Bacterial endotoxins test)</t>
        </is>
      </c>
      <c r="G53" s="166" t="inlineStr">
        <is>
          <t>การทดสอบอนุภาคแปลกปลอม (Particulate matter test)</t>
        </is>
      </c>
      <c r="H53" s="166" t="inlineStr">
        <is>
          <t>การทดสอบการรั่วซึมของภาชนะบรรจุ (Leaker test)</t>
        </is>
      </c>
      <c r="I53" s="165" t="n">
        <v>1</v>
      </c>
      <c r="J53" s="166"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53" s="166" t="inlineStr"/>
      <c r="L53" s="166" t="inlineStr">
        <is>
          <t>Sterile Preparations &amp; Sterilization</t>
        </is>
      </c>
      <c r="M53" s="166" t="inlineStr"/>
      <c r="N53" s="165" t="inlineStr">
        <is>
          <t>Product</t>
        </is>
      </c>
      <c r="O53" s="166" t="inlineStr">
        <is>
          <t>ข้อสอบจริง Product ปี 2563 ข้อ 60</t>
        </is>
      </c>
      <c r="P53" s="165" t="inlineStr">
        <is>
          <t>ข้อสอบเก่า</t>
        </is>
      </c>
      <c r="Q53" s="165" t="inlineStr">
        <is>
          <t>2563</t>
        </is>
      </c>
      <c r="R53" s="165" t="inlineStr"/>
    </row>
    <row r="54" ht="24" customHeight="1" s="49">
      <c r="A54" s="165" t="n">
        <v>52</v>
      </c>
      <c r="B54"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54" s="166" t="inlineStr"/>
      <c r="D54" s="166" t="inlineStr">
        <is>
          <t>การทดสอบความปราศจากเชื้อ (Sterility test)</t>
        </is>
      </c>
      <c r="E54" s="166" t="inlineStr">
        <is>
          <t>การทดสอบขีดจำกัดของจุลินทรีย์ (Microbial limit test)</t>
        </is>
      </c>
      <c r="F54" s="166" t="inlineStr">
        <is>
          <t>การทดสอบการละลาย (Dissolution test)</t>
        </is>
      </c>
      <c r="G54" s="166" t="inlineStr">
        <is>
          <t>การทดสอบการแตกตัว (Disintegration test)</t>
        </is>
      </c>
      <c r="H54" s="166" t="inlineStr">
        <is>
          <t>การทดสอบสารก่อไข้ (Pyrogen test)</t>
        </is>
      </c>
      <c r="I54" s="165" t="n">
        <v>1</v>
      </c>
      <c r="J54" s="166"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54" s="166" t="inlineStr"/>
      <c r="L54" s="166" t="inlineStr">
        <is>
          <t>Sterile Preparations &amp; Sterilization</t>
        </is>
      </c>
      <c r="M54" s="166" t="inlineStr"/>
      <c r="N54" s="165" t="inlineStr">
        <is>
          <t>Product</t>
        </is>
      </c>
      <c r="O54" s="166" t="inlineStr">
        <is>
          <t>ข้อสอบจริง Product ปี 2563 ข้อ 63</t>
        </is>
      </c>
      <c r="P54" s="165" t="inlineStr">
        <is>
          <t>ข้อสอบเก่า</t>
        </is>
      </c>
      <c r="Q54" s="165" t="inlineStr">
        <is>
          <t>2563</t>
        </is>
      </c>
      <c r="R54" s="165" t="inlineStr"/>
    </row>
    <row r="55" ht="24" customHeight="1" s="49">
      <c r="A55" s="165" t="n">
        <v>53</v>
      </c>
      <c r="B55"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55" s="166" t="inlineStr"/>
      <c r="D55" s="166" t="inlineStr">
        <is>
          <t>การทดสอบความแรงในการกระตุ้นภูมิคุ้มกันหรือฤทธิ์ทางชีวภาพ (Potency / Immunogenicity assay)</t>
        </is>
      </c>
      <c r="E55" s="166" t="inlineStr">
        <is>
          <t>การทดสอบปริมาตรบรรจุขั้นต่ำ (Minimum fill)</t>
        </is>
      </c>
      <c r="F55" s="166" t="inlineStr">
        <is>
          <t>การทดสอบปริมาตรที่ส่งมอบได้ (Deliverable volume)</t>
        </is>
      </c>
      <c r="G55" s="166" t="inlineStr">
        <is>
          <t>การทดสอบอนุภาคแปลกปลอม (Particulate matter)</t>
        </is>
      </c>
      <c r="H55" s="166" t="inlineStr">
        <is>
          <t>การทดสอบโลหะหนัก (Heavy metals)</t>
        </is>
      </c>
      <c r="I55" s="165" t="n">
        <v>1</v>
      </c>
      <c r="J55" s="166"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55" s="166" t="inlineStr"/>
      <c r="L55" s="166" t="inlineStr">
        <is>
          <t>Sterile Preparations &amp; Sterilization</t>
        </is>
      </c>
      <c r="M55" s="166" t="inlineStr"/>
      <c r="N55" s="165" t="inlineStr">
        <is>
          <t>Product</t>
        </is>
      </c>
      <c r="O55" s="166" t="inlineStr">
        <is>
          <t>ข้อสอบจริง Product ปี 2563 ข้อ 64</t>
        </is>
      </c>
      <c r="P55" s="165" t="inlineStr">
        <is>
          <t>ข้อสอบเก่า</t>
        </is>
      </c>
      <c r="Q55" s="165" t="inlineStr">
        <is>
          <t>2563</t>
        </is>
      </c>
      <c r="R55" s="165" t="inlineStr"/>
    </row>
    <row r="56" ht="24" customHeight="1" s="49">
      <c r="A56" s="165" t="n">
        <v>54</v>
      </c>
      <c r="B56" s="166" t="inlineStr">
        <is>
          <t>ข้อใดต่อไปนี้ ไม่ใช่ หัวข้อการทดสอบเพื่อควบคุมคุณภาพของผลิตภัณฑ์ยาฉีด (Injections) ตามมาตรฐานสากล?</t>
        </is>
      </c>
      <c r="C56" s="166" t="inlineStr"/>
      <c r="D56" s="166" t="inlineStr">
        <is>
          <t>การทดสอบขีดจำกัดของจุลินทรีย์ (Microbial limit test)</t>
        </is>
      </c>
      <c r="E56" s="166" t="inlineStr">
        <is>
          <t>การทดสอบความปลอดภัยเบื้องต้นในสัตว์ทดลอง (General safety test / Abnormal toxicity test)</t>
        </is>
      </c>
      <c r="F56" s="166" t="inlineStr">
        <is>
          <t>การทดสอบความปราศจากเชื้อ (Sterility test)</t>
        </is>
      </c>
      <c r="G56" s="166" t="inlineStr">
        <is>
          <t>การทดสอบสารก่อไข้ (Pyrogen test)</t>
        </is>
      </c>
      <c r="H56" s="166" t="inlineStr">
        <is>
          <t>การทดสอบอนุภาคแปลกปลอม (Particulate matter test)</t>
        </is>
      </c>
      <c r="I56" s="165" t="n">
        <v>1</v>
      </c>
      <c r="J56" s="166"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56" s="166" t="inlineStr"/>
      <c r="L56" s="166" t="inlineStr">
        <is>
          <t>Sterile Preparations &amp; Sterilization</t>
        </is>
      </c>
      <c r="M56" s="166" t="inlineStr"/>
      <c r="N56" s="165" t="inlineStr">
        <is>
          <t>Product</t>
        </is>
      </c>
      <c r="O56" s="166" t="inlineStr">
        <is>
          <t>ข้อสอบจริง Product ปี 2561 ข้อ 39</t>
        </is>
      </c>
      <c r="P56" s="165" t="inlineStr">
        <is>
          <t>ข้อสอบเก่า</t>
        </is>
      </c>
      <c r="Q56" s="165" t="inlineStr">
        <is>
          <t>2561</t>
        </is>
      </c>
      <c r="R56" s="165" t="inlineStr"/>
    </row>
    <row r="57" ht="24" customHeight="1" s="49">
      <c r="A57" s="165" t="n">
        <v>55</v>
      </c>
      <c r="B57"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57" s="166" t="inlineStr"/>
      <c r="D57" s="166" t="inlineStr">
        <is>
          <t>การทดสอบความเป็นพิษผิดปกติในสัตว์ทดลอง (Safety test / Abnormal toxicity test)</t>
        </is>
      </c>
      <c r="E57" s="166" t="inlineStr">
        <is>
          <t>การวัดค่าความเป็นกรด-ด่าง (pH test)</t>
        </is>
      </c>
      <c r="F57" s="166" t="inlineStr">
        <is>
          <t>การทดสอบเอนโดท็อกซินของแบคทีเรีย (Bacterial endotoxins test)</t>
        </is>
      </c>
      <c r="G57" s="166" t="inlineStr">
        <is>
          <t>การทดสอบการรั่วซึมของหลอดยา (Leakage test)</t>
        </is>
      </c>
      <c r="H57" s="166" t="inlineStr">
        <is>
          <t>การทดสอบปริมาตรที่ส่งมอบได้ (Deliverable volume)</t>
        </is>
      </c>
      <c r="I57" s="165" t="n">
        <v>1</v>
      </c>
      <c r="J57" s="166"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57" s="166" t="inlineStr"/>
      <c r="L57" s="166" t="inlineStr">
        <is>
          <t>Sterile Preparations &amp; Sterilization</t>
        </is>
      </c>
      <c r="M57" s="166" t="inlineStr"/>
      <c r="N57" s="165" t="inlineStr">
        <is>
          <t>Product</t>
        </is>
      </c>
      <c r="O57" s="166" t="inlineStr">
        <is>
          <t>ข้อสอบจริง Product ปี 2561 ข้อ 51</t>
        </is>
      </c>
      <c r="P57" s="165" t="inlineStr">
        <is>
          <t>ข้อสอบเก่า</t>
        </is>
      </c>
      <c r="Q57" s="165" t="inlineStr">
        <is>
          <t>2561</t>
        </is>
      </c>
      <c r="R57" s="165" t="inlineStr"/>
    </row>
    <row r="58" ht="24" customHeight="1" s="49">
      <c r="A58" s="165" t="n">
        <v>56</v>
      </c>
      <c r="B58"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58" s="166" t="inlineStr"/>
      <c r="D58" s="166" t="inlineStr">
        <is>
          <t>ความปราศจากเชื้อ (Sterility ตาม USP &lt;71&gt;)</t>
        </is>
      </c>
      <c r="E58" s="166" t="inlineStr">
        <is>
          <t>โครงสร้างผลึกของยา (Crystallinity)</t>
        </is>
      </c>
      <c r="F58" s="166" t="inlineStr">
        <is>
          <t>การทดสอบปริมาตรบรรจุขั้นต่ำ (Minimum fill)</t>
        </is>
      </c>
      <c r="G58" s="166" t="inlineStr">
        <is>
          <t>การทดสอบเอนโดท็อกซินของแบคทีเรีย (Bacterial endotoxins test)</t>
        </is>
      </c>
      <c r="H58" s="166" t="inlineStr">
        <is>
          <t>การทดสอบการละลาย (Dissolution test)</t>
        </is>
      </c>
      <c r="I58" s="165" t="n">
        <v>1</v>
      </c>
      <c r="J58" s="166"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58" s="166" t="inlineStr"/>
      <c r="L58" s="166" t="inlineStr">
        <is>
          <t>Sterile Preparations &amp; Sterilization</t>
        </is>
      </c>
      <c r="M58" s="166" t="inlineStr"/>
      <c r="N58" s="165" t="inlineStr">
        <is>
          <t>Product</t>
        </is>
      </c>
      <c r="O58" s="166" t="inlineStr">
        <is>
          <t>ข้อสอบจริง Product ปี 2561 ข้อ 109</t>
        </is>
      </c>
      <c r="P58" s="165" t="inlineStr">
        <is>
          <t>ข้อสอบเก่า</t>
        </is>
      </c>
      <c r="Q58" s="165" t="inlineStr">
        <is>
          <t>2561</t>
        </is>
      </c>
      <c r="R58" s="165" t="inlineStr"/>
    </row>
    <row r="59" ht="24" customHeight="1" s="49">
      <c r="A59" s="165" t="n">
        <v>57</v>
      </c>
      <c r="B59"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59" s="166" t="inlineStr"/>
      <c r="D59" s="166" t="inlineStr">
        <is>
          <t>Grade A สำหรับจุดวิกฤตการบรรจุ และ Grade B สำหรับพื้นที่ห้องเบื้องหลัง (Grade A in Grade B background)</t>
        </is>
      </c>
      <c r="E59" s="166" t="inlineStr">
        <is>
          <t>Grade B สำหรับจุดวิกฤตการบรรจุ และ Grade C สำหรับพื้นที่ห้องเบื้องหลัง</t>
        </is>
      </c>
      <c r="F59" s="166" t="inlineStr">
        <is>
          <t>Grade C สำหรับจุดวิกฤตการบรรจุ และ Grade D สำหรับพื้นที่ห้องเบื้องหลัง</t>
        </is>
      </c>
      <c r="G59" s="166" t="inlineStr">
        <is>
          <t>Grade D สำหรับจุดวิกฤตการบรรจุ และ Grade E สำหรับพื้นที่ห้องเบื้องหลัง</t>
        </is>
      </c>
      <c r="H59" s="166" t="inlineStr">
        <is>
          <t>Grade A สำหรับจุดวิกฤตการบรรจุ และ Grade D สำหรับพื้นที่ห้องเบื้องหลัง</t>
        </is>
      </c>
      <c r="I59" s="165" t="n">
        <v>1</v>
      </c>
      <c r="J59" s="166"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59" s="166" t="inlineStr"/>
      <c r="L59" s="166" t="inlineStr">
        <is>
          <t>Sterile Preparations &amp; Sterilization</t>
        </is>
      </c>
      <c r="M59" s="166" t="inlineStr"/>
      <c r="N59" s="165" t="inlineStr">
        <is>
          <t>Product</t>
        </is>
      </c>
      <c r="O59" s="166" t="inlineStr">
        <is>
          <t>ข้อสอบจริง Product ปี 2559 ข้อ 4</t>
        </is>
      </c>
      <c r="P59" s="165" t="inlineStr">
        <is>
          <t>ข้อสอบเก่า</t>
        </is>
      </c>
      <c r="Q59" s="165" t="inlineStr">
        <is>
          <t>2559</t>
        </is>
      </c>
      <c r="R59" s="165" t="inlineStr"/>
    </row>
    <row r="60" ht="24" customHeight="1" s="49">
      <c r="A60" s="165" t="n">
        <v>58</v>
      </c>
      <c r="B60"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60" s="166" t="inlineStr"/>
      <c r="D60" s="166" t="inlineStr">
        <is>
          <t>เก็บในหลอดยาแก้ว Ampule สีชา ที่อุณหภูมิ 8 - 15 องศาเซลเซียส</t>
        </is>
      </c>
      <c r="E60" s="166" t="inlineStr">
        <is>
          <t>เก็บในขวดยา Vial สีชา ที่อุณหภูมิ 2 - 8 องศาเซลเซียส</t>
        </is>
      </c>
      <c r="F60" s="166" t="inlineStr">
        <is>
          <t>เก็บในหลอดยาแก้ว Ampule สีใส ที่อุณหภูมิ 2 - 8 องศาเซลเซียส</t>
        </is>
      </c>
      <c r="G60" s="166" t="inlineStr">
        <is>
          <t>เก็บในขวดยา Vial สีใส ที่อุณหภูมิ 8 - 15 องศาเซลเซียส</t>
        </is>
      </c>
      <c r="H60" s="166" t="inlineStr">
        <is>
          <t>เก็บในหลอดยาแก้ว Ampule สีชา ที่อุณหภูมิห้องควบคุม (20 - 25 องศาเซลเซียส)</t>
        </is>
      </c>
      <c r="I60" s="165" t="n">
        <v>1</v>
      </c>
      <c r="J60" s="166"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60" s="166" t="inlineStr"/>
      <c r="L60" s="166" t="inlineStr">
        <is>
          <t>Sterile Preparations &amp; Sterilization</t>
        </is>
      </c>
      <c r="M60" s="166" t="inlineStr"/>
      <c r="N60" s="165" t="inlineStr">
        <is>
          <t>Product</t>
        </is>
      </c>
      <c r="O60" s="166" t="inlineStr">
        <is>
          <t>ข้อสอบจริง Product ปี 2559 ข้อ 6</t>
        </is>
      </c>
      <c r="P60" s="165" t="inlineStr">
        <is>
          <t>ข้อสอบเก่า</t>
        </is>
      </c>
      <c r="Q60" s="165" t="inlineStr">
        <is>
          <t>2559</t>
        </is>
      </c>
      <c r="R60" s="165" t="inlineStr"/>
    </row>
    <row r="61" ht="24" customHeight="1" s="49">
      <c r="A61" s="165" t="n">
        <v>59</v>
      </c>
      <c r="B61"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61" s="166" t="inlineStr"/>
      <c r="D61" s="166" t="inlineStr">
        <is>
          <t>Type I: Highly resistant borosilicate glass</t>
        </is>
      </c>
      <c r="E61" s="166" t="inlineStr">
        <is>
          <t>Type II: Treated soda-lime glass</t>
        </is>
      </c>
      <c r="F61" s="166" t="inlineStr">
        <is>
          <t>Type III: Soda-lime glass</t>
        </is>
      </c>
      <c r="G61" s="166" t="inlineStr">
        <is>
          <t>Type NP: General purpose soda-lime glass</t>
        </is>
      </c>
      <c r="H61" s="166" t="inlineStr">
        <is>
          <t>Silicon dioxide treated plastics</t>
        </is>
      </c>
      <c r="I61" s="165" t="n">
        <v>1</v>
      </c>
      <c r="J61" s="166"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61" s="166" t="inlineStr"/>
      <c r="L61" s="166" t="inlineStr">
        <is>
          <t>Sterile Preparations &amp; Sterilization</t>
        </is>
      </c>
      <c r="M61" s="166" t="inlineStr"/>
      <c r="N61" s="165" t="inlineStr">
        <is>
          <t>Product</t>
        </is>
      </c>
      <c r="O61" s="166" t="inlineStr">
        <is>
          <t>ข้อสอบจริง Product ปี 2559 ข้อ 7</t>
        </is>
      </c>
      <c r="P61" s="165" t="inlineStr">
        <is>
          <t>ข้อสอบเก่า</t>
        </is>
      </c>
      <c r="Q61" s="165" t="inlineStr">
        <is>
          <t>2559</t>
        </is>
      </c>
      <c r="R61" s="165" t="inlineStr"/>
    </row>
    <row r="62" ht="24" customHeight="1" s="49">
      <c r="A62" s="165" t="n">
        <v>60</v>
      </c>
      <c r="B62" s="166"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62" s="166" t="inlineStr"/>
      <c r="D62" s="166" t="inlineStr">
        <is>
          <t>ในการดูดยาจาก vial ต้องทำให้ความดันภายใน vial น้อยกว่าภายนอกป้องกันการ leak ของยาออกจาก vial</t>
        </is>
      </c>
      <c r="E62" s="166" t="inlineStr">
        <is>
          <t>เมื่อบรรจุยาเสร็จ ต้องดูดอากาศออกทำให้ความดัน bag เป็น Negative</t>
        </is>
      </c>
      <c r="F62" s="166" t="inlineStr">
        <is>
          <t>Clopidogrel 75 mg OD</t>
        </is>
      </c>
      <c r="G62" s="166" t="inlineStr">
        <is>
          <t>Aspirin 81 mg OD</t>
        </is>
      </c>
      <c r="H62" s="166" t="inlineStr">
        <is>
          <t>Sacubitril/Valsartan 49/51 mg BID</t>
        </is>
      </c>
      <c r="I62" s="165" t="inlineStr">
        <is>
          <t>1</t>
        </is>
      </c>
      <c r="J62" s="166"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62" s="166" t="inlineStr"/>
      <c r="L62" s="166" t="inlineStr">
        <is>
          <t>Hypertension</t>
        </is>
      </c>
      <c r="M62" s="166" t="inlineStr"/>
      <c r="N62" s="165" t="inlineStr">
        <is>
          <t>Clinic</t>
        </is>
      </c>
      <c r="O62" s="166" t="inlineStr">
        <is>
          <t>ข้อ 5 (PLE_CC1_Key_Rx20_UBU.md)</t>
        </is>
      </c>
      <c r="P62" s="165" t="inlineStr">
        <is>
          <t>ข้อสอบจำลอง</t>
        </is>
      </c>
      <c r="Q62" s="165" t="inlineStr">
        <is>
          <t>Mock Rx20 UBU</t>
        </is>
      </c>
      <c r="R62" s="165" t="inlineStr"/>
    </row>
    <row r="63" ht="24" customHeight="1" s="49">
      <c r="A63" s="165" t="n">
        <v>61</v>
      </c>
      <c r="B63" s="166" t="inlineStr">
        <is>
          <t>ในการผลิตระดับอุตสาหกรรม ต้องใช้น้ำอะไร ในการผลิตยา Furosemide injection ตามฉลากต่อไปนี้</t>
        </is>
      </c>
      <c r="C63" s="166" t="inlineStr"/>
      <c r="D63" s="166" t="inlineStr">
        <is>
          <t>Purified water</t>
        </is>
      </c>
      <c r="E63" s="166" t="inlineStr">
        <is>
          <t>Water for injection USP</t>
        </is>
      </c>
      <c r="F63" s="166" t="inlineStr">
        <is>
          <t>Sterile water for injection USP</t>
        </is>
      </c>
      <c r="G63" s="166" t="inlineStr">
        <is>
          <t>Sterile water for irrigation USP</t>
        </is>
      </c>
      <c r="H63" s="166" t="inlineStr">
        <is>
          <t>Bacteriostatic water for injection USP</t>
        </is>
      </c>
      <c r="I63" s="165" t="inlineStr">
        <is>
          <t>2</t>
        </is>
      </c>
      <c r="J63" s="166"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63" s="166" t="inlineStr"/>
      <c r="L63" s="166" t="inlineStr">
        <is>
          <t>Hypertension</t>
        </is>
      </c>
      <c r="M63" s="166" t="inlineStr"/>
      <c r="N63" s="165" t="inlineStr">
        <is>
          <t>Clinic</t>
        </is>
      </c>
      <c r="O63" s="166" t="inlineStr">
        <is>
          <t>ข้อ 45 (PLE_CC1_Key_Rx20_UBU.md)</t>
        </is>
      </c>
      <c r="P63" s="165" t="inlineStr">
        <is>
          <t>ข้อสอบจำลอง</t>
        </is>
      </c>
      <c r="Q63" s="165" t="inlineStr">
        <is>
          <t>Mock Rx20 UBU</t>
        </is>
      </c>
      <c r="R63" s="165" t="inlineStr"/>
    </row>
    <row r="64" ht="24" customHeight="1" s="49">
      <c r="A64" s="165" t="n">
        <v>62</v>
      </c>
      <c r="B64" s="166" t="inlineStr">
        <is>
          <t>การผสม amp B กับ NSS เกิดการตกตะกอนด้วยกลไกใด</t>
        </is>
      </c>
      <c r="C64" s="166" t="inlineStr"/>
      <c r="D64" s="166" t="inlineStr">
        <is>
          <t>Complexation</t>
        </is>
      </c>
      <c r="E64" s="166" t="inlineStr">
        <is>
          <t>Isomerization</t>
        </is>
      </c>
      <c r="F64" s="166" t="inlineStr">
        <is>
          <t>Salting out</t>
        </is>
      </c>
      <c r="G64" s="166" t="inlineStr">
        <is>
          <t>Epimerization</t>
        </is>
      </c>
      <c r="H64" s="166" t="inlineStr">
        <is>
          <t>Polymerization</t>
        </is>
      </c>
      <c r="I64" s="165" t="inlineStr">
        <is>
          <t>3</t>
        </is>
      </c>
      <c r="J64" s="166" t="inlineStr">
        <is>
          <t xml:space="preserve">✅ คำตอบที่ถูกต้อง: ข้อ ค. Salting out
🎯 ทำไมข้อนี้ถึงถูก:
🔍 ข้ออื่นผิดเพราะอะไร:
</t>
        </is>
      </c>
      <c r="K64" s="166" t="inlineStr"/>
      <c r="L64" s="166" t="inlineStr">
        <is>
          <t>Parenteral Incompatibilities</t>
        </is>
      </c>
      <c r="M64" s="166" t="inlineStr"/>
      <c r="N64" s="165" t="inlineStr">
        <is>
          <t>Product</t>
        </is>
      </c>
      <c r="O64" s="166" t="inlineStr">
        <is>
          <t>[SOURCE: Pharma Plus เล่มม่วง 2 - ข้อสอบย้อนหลังปี 2558 วันที่ 1 ข้อ 22]</t>
        </is>
      </c>
      <c r="P64" s="165" t="inlineStr">
        <is>
          <t>ข้อสอบเก่า</t>
        </is>
      </c>
      <c r="Q64" s="165" t="inlineStr">
        <is>
          <t>2558</t>
        </is>
      </c>
      <c r="R64" s="165" t="inlineStr"/>
    </row>
    <row r="65" ht="24" customHeight="1" s="49">
      <c r="A65" s="165" t="n">
        <v>63</v>
      </c>
      <c r="B65" s="166" t="inlineStr">
        <is>
          <t>เพราะเหตุใดจึงพัฒนา liposomal amp B</t>
        </is>
      </c>
      <c r="C65" s="166" t="inlineStr"/>
      <c r="D65" s="166" t="inlineStr">
        <is>
          <t>ลดการเกิดพิษ</t>
        </is>
      </c>
      <c r="E65" s="166" t="inlineStr">
        <is>
          <t>เพิ่มการละลายตัวยา</t>
        </is>
      </c>
      <c r="F65" s="166" t="inlineStr">
        <is>
          <t>เพิ่มการดูดซึมยา</t>
        </is>
      </c>
      <c r="G65" s="166" t="inlineStr">
        <is>
          <t>ทำให้ยามีความคงตัวเพิ่มขึ้น</t>
        </is>
      </c>
      <c r="H65" s="166" t="inlineStr">
        <is>
          <t>เพื่อลดการ metabolite</t>
        </is>
      </c>
      <c r="I65" s="165" t="inlineStr">
        <is>
          <t>1</t>
        </is>
      </c>
      <c r="J65" s="166" t="inlineStr">
        <is>
          <t xml:space="preserve">✅ คำตอบที่ถูกต้อง: ข้อ ก. ลดการเกิดพิษ
🎯 ทำไมข้อนี้ถึงถูก:
🔍 ข้ออื่นผิดเพราะอะไร:
</t>
        </is>
      </c>
      <c r="K65" s="166" t="inlineStr"/>
      <c r="L65" s="166" t="inlineStr">
        <is>
          <t>Liposomal Formulations</t>
        </is>
      </c>
      <c r="M65" s="166" t="inlineStr"/>
      <c r="N65" s="165" t="inlineStr">
        <is>
          <t>Product</t>
        </is>
      </c>
      <c r="O65" s="166" t="inlineStr">
        <is>
          <t>[SOURCE: Pharma Plus เล่มม่วง 2 - ข้อสอบย้อนหลังปี 2558 วันที่ 1 ข้อ 23]</t>
        </is>
      </c>
      <c r="P65" s="165" t="inlineStr">
        <is>
          <t>ข้อสอบเก่า</t>
        </is>
      </c>
      <c r="Q65" s="165" t="inlineStr">
        <is>
          <t>2558</t>
        </is>
      </c>
      <c r="R65" s="165" t="inlineStr"/>
    </row>
    <row r="66" ht="24" customHeight="1" s="49">
      <c r="A66" s="165" t="n">
        <v>64</v>
      </c>
      <c r="B66" s="166" t="inlineStr">
        <is>
          <t>วิธีการทำปราศจากเชื้อวัคซีน</t>
        </is>
      </c>
      <c r="C66" s="166" t="inlineStr"/>
      <c r="D66" s="166" t="inlineStr">
        <is>
          <t>Aseptic technique</t>
        </is>
      </c>
      <c r="E66" s="166" t="inlineStr">
        <is>
          <t>Autoclave</t>
        </is>
      </c>
      <c r="F66" s="166" t="inlineStr">
        <is>
          <t>Hot air oven</t>
        </is>
      </c>
      <c r="G66" s="166" t="inlineStr">
        <is>
          <t>Gamma radiation</t>
        </is>
      </c>
      <c r="H66" s="166" t="inlineStr">
        <is>
          <t>Ethylene oxide</t>
        </is>
      </c>
      <c r="I66" s="165" t="inlineStr">
        <is>
          <t>1</t>
        </is>
      </c>
      <c r="J66" s="166" t="inlineStr">
        <is>
          <t xml:space="preserve">✅ คำตอบที่ถูกต้อง: ข้อ ก. Aseptic technique
🎯 ทำไมข้อนี้ถึงถูก:
🔍 ข้ออื่นผิดเพราะอะไร:
</t>
        </is>
      </c>
      <c r="K66" s="166" t="inlineStr"/>
      <c r="L66" s="166" t="inlineStr">
        <is>
          <t>Sterilization Methods</t>
        </is>
      </c>
      <c r="M66" s="166" t="inlineStr"/>
      <c r="N66" s="165" t="inlineStr">
        <is>
          <t>Product</t>
        </is>
      </c>
      <c r="O66" s="166" t="inlineStr">
        <is>
          <t>[SOURCE: Pharma Plus เล่มม่วง 2 - ข้อสอบย้อนหลังปี 2558 วันที่ 1 ข้อ 40]</t>
        </is>
      </c>
      <c r="P66" s="165" t="inlineStr">
        <is>
          <t>ข้อสอบเก่า</t>
        </is>
      </c>
      <c r="Q66" s="165" t="inlineStr">
        <is>
          <t>2558</t>
        </is>
      </c>
      <c r="R66" s="165" t="inlineStr"/>
    </row>
    <row r="67" ht="24" customHeight="1" s="49">
      <c r="A67" s="165" t="n">
        <v>65</v>
      </c>
      <c r="B67" s="166" t="inlineStr">
        <is>
          <t>การผลิตวัคซีนรูปแบบผงแห้งทำอย่างไร</t>
        </is>
      </c>
      <c r="C67" s="166" t="inlineStr"/>
      <c r="D67" s="166" t="inlineStr">
        <is>
          <t>Spray dry</t>
        </is>
      </c>
      <c r="E67" s="166" t="inlineStr">
        <is>
          <t>Lyophilized</t>
        </is>
      </c>
      <c r="F67" s="166" t="inlineStr">
        <is>
          <t>Powder sterilization</t>
        </is>
      </c>
      <c r="G67" s="166" t="inlineStr">
        <is>
          <t>Fluid base dryer</t>
        </is>
      </c>
      <c r="H67" s="166" t="inlineStr">
        <is>
          <t>Recombinant technology</t>
        </is>
      </c>
      <c r="I67" s="165" t="inlineStr">
        <is>
          <t>2</t>
        </is>
      </c>
      <c r="J67" s="166" t="inlineStr">
        <is>
          <t xml:space="preserve">✅ คำตอบที่ถูกต้อง: ข้อ ข. Lyophilized
🎯 ทำไมข้อนี้ถึงถูก:
🔍 ข้ออื่นผิดเพราะอะไร:
</t>
        </is>
      </c>
      <c r="K67" s="166" t="inlineStr"/>
      <c r="L67" s="166" t="inlineStr">
        <is>
          <t>Drying Technologies</t>
        </is>
      </c>
      <c r="M67" s="166" t="inlineStr"/>
      <c r="N67" s="165" t="inlineStr">
        <is>
          <t>Product</t>
        </is>
      </c>
      <c r="O67" s="166" t="inlineStr">
        <is>
          <t>[SOURCE: Pharma Plus เล่มม่วง 2 - ข้อสอบย้อนหลังปี 2558 วันที่ 1 ข้อ 41]</t>
        </is>
      </c>
      <c r="P67" s="165" t="inlineStr">
        <is>
          <t>ข้อสอบเก่า</t>
        </is>
      </c>
      <c r="Q67" s="165" t="inlineStr">
        <is>
          <t>2558</t>
        </is>
      </c>
      <c r="R67" s="165" t="inlineStr"/>
    </row>
    <row r="68" ht="24" customHeight="1" s="49">
      <c r="A68" s="165" t="n">
        <v>66</v>
      </c>
      <c r="B68" s="166" t="inlineStr">
        <is>
          <t>แผ่นแปะยาคุมกำเนิด (เช่น Evra patch) เป็นระบบนำส่งยาทางผิวหนังแบบใด</t>
        </is>
      </c>
      <c r="C68" s="166" t="inlineStr"/>
      <c r="D68" s="166" t="inlineStr">
        <is>
          <t>Monolithic drug adhesive (Drug-in-adhesive matrix system)</t>
        </is>
      </c>
      <c r="E68" s="166" t="inlineStr">
        <is>
          <t>Matrix dispersion system</t>
        </is>
      </c>
      <c r="F68" s="166" t="inlineStr">
        <is>
          <t>Reservoir system type</t>
        </is>
      </c>
      <c r="G68" s="166" t="inlineStr">
        <is>
          <t>Sonophoresis patch</t>
        </is>
      </c>
      <c r="H68" s="166" t="inlineStr">
        <is>
          <t>Poly plastic type system</t>
        </is>
      </c>
      <c r="I68" s="165" t="inlineStr">
        <is>
          <t>1</t>
        </is>
      </c>
      <c r="J68"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8" s="166" t="inlineStr"/>
      <c r="L68" s="166" t="inlineStr">
        <is>
          <t>Transdermal Delivery Systems</t>
        </is>
      </c>
      <c r="M68" s="166" t="inlineStr"/>
      <c r="N68" s="165" t="inlineStr">
        <is>
          <t>Product</t>
        </is>
      </c>
      <c r="O68" s="166" t="inlineStr">
        <is>
          <t>[SOURCE: Pharma Plus เล่มม่วง 2 - ข้อสอบย้อนหลัง PLE-CC1 ปี 2564 วันที่ 1 ข้อ 50]</t>
        </is>
      </c>
      <c r="P68" s="165" t="inlineStr">
        <is>
          <t>ข้อสอบเก่า</t>
        </is>
      </c>
      <c r="Q68" s="165" t="inlineStr">
        <is>
          <t>2564</t>
        </is>
      </c>
      <c r="R68" s="165" t="inlineStr"/>
    </row>
    <row r="69" ht="24" customHeight="1" s="49">
      <c r="A69" s="165" t="n">
        <v>67</v>
      </c>
      <c r="B69" s="166" t="inlineStr">
        <is>
          <t>ระบบแผ่นแปะผิวหนังที่เป็นระบบ membrane-moderated reservoir type จะปลดปล่อยยาด้วย kinetic ลำดับใด</t>
        </is>
      </c>
      <c r="C69" s="166" t="inlineStr"/>
      <c r="D69" s="166" t="inlineStr">
        <is>
          <t>Zero order</t>
        </is>
      </c>
      <c r="E69" s="166" t="inlineStr">
        <is>
          <t>First order</t>
        </is>
      </c>
      <c r="F69" s="166" t="inlineStr">
        <is>
          <t>Pseudo first order</t>
        </is>
      </c>
      <c r="G69" s="166" t="inlineStr">
        <is>
          <t>Second order</t>
        </is>
      </c>
      <c r="H69" s="166" t="inlineStr">
        <is>
          <t>Pseudo zero order</t>
        </is>
      </c>
      <c r="I69" s="165" t="inlineStr">
        <is>
          <t>1</t>
        </is>
      </c>
      <c r="J69"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9" s="166" t="inlineStr"/>
      <c r="L69" s="166" t="inlineStr">
        <is>
          <t>Transdermal Delivery Systems</t>
        </is>
      </c>
      <c r="M69" s="166" t="inlineStr"/>
      <c r="N69" s="165" t="inlineStr">
        <is>
          <t>Product</t>
        </is>
      </c>
      <c r="O69" s="166" t="inlineStr">
        <is>
          <t>[SOURCE: Pharma Plus เล่มม่วง 2 - ข้อสอบย้อนหลัง PLE-CC1 ปี 2564 วันที่ 1 ข้อ 51]</t>
        </is>
      </c>
      <c r="P69" s="165" t="inlineStr">
        <is>
          <t>ข้อสอบเก่า</t>
        </is>
      </c>
      <c r="Q69" s="165" t="inlineStr">
        <is>
          <t>2564</t>
        </is>
      </c>
      <c r="R69" s="165" t="inlineStr"/>
    </row>
    <row r="70" ht="24" customHeight="1" s="49">
      <c r="A70" s="165" t="n">
        <v>68</v>
      </c>
      <c r="B70"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70" s="166" t="inlineStr"/>
      <c r="D70" s="166" t="inlineStr">
        <is>
          <t>A</t>
        </is>
      </c>
      <c r="E70" s="166" t="inlineStr">
        <is>
          <t>B</t>
        </is>
      </c>
      <c r="F70" s="166" t="inlineStr">
        <is>
          <t>C</t>
        </is>
      </c>
      <c r="G70" s="166" t="inlineStr">
        <is>
          <t>D</t>
        </is>
      </c>
      <c r="H70" s="166" t="inlineStr">
        <is>
          <t>E</t>
        </is>
      </c>
      <c r="I70" s="165" t="inlineStr">
        <is>
          <t>1</t>
        </is>
      </c>
      <c r="J70"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70" s="166" t="inlineStr"/>
      <c r="L70" s="166" t="inlineStr">
        <is>
          <t>Cleanroom &amp; Sterile Manufacturing</t>
        </is>
      </c>
      <c r="M70" s="166" t="inlineStr"/>
      <c r="N70" s="165" t="inlineStr">
        <is>
          <t>Product</t>
        </is>
      </c>
      <c r="O70" s="166" t="inlineStr">
        <is>
          <t>[SOURCE: Pharma Plus เล่มม่วง 2 - ข้อสอบย้อนหลัง PLE-CC1 ปี 2564 วันที่ 2 ข้อ 38]</t>
        </is>
      </c>
      <c r="P70" s="165" t="inlineStr">
        <is>
          <t>ข้อสอบเก่า</t>
        </is>
      </c>
      <c r="Q70" s="165" t="inlineStr">
        <is>
          <t>2564</t>
        </is>
      </c>
      <c r="R70" s="165" t="inlineStr"/>
    </row>
    <row r="71" ht="24" customHeight="1" s="49">
      <c r="A71" s="165" t="n">
        <v>69</v>
      </c>
      <c r="B71" s="166" t="inlineStr">
        <is>
          <t>สารใดช่วยในการป้องกันการเกิดปฏิกิริยาออกซิเดชันในยาหยอดตา</t>
        </is>
      </c>
      <c r="C71" s="166" t="inlineStr"/>
      <c r="D71" s="166" t="inlineStr">
        <is>
          <t>Perchlorates</t>
        </is>
      </c>
      <c r="E71" s="166" t="inlineStr">
        <is>
          <t>Cremophor RH</t>
        </is>
      </c>
      <c r="F71" s="166" t="inlineStr">
        <is>
          <t>Polyethylene glycol</t>
        </is>
      </c>
      <c r="G71" s="166" t="inlineStr">
        <is>
          <t>Benzalkonium chloride</t>
        </is>
      </c>
      <c r="H71" s="166" t="inlineStr">
        <is>
          <t>Ethylenediaminetetraacetic acid (EDTA)</t>
        </is>
      </c>
      <c r="I71" s="165" t="inlineStr">
        <is>
          <t>5</t>
        </is>
      </c>
      <c r="J71"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71" s="166" t="inlineStr">
        <is>
          <t>Ophthalmic Preparations</t>
        </is>
      </c>
      <c r="L71" s="166" t="inlineStr">
        <is>
          <t>Antioxidants and chelating agents in ophthalmic solutions</t>
        </is>
      </c>
      <c r="M71" s="166" t="inlineStr"/>
      <c r="N71" s="165" t="inlineStr">
        <is>
          <t>ปานกลาง</t>
        </is>
      </c>
      <c r="O71" s="166" t="inlineStr">
        <is>
          <t>ข้อสอบเก่า</t>
        </is>
      </c>
      <c r="P71" s="165" t="inlineStr">
        <is>
          <t>ข้อสอบเก่า</t>
        </is>
      </c>
      <c r="Q71" s="165" t="inlineStr">
        <is>
          <t>2565</t>
        </is>
      </c>
      <c r="R71" s="165" t="inlineStr"/>
    </row>
    <row r="72" ht="24" customHeight="1" s="49">
      <c r="A72" s="165" t="n">
        <v>70</v>
      </c>
      <c r="B72" s="166" t="inlineStr">
        <is>
          <t>ข้อใดไม่ใช่ terminal sterilization</t>
        </is>
      </c>
      <c r="C72" s="166" t="inlineStr"/>
      <c r="D72" s="166" t="inlineStr">
        <is>
          <t>Autoclave</t>
        </is>
      </c>
      <c r="E72" s="166" t="inlineStr">
        <is>
          <t>Gamma radiation</t>
        </is>
      </c>
      <c r="F72" s="166" t="inlineStr">
        <is>
          <t>Stream sterilization</t>
        </is>
      </c>
      <c r="G72" s="166" t="inlineStr">
        <is>
          <t>Membrane filtration</t>
        </is>
      </c>
      <c r="H72" s="166" t="inlineStr">
        <is>
          <t>Dry heat sterilization</t>
        </is>
      </c>
      <c r="I72" s="165" t="inlineStr">
        <is>
          <t>4</t>
        </is>
      </c>
      <c r="J72"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72" s="166" t="inlineStr">
        <is>
          <t>Sterilization Methods</t>
        </is>
      </c>
      <c r="L72" s="166" t="inlineStr">
        <is>
          <t>Terminal sterilization vs aseptic membrane filtration</t>
        </is>
      </c>
      <c r="M72" s="166" t="inlineStr"/>
      <c r="N72" s="165" t="inlineStr">
        <is>
          <t>ปานกลาง</t>
        </is>
      </c>
      <c r="O72" s="166" t="inlineStr">
        <is>
          <t>ข้อสอบเก่า</t>
        </is>
      </c>
      <c r="P72" s="165" t="inlineStr">
        <is>
          <t>ข้อสอบเก่า</t>
        </is>
      </c>
      <c r="Q72" s="165" t="inlineStr">
        <is>
          <t>2565</t>
        </is>
      </c>
      <c r="R72" s="165" t="inlineStr"/>
    </row>
    <row r="73" ht="24" customHeight="1" s="49">
      <c r="A73" s="165" t="n">
        <v>71</v>
      </c>
      <c r="B73" s="166" t="inlineStr">
        <is>
          <t>[กรณีศึกษา]
สาร x = in situ gel "sol to gel" in eye drug delivery system สาร x คือข้อใด
คำถาม: สาร x = in situ gel "sol to gel" in eye drug delivery system สาร x คือข้อใด</t>
        </is>
      </c>
      <c r="C73" s="166" t="inlineStr"/>
      <c r="D73" s="166" t="inlineStr">
        <is>
          <t>Carbopol</t>
        </is>
      </c>
      <c r="E73" s="166" t="inlineStr">
        <is>
          <t>Poloxamer</t>
        </is>
      </c>
      <c r="F73" s="166" t="inlineStr">
        <is>
          <t>Ethyl cellulose</t>
        </is>
      </c>
      <c r="G73" s="166" t="inlineStr">
        <is>
          <t>Polyvinyl alcohol</t>
        </is>
      </c>
      <c r="H73" s="166" t="inlineStr">
        <is>
          <t>Carboxymethylcellulose</t>
        </is>
      </c>
      <c r="I73" s="165" t="inlineStr">
        <is>
          <t>2</t>
        </is>
      </c>
      <c r="J73"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73" s="166" t="inlineStr">
        <is>
          <t>Ophthalmic Preparations</t>
        </is>
      </c>
      <c r="L73" s="166" t="inlineStr">
        <is>
          <t>Thermosensitive in situ gelling polymers (Poloxamer)</t>
        </is>
      </c>
      <c r="M73" s="166" t="inlineStr"/>
      <c r="N73" s="165" t="inlineStr">
        <is>
          <t>ยาก</t>
        </is>
      </c>
      <c r="O73" s="166" t="inlineStr">
        <is>
          <t>ข้อสอบเก่า</t>
        </is>
      </c>
      <c r="P73" s="165" t="inlineStr">
        <is>
          <t>ข้อสอบเก่า</t>
        </is>
      </c>
      <c r="Q73" s="165" t="inlineStr">
        <is>
          <t>2565</t>
        </is>
      </c>
      <c r="R73" s="165" t="inlineStr"/>
    </row>
    <row r="74" ht="24" customHeight="1" s="49">
      <c r="A74" s="165" t="n">
        <v>72</v>
      </c>
      <c r="B74" s="166" t="inlineStr">
        <is>
          <t>แผ่นแปะส่วนใดมักทำให้เกิดอาการแพ้</t>
        </is>
      </c>
      <c r="C74" s="166" t="inlineStr"/>
      <c r="D74" s="166" t="inlineStr">
        <is>
          <t>Liner</t>
        </is>
      </c>
      <c r="E74" s="166" t="inlineStr">
        <is>
          <t>Membrane</t>
        </is>
      </c>
      <c r="F74" s="166" t="inlineStr">
        <is>
          <t>Adhesive</t>
        </is>
      </c>
      <c r="G74" s="166" t="inlineStr">
        <is>
          <t>Backing</t>
        </is>
      </c>
      <c r="H74" s="166" t="inlineStr">
        <is>
          <t>Strip peel</t>
        </is>
      </c>
      <c r="I74" s="165" t="inlineStr">
        <is>
          <t>3</t>
        </is>
      </c>
      <c r="J74"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74" s="166" t="inlineStr">
        <is>
          <t>Transdermal Drug Delivery Systems</t>
        </is>
      </c>
      <c r="L74" s="166" t="inlineStr">
        <is>
          <t>Contact dermatitis and skin irritation from adhesive layer in patches</t>
        </is>
      </c>
      <c r="M74" s="166" t="inlineStr"/>
      <c r="N74" s="165" t="inlineStr">
        <is>
          <t>ปานกลาง</t>
        </is>
      </c>
      <c r="O74" s="166" t="inlineStr">
        <is>
          <t>ข้อสอบเก่า</t>
        </is>
      </c>
      <c r="P74" s="165" t="inlineStr">
        <is>
          <t>ข้อสอบเก่า</t>
        </is>
      </c>
      <c r="Q74" s="165" t="inlineStr">
        <is>
          <t>2565</t>
        </is>
      </c>
      <c r="R74" s="165" t="inlineStr"/>
    </row>
    <row r="75" ht="24" customHeight="1" s="49">
      <c r="A75" s="165" t="n">
        <v>73</v>
      </c>
      <c r="B75" s="166" t="inlineStr">
        <is>
          <t>ตัวยาอยู่ในชั้นใดของแผ่นแปะ</t>
        </is>
      </c>
      <c r="C75" s="166" t="inlineStr"/>
      <c r="D75" s="166" t="inlineStr">
        <is>
          <t>Liner</t>
        </is>
      </c>
      <c r="E75" s="166" t="inlineStr">
        <is>
          <t>Membrane</t>
        </is>
      </c>
      <c r="F75" s="166" t="inlineStr">
        <is>
          <t>Adhesive</t>
        </is>
      </c>
      <c r="G75" s="166" t="inlineStr">
        <is>
          <t>Backing</t>
        </is>
      </c>
      <c r="H75" s="166" t="inlineStr">
        <is>
          <t>Strip peel</t>
        </is>
      </c>
      <c r="I75" s="165" t="inlineStr">
        <is>
          <t>3</t>
        </is>
      </c>
      <c r="J75"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75" s="166" t="inlineStr">
        <is>
          <t>Transdermal Drug Delivery Systems</t>
        </is>
      </c>
      <c r="L75" s="166" t="inlineStr">
        <is>
          <t>Drug location in transdermal patches (Drug-in-adhesive design)</t>
        </is>
      </c>
      <c r="M75" s="166" t="inlineStr"/>
      <c r="N75" s="165" t="inlineStr">
        <is>
          <t>ปานกลาง</t>
        </is>
      </c>
      <c r="O75" s="166" t="inlineStr">
        <is>
          <t>ข้อสอบเก่า</t>
        </is>
      </c>
      <c r="P75" s="165" t="inlineStr">
        <is>
          <t>ข้อสอบเก่า</t>
        </is>
      </c>
      <c r="Q75" s="165" t="inlineStr">
        <is>
          <t>2565</t>
        </is>
      </c>
      <c r="R75" s="165" t="inlineStr"/>
    </row>
    <row r="76" ht="24" customHeight="1" s="49">
      <c r="A76" s="165" t="n">
        <v>74</v>
      </c>
      <c r="B76" s="166" t="inlineStr">
        <is>
          <t>ตำรับ isophane insulin human suspension ส่วนประกอบและหน้าที่ข้อใดถูก</t>
        </is>
      </c>
      <c r="C76" s="166" t="inlineStr"/>
      <c r="D76" s="166" t="inlineStr">
        <is>
          <t>Zinc - cosolvent</t>
        </is>
      </c>
      <c r="E76" s="166" t="inlineStr">
        <is>
          <t>Glycerin - cosolvent</t>
        </is>
      </c>
      <c r="F76" s="166" t="inlineStr">
        <is>
          <t>Meta cresol - preservative</t>
        </is>
      </c>
      <c r="G76" s="166" t="inlineStr">
        <is>
          <t>Protamine sulfate - solubilizer</t>
        </is>
      </c>
      <c r="H76" s="166" t="inlineStr">
        <is>
          <t>Dibasic sodium phosphate - emulsifier</t>
        </is>
      </c>
      <c r="I76" s="165" t="inlineStr">
        <is>
          <t>3</t>
        </is>
      </c>
      <c r="J76"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76" s="166" t="inlineStr">
        <is>
          <t>Sterile Suspensions Formulation</t>
        </is>
      </c>
      <c r="L76" s="166" t="inlineStr">
        <is>
          <t>Excipients in Isophane NPH Insulin (m-Cresol as Preservative)</t>
        </is>
      </c>
      <c r="M76" s="166" t="inlineStr"/>
      <c r="N76" s="165" t="inlineStr">
        <is>
          <t>ยาก</t>
        </is>
      </c>
      <c r="O76" s="166" t="inlineStr">
        <is>
          <t>ข้อสอบเก่า</t>
        </is>
      </c>
      <c r="P76" s="165" t="inlineStr">
        <is>
          <t>ข้อสอบเก่า</t>
        </is>
      </c>
      <c r="Q76" s="165" t="inlineStr">
        <is>
          <t>2565</t>
        </is>
      </c>
      <c r="R76" s="165" t="inlineStr"/>
    </row>
    <row r="77" ht="409.6" customHeight="1" s="49"/>
    <row r="78" ht="409.6" customHeight="1" s="49"/>
    <row r="79" ht="409.6" customHeight="1" s="49"/>
    <row r="80" ht="24" customHeight="1" s="49"/>
    <row r="81" ht="24" customHeight="1" s="49"/>
    <row r="82" ht="24" customHeight="1" s="49"/>
    <row r="83" ht="24" customHeight="1" s="49"/>
    <row r="84" ht="13.2" customHeight="1" s="49"/>
    <row r="85" ht="13.2" customHeight="1" s="49"/>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R11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ความท้าทายในการควบคุมคุณภาพยา biologics เทียบกับ small molecules drug</t>
        </is>
      </c>
      <c r="C3" s="166" t="inlineStr"/>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Recombinant DNA</t>
        </is>
      </c>
      <c r="M3" s="166" t="inlineStr"/>
      <c r="N3" s="165" t="inlineStr">
        <is>
          <t>Biotech Products</t>
        </is>
      </c>
      <c r="O3" s="166" t="inlineStr">
        <is>
          <t>แบบฝึกหัด PLE-CC 1 ข้อ 35</t>
        </is>
      </c>
      <c r="P3" s="165" t="inlineStr">
        <is>
          <t>แบบฝึกหัด</t>
        </is>
      </c>
      <c r="Q3" s="165" t="inlineStr">
        <is>
          <t>เล่มม่วง</t>
        </is>
      </c>
      <c r="R3" s="165" t="inlineStr"/>
    </row>
    <row r="4" ht="24" customHeight="1" s="49">
      <c r="A4" s="167" t="n">
        <v>2</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inlineStr"/>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n">
        <v>1</v>
      </c>
      <c r="J4" s="166"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66" t="inlineStr"/>
      <c r="L4" s="166" t="inlineStr">
        <is>
          <t>Recombinant DNA</t>
        </is>
      </c>
      <c r="M4" s="166" t="inlineStr"/>
      <c r="N4" s="165" t="inlineStr">
        <is>
          <t>Biotech Products</t>
        </is>
      </c>
      <c r="O4" s="166" t="inlineStr">
        <is>
          <t>PLE-CC1 ปี 2566 Day 1 ข้อ 39</t>
        </is>
      </c>
      <c r="P4" s="165" t="inlineStr">
        <is>
          <t>ข้อสอบเก่า</t>
        </is>
      </c>
      <c r="Q4" s="165" t="inlineStr">
        <is>
          <t>2566</t>
        </is>
      </c>
      <c r="R4" s="165" t="inlineStr"/>
    </row>
    <row r="5" ht="24" customHeight="1" s="49">
      <c r="A5" s="167" t="n">
        <v>3</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inlineStr"/>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n">
        <v>1</v>
      </c>
      <c r="J5" s="166"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66" t="inlineStr"/>
      <c r="L5" s="166" t="inlineStr">
        <is>
          <t>Recombinant DNA</t>
        </is>
      </c>
      <c r="M5" s="166" t="inlineStr"/>
      <c r="N5" s="165" t="inlineStr">
        <is>
          <t>Biotech Products</t>
        </is>
      </c>
      <c r="O5" s="166" t="inlineStr">
        <is>
          <t>PLE-CC1 ปี 2566 Day 1 ข้อ 3</t>
        </is>
      </c>
      <c r="P5" s="165" t="inlineStr">
        <is>
          <t>ข้อสอบเก่า</t>
        </is>
      </c>
      <c r="Q5" s="165" t="inlineStr">
        <is>
          <t>2566</t>
        </is>
      </c>
      <c r="R5" s="165" t="inlineStr"/>
    </row>
    <row r="6" ht="24" customHeight="1" s="49">
      <c r="A6" s="167" t="n">
        <v>4</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inlineStr"/>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n">
        <v>1</v>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66" t="inlineStr"/>
      <c r="L6" s="166" t="inlineStr">
        <is>
          <t>Recombinant DNA</t>
        </is>
      </c>
      <c r="M6" s="166" t="inlineStr"/>
      <c r="N6" s="165" t="inlineStr">
        <is>
          <t>Biotech Products</t>
        </is>
      </c>
      <c r="O6" s="166" t="inlineStr">
        <is>
          <t>PLE-CC1 ปี 2566 Day 1 ข้อ 2</t>
        </is>
      </c>
      <c r="P6" s="165" t="inlineStr">
        <is>
          <t>ข้อสอบเก่า</t>
        </is>
      </c>
      <c r="Q6" s="165" t="inlineStr">
        <is>
          <t>2566</t>
        </is>
      </c>
      <c r="R6" s="165" t="inlineStr"/>
    </row>
    <row r="7" ht="24" customHeight="1" s="49">
      <c r="A7" s="167" t="n">
        <v>5</v>
      </c>
      <c r="B7" s="166" t="inlineStr">
        <is>
          <t>ข้อใดกล่าวไม่ถูกต้องเกี่ยวกับการบริหาร Rabies Immunoglobulin (RIG) ในผู้สัมผัสโรคพิษสุนัขบ้าระดับที่ 3 (Category III Exposure)</t>
        </is>
      </c>
      <c r="C7" s="166" t="inlineStr"/>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n">
        <v>1</v>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66" t="inlineStr"/>
      <c r="L7" s="166" t="inlineStr">
        <is>
          <t>Recombinant DNA</t>
        </is>
      </c>
      <c r="M7" s="166" t="inlineStr"/>
      <c r="N7" s="165" t="inlineStr">
        <is>
          <t>Biotech Products</t>
        </is>
      </c>
      <c r="O7" s="166" t="inlineStr">
        <is>
          <t>PLE-CC1 ปี 2566 Day 1 ข้อ 5</t>
        </is>
      </c>
      <c r="P7" s="165" t="inlineStr">
        <is>
          <t>ข้อสอบเก่า</t>
        </is>
      </c>
      <c r="Q7" s="165" t="inlineStr">
        <is>
          <t>2566</t>
        </is>
      </c>
      <c r="R7" s="165" t="inlineStr"/>
    </row>
    <row r="8" ht="24" customHeight="1" s="49">
      <c r="A8" s="167" t="n">
        <v>6</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inlineStr"/>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n">
        <v>1</v>
      </c>
      <c r="J8" s="166"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66" t="inlineStr"/>
      <c r="L8" s="166" t="inlineStr">
        <is>
          <t>Recombinant DNA</t>
        </is>
      </c>
      <c r="M8" s="166" t="inlineStr"/>
      <c r="N8" s="165" t="inlineStr">
        <is>
          <t>Biotech Products</t>
        </is>
      </c>
      <c r="O8" s="166" t="inlineStr">
        <is>
          <t>PLE-CC1 ปี 2566 Day 1 ข้อ 2</t>
        </is>
      </c>
      <c r="P8" s="165" t="inlineStr">
        <is>
          <t>ข้อสอบเก่า</t>
        </is>
      </c>
      <c r="Q8" s="165" t="inlineStr">
        <is>
          <t>2566</t>
        </is>
      </c>
      <c r="R8" s="165" t="inlineStr"/>
    </row>
    <row r="9" ht="24" customHeight="1" s="49">
      <c r="A9" s="167" t="n">
        <v>7</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inlineStr"/>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n">
        <v>1</v>
      </c>
      <c r="J9" s="166"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66" t="inlineStr"/>
      <c r="L9" s="166" t="inlineStr">
        <is>
          <t>Recombinant DNA</t>
        </is>
      </c>
      <c r="M9" s="166" t="inlineStr"/>
      <c r="N9" s="165" t="inlineStr">
        <is>
          <t>Biotech Products</t>
        </is>
      </c>
      <c r="O9" s="166" t="inlineStr">
        <is>
          <t>PLE-CC1 ปี 2566 Day 2 ข้อ 28</t>
        </is>
      </c>
      <c r="P9" s="165" t="inlineStr">
        <is>
          <t>ข้อสอบเก่า</t>
        </is>
      </c>
      <c r="Q9" s="165" t="inlineStr">
        <is>
          <t>2566</t>
        </is>
      </c>
      <c r="R9" s="165" t="inlineStr"/>
    </row>
    <row r="10" ht="24" customHeight="1" s="49">
      <c r="A10" s="167" t="n">
        <v>8</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inlineStr"/>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n">
        <v>1</v>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66" t="inlineStr"/>
      <c r="L10" s="166" t="inlineStr">
        <is>
          <t>Recombinant DNA</t>
        </is>
      </c>
      <c r="M10" s="166" t="inlineStr"/>
      <c r="N10" s="165" t="inlineStr">
        <is>
          <t>Biotech Products</t>
        </is>
      </c>
      <c r="O10" s="166" t="inlineStr">
        <is>
          <t>PLE-CC1 ปี 2566 Day 2 ข้อ 3</t>
        </is>
      </c>
      <c r="P10" s="165" t="inlineStr">
        <is>
          <t>ข้อสอบเก่า</t>
        </is>
      </c>
      <c r="Q10" s="165" t="inlineStr">
        <is>
          <t>2566</t>
        </is>
      </c>
      <c r="R10" s="165" t="inlineStr"/>
    </row>
    <row r="11" ht="24" customHeight="1" s="49">
      <c r="A11" s="167" t="n">
        <v>9</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inlineStr"/>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n">
        <v>1</v>
      </c>
      <c r="J11" s="166"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1" s="166" t="inlineStr"/>
      <c r="L11" s="166" t="inlineStr">
        <is>
          <t>Recombinant DNA</t>
        </is>
      </c>
      <c r="M11" s="166" t="inlineStr"/>
      <c r="N11" s="165" t="inlineStr">
        <is>
          <t>Biotech Products</t>
        </is>
      </c>
      <c r="O11" s="166" t="inlineStr">
        <is>
          <t>PLE_CC1_2563_Q ข้อ 92</t>
        </is>
      </c>
      <c r="P11" s="165" t="inlineStr">
        <is>
          <t>ข้อสอบเก่า</t>
        </is>
      </c>
      <c r="Q11" s="165" t="inlineStr">
        <is>
          <t>2563</t>
        </is>
      </c>
      <c r="R11" s="165" t="inlineStr"/>
    </row>
    <row r="12" ht="24" customHeight="1" s="49">
      <c r="A12" s="167" t="n">
        <v>10</v>
      </c>
      <c r="B12" s="166" t="inlineStr">
        <is>
          <t>กระบวนการใดเหมาะสมในการผลิต trastuzumab powder for infusion ซึ่งเป็นชนิด monoclonal antibody เช่น</t>
        </is>
      </c>
      <c r="C12" s="166" t="inlineStr"/>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Recombinant DNA</t>
        </is>
      </c>
      <c r="M12" s="166" t="inlineStr"/>
      <c r="N12" s="165" t="inlineStr">
        <is>
          <t>Product</t>
        </is>
      </c>
      <c r="O12" s="166" t="inlineStr">
        <is>
          <t>ข้อ 58 (PLE_CC1_2562_Key.md)</t>
        </is>
      </c>
      <c r="P12" s="165" t="inlineStr">
        <is>
          <t>ข้อสอบเก่า</t>
        </is>
      </c>
      <c r="Q12" s="165" t="inlineStr">
        <is>
          <t>2562</t>
        </is>
      </c>
      <c r="R12" s="165" t="inlineStr"/>
    </row>
    <row r="13" ht="24" customHeight="1" s="49">
      <c r="A13" s="167" t="n">
        <v>11</v>
      </c>
      <c r="B13" s="166" t="inlineStr">
        <is>
          <t>Insulin ได้จากการท้า Recombinant DNA ข้อใดถูกต้อง</t>
        </is>
      </c>
      <c r="C13" s="166" t="inlineStr"/>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Recombinant DNA</t>
        </is>
      </c>
      <c r="M13" s="166" t="inlineStr"/>
      <c r="N13" s="165" t="inlineStr">
        <is>
          <t>Product</t>
        </is>
      </c>
      <c r="O13" s="166" t="inlineStr">
        <is>
          <t>ข้อ 6 (PLE_CC1_2560 22 April Set 1.md)</t>
        </is>
      </c>
      <c r="P13" s="165" t="inlineStr">
        <is>
          <t>ข้อสอบเก่า</t>
        </is>
      </c>
      <c r="Q13" s="165" t="inlineStr">
        <is>
          <t>2560</t>
        </is>
      </c>
      <c r="R13" s="165" t="inlineStr"/>
    </row>
    <row r="14" ht="24" customHeight="1" s="49">
      <c r="A14" s="167" t="n">
        <v>12</v>
      </c>
      <c r="B14" s="166" t="inlineStr">
        <is>
          <t>วัคซีนที่ให้เด็กตั งแต่แรกเกิดคือ</t>
        </is>
      </c>
      <c r="C14" s="166" t="inlineStr"/>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Recombinant DNA</t>
        </is>
      </c>
      <c r="M14" s="166" t="inlineStr"/>
      <c r="N14" s="165" t="inlineStr">
        <is>
          <t>Product</t>
        </is>
      </c>
      <c r="O14" s="166" t="inlineStr">
        <is>
          <t>ข้อ 33 (PLE_CC1_2559.md)</t>
        </is>
      </c>
      <c r="P14" s="165" t="inlineStr">
        <is>
          <t>ข้อสอบเก่า</t>
        </is>
      </c>
      <c r="Q14" s="165" t="inlineStr">
        <is>
          <t>2559</t>
        </is>
      </c>
      <c r="R14" s="165" t="inlineStr"/>
    </row>
    <row r="15" ht="24" customHeight="1" s="49">
      <c r="A15" s="167" t="n">
        <v>13</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inlineStr"/>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Recombinant DNA</t>
        </is>
      </c>
      <c r="M15" s="166" t="inlineStr"/>
      <c r="N15" s="165" t="inlineStr">
        <is>
          <t>Product</t>
        </is>
      </c>
      <c r="O15" s="166" t="inlineStr">
        <is>
          <t>ข้อ 34 (PLE_CC1_2559.md)</t>
        </is>
      </c>
      <c r="P15" s="165" t="inlineStr">
        <is>
          <t>ข้อสอบเก่า</t>
        </is>
      </c>
      <c r="Q15" s="165" t="inlineStr">
        <is>
          <t>2559</t>
        </is>
      </c>
      <c r="R15" s="165" t="inlineStr"/>
    </row>
    <row r="16" ht="24" customHeight="1" s="49">
      <c r="A16" s="167" t="n">
        <v>14</v>
      </c>
      <c r="B16" s="166" t="inlineStr">
        <is>
          <t>วัคซีนใดจัดอยู่ในกลุ่มเดียวกับ JE</t>
        </is>
      </c>
      <c r="C16" s="166" t="inlineStr"/>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Recombinant DNA</t>
        </is>
      </c>
      <c r="M16" s="166" t="inlineStr"/>
      <c r="N16" s="165" t="inlineStr">
        <is>
          <t>Product</t>
        </is>
      </c>
      <c r="O16" s="166" t="inlineStr">
        <is>
          <t>ข้อ 35 (PLE_CC1_2559.md)</t>
        </is>
      </c>
      <c r="P16" s="165" t="inlineStr">
        <is>
          <t>ข้อสอบเก่า</t>
        </is>
      </c>
      <c r="Q16" s="165" t="inlineStr">
        <is>
          <t>2559</t>
        </is>
      </c>
      <c r="R16" s="165" t="inlineStr"/>
    </row>
    <row r="17" ht="24" customHeight="1" s="49">
      <c r="A17" s="167" t="n">
        <v>15</v>
      </c>
      <c r="B17" s="166" t="inlineStr">
        <is>
          <t>ข้อใดคือผลข้างเคียงของวัคซีนไอกรนในผู้ใหญ่</t>
        </is>
      </c>
      <c r="C17" s="166" t="inlineStr"/>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Recombinant DNA</t>
        </is>
      </c>
      <c r="M17" s="166" t="inlineStr"/>
      <c r="N17" s="165" t="inlineStr">
        <is>
          <t>Product</t>
        </is>
      </c>
      <c r="O17" s="166" t="inlineStr">
        <is>
          <t>ข้อ 36 (PLE_CC1_2559.md)</t>
        </is>
      </c>
      <c r="P17" s="165" t="inlineStr">
        <is>
          <t>ข้อสอบเก่า</t>
        </is>
      </c>
      <c r="Q17" s="165" t="inlineStr">
        <is>
          <t>2559</t>
        </is>
      </c>
      <c r="R17" s="165" t="inlineStr"/>
    </row>
    <row r="18" ht="24" customHeight="1" s="49">
      <c r="A18" s="167" t="n">
        <v>16</v>
      </c>
      <c r="B18" s="166" t="inlineStr">
        <is>
          <t>เกี่ยวกับ วัคซีน OPV ควรเก็บที่ใด ข้อใดต่อไปนี้กล่าวถูกต้องตามหลักวิชาชีพเภสัชกรรม</t>
        </is>
      </c>
      <c r="C18" s="166" t="inlineStr"/>
      <c r="D18" s="166" t="inlineStr">
        <is>
          <t>Freeze</t>
        </is>
      </c>
      <c r="E18" s="166" t="inlineStr">
        <is>
          <t>Room temperature</t>
        </is>
      </c>
      <c r="F18" s="166" t="inlineStr">
        <is>
          <t>Refrigerator</t>
        </is>
      </c>
      <c r="G18" s="166" t="inlineStr">
        <is>
          <t>Cool</t>
        </is>
      </c>
      <c r="H18" s="166" t="inlineStr">
        <is>
          <t>Warm</t>
        </is>
      </c>
      <c r="I18" s="167" t="inlineStr">
        <is>
          <t>1</t>
        </is>
      </c>
      <c r="J18" s="166"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Recombinant DNA</t>
        </is>
      </c>
      <c r="M18" s="166" t="inlineStr"/>
      <c r="N18" s="165" t="inlineStr">
        <is>
          <t>Product</t>
        </is>
      </c>
      <c r="O18" s="166" t="inlineStr">
        <is>
          <t>ข้อ 37 (PLE_CC1_2559.md)</t>
        </is>
      </c>
      <c r="P18" s="165" t="inlineStr">
        <is>
          <t>ข้อสอบเก่า</t>
        </is>
      </c>
      <c r="Q18" s="165" t="inlineStr">
        <is>
          <t>2559</t>
        </is>
      </c>
      <c r="R18" s="165" t="inlineStr"/>
    </row>
    <row r="19" ht="24" customHeight="1" s="49">
      <c r="A19" s="167" t="n">
        <v>17</v>
      </c>
      <c r="B19" s="166" t="inlineStr">
        <is>
          <t>วัคซีนที่มีส่วนผสมของ aluminum เป็น adjuvant สามารถบริหารได้ทางใด</t>
        </is>
      </c>
      <c r="C19" s="166" t="inlineStr"/>
      <c r="D19" s="166" t="inlineStr">
        <is>
          <t>IV</t>
        </is>
      </c>
      <c r="E19" s="166" t="inlineStr">
        <is>
          <t>IM</t>
        </is>
      </c>
      <c r="F19" s="166" t="inlineStr">
        <is>
          <t>SC</t>
        </is>
      </c>
      <c r="G19" s="166" t="inlineStr">
        <is>
          <t>ID</t>
        </is>
      </c>
      <c r="H19" s="166" t="inlineStr">
        <is>
          <t>IM + SC</t>
        </is>
      </c>
      <c r="I19" s="167" t="inlineStr">
        <is>
          <t>1</t>
        </is>
      </c>
      <c r="J19" s="166"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Recombinant DNA</t>
        </is>
      </c>
      <c r="M19" s="166" t="inlineStr"/>
      <c r="N19" s="165" t="inlineStr">
        <is>
          <t>Product</t>
        </is>
      </c>
      <c r="O19" s="166" t="inlineStr">
        <is>
          <t>ข้อ 39 (PLE_CC1_2559.md)</t>
        </is>
      </c>
      <c r="P19" s="165" t="inlineStr">
        <is>
          <t>ข้อสอบเก่า</t>
        </is>
      </c>
      <c r="Q19" s="165" t="inlineStr">
        <is>
          <t>2559</t>
        </is>
      </c>
      <c r="R19" s="165" t="inlineStr"/>
    </row>
    <row r="20" ht="24" customHeight="1" s="49">
      <c r="A20" s="167" t="n">
        <v>18</v>
      </c>
      <c r="B20" s="166" t="inlineStr">
        <is>
          <t>วัคซีนในข้อใดจำเป็นน้อยที่สุดในผู้ป่วย COPD</t>
        </is>
      </c>
      <c r="C20" s="166" t="inlineStr"/>
      <c r="D20" s="166" t="inlineStr">
        <is>
          <t>COVID-19</t>
        </is>
      </c>
      <c r="E20" s="166" t="inlineStr">
        <is>
          <t>Influenza vaccine</t>
        </is>
      </c>
      <c r="F20" s="166" t="inlineStr">
        <is>
          <t>Tdap</t>
        </is>
      </c>
      <c r="G20" s="166" t="inlineStr">
        <is>
          <t>PCV13</t>
        </is>
      </c>
      <c r="H20" s="166" t="inlineStr">
        <is>
          <t>HAV</t>
        </is>
      </c>
      <c r="I20" s="167" t="inlineStr">
        <is>
          <t>1</t>
        </is>
      </c>
      <c r="J20" s="166"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Recombinant DNA</t>
        </is>
      </c>
      <c r="M20" s="166" t="inlineStr"/>
      <c r="N20" s="165" t="inlineStr">
        <is>
          <t>Product</t>
        </is>
      </c>
      <c r="O20" s="166" t="inlineStr">
        <is>
          <t>ข้อ 40 (Pharmtutor_2024_Set1.md)</t>
        </is>
      </c>
      <c r="P20" s="165" t="inlineStr">
        <is>
          <t>ข้อสอบจำลอง</t>
        </is>
      </c>
      <c r="Q20" s="165" t="inlineStr">
        <is>
          <t>Mock Pharmtutor 2024</t>
        </is>
      </c>
      <c r="R20" s="165" t="inlineStr"/>
    </row>
    <row r="21" ht="24" customHeight="1" s="49">
      <c r="A21" s="167" t="n">
        <v>19</v>
      </c>
      <c r="B21" s="166"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1" s="166" t="inlineStr"/>
      <c r="D21" s="166" t="inlineStr">
        <is>
          <t>Td (Purified diphtheria toxoid 1-2 Lf และ Purified tetanus toxoid 5-10 Lf เข็มเข้ากล้าม</t>
        </is>
      </c>
      <c r="E21" s="166" t="inlineStr">
        <is>
          <t>Td (Purified diphtheria toxoid 1-2 Lf และ Purified tetanus toxoid 5-10 Lf เข็มเข้ากล้าม 3 ครั้งวันที่ 0, 1 เดือน, 6 เดือน</t>
        </is>
      </c>
      <c r="F21" s="166" t="inlineStr">
        <is>
          <t>DT (Purified diphtheria toxoid 25-30 Lf และ Purified tetanus toxoid 5-10 Lf) เข็มเข้ากล้าม</t>
        </is>
      </c>
      <c r="G21" s="166" t="inlineStr">
        <is>
          <t>DT (Purified diphtheria toxoid 25-30 Lf และ Purified tetanus toxoid 5-10 Lf) เข็มเข้ากล้าม 3 ครั้ง วันที่ 0, 1 เดือน, 6 เดือน</t>
        </is>
      </c>
      <c r="H21" s="166" t="inlineStr">
        <is>
          <t>DTw (diphtheria, tetanus toxoids, whole-cell pertussis vaccines) ฉีดเข้ากล้าม วันที่ 0,1 เดือน, 6 เดือน</t>
        </is>
      </c>
      <c r="I21" s="167" t="inlineStr">
        <is>
          <t>1</t>
        </is>
      </c>
      <c r="J21" s="166"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Recombinant DNA</t>
        </is>
      </c>
      <c r="M21" s="166" t="inlineStr"/>
      <c r="N21" s="165" t="inlineStr">
        <is>
          <t>Product</t>
        </is>
      </c>
      <c r="O21" s="166" t="inlineStr">
        <is>
          <t>ข้อ 40 (Pharmtutor_2024_Set2.md)</t>
        </is>
      </c>
      <c r="P21" s="165" t="inlineStr">
        <is>
          <t>ข้อสอบจำลอง</t>
        </is>
      </c>
      <c r="Q21" s="165" t="inlineStr">
        <is>
          <t>Mock Pharmtutor 2024</t>
        </is>
      </c>
      <c r="R21" s="165" t="inlineStr"/>
    </row>
    <row r="22" ht="24" customHeight="1" s="49">
      <c r="A22" s="167" t="n">
        <v>20</v>
      </c>
      <c r="B22" s="166"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2" s="166" t="inlineStr"/>
      <c r="D22" s="166" t="inlineStr">
        <is>
          <t>TdaP</t>
        </is>
      </c>
      <c r="E22" s="166" t="inlineStr">
        <is>
          <t>IPV</t>
        </is>
      </c>
      <c r="F22" s="166" t="inlineStr">
        <is>
          <t>Influenza Vaccine</t>
        </is>
      </c>
      <c r="G22" s="166" t="inlineStr">
        <is>
          <t>SarCoV2 Vaccine</t>
        </is>
      </c>
      <c r="H22" s="166" t="inlineStr">
        <is>
          <t>Pneumococcal Vaccine</t>
        </is>
      </c>
      <c r="I22" s="167" t="inlineStr">
        <is>
          <t>1</t>
        </is>
      </c>
      <c r="J22" s="166"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Recombinant DNA</t>
        </is>
      </c>
      <c r="M22" s="166" t="inlineStr"/>
      <c r="N22" s="165" t="inlineStr">
        <is>
          <t>Product</t>
        </is>
      </c>
      <c r="O22" s="166" t="inlineStr">
        <is>
          <t>ข้อ 41 (Pharmtutor_2024_Set2.md)</t>
        </is>
      </c>
      <c r="P22" s="165" t="inlineStr">
        <is>
          <t>ข้อสอบจำลอง</t>
        </is>
      </c>
      <c r="Q22" s="165" t="inlineStr">
        <is>
          <t>Mock Pharmtutor 2024</t>
        </is>
      </c>
      <c r="R22" s="165" t="inlineStr"/>
    </row>
    <row r="23" ht="24" customHeight="1" s="49">
      <c r="A23" s="167" t="n">
        <v>21</v>
      </c>
      <c r="B23"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23" s="166" t="inlineStr"/>
      <c r="D23" s="166" t="inlineStr">
        <is>
          <t>ELISA Immunoassay for protein quantification</t>
        </is>
      </c>
      <c r="E23" s="166" t="inlineStr">
        <is>
          <t>SDS-PAGE Gel Electrophoresis purity analysis</t>
        </is>
      </c>
      <c r="F23" s="166" t="inlineStr">
        <is>
          <t>Isoelectric Focusing (IEF) for charge heterogeneity</t>
        </is>
      </c>
      <c r="G23" s="166" t="inlineStr">
        <is>
          <t>Immunogenicity Neutralizing Antibody Assay</t>
        </is>
      </c>
      <c r="H23" s="166" t="inlineStr">
        <is>
          <t>Polysorbate 20 surfactant to prevent protein aggregation</t>
        </is>
      </c>
      <c r="I23" s="167" t="inlineStr">
        <is>
          <t>1</t>
        </is>
      </c>
      <c r="J23" s="166"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Recombinant DNA</t>
        </is>
      </c>
      <c r="M23" s="166" t="inlineStr"/>
      <c r="N23" s="165" t="inlineStr">
        <is>
          <t>Product</t>
        </is>
      </c>
      <c r="O23" s="166" t="inlineStr">
        <is>
          <t>ข้อ 23 (PLE_CC1_2557.md)</t>
        </is>
      </c>
      <c r="P23" s="165" t="inlineStr">
        <is>
          <t>ข้อสอบเก่า</t>
        </is>
      </c>
      <c r="Q23" s="165" t="inlineStr">
        <is>
          <t>2557</t>
        </is>
      </c>
      <c r="R23" s="165" t="inlineStr"/>
    </row>
    <row r="24" ht="24" customHeight="1" s="49">
      <c r="A24" s="167" t="n">
        <v>22</v>
      </c>
      <c r="B24"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4" s="166" t="inlineStr"/>
      <c r="D24" s="166" t="inlineStr">
        <is>
          <t>Immunogenicity Neutralizing Antibody Assay</t>
        </is>
      </c>
      <c r="E24" s="166" t="inlineStr">
        <is>
          <t>Polysorbate 20 surfactant to prevent protein aggregation</t>
        </is>
      </c>
      <c r="F24" s="166" t="inlineStr">
        <is>
          <t>Histidine Buffer pH 6.0 formulation stability</t>
        </is>
      </c>
      <c r="G24" s="166" t="inlineStr">
        <is>
          <t>Recombinant DNA Human Insulin in E. coli</t>
        </is>
      </c>
      <c r="H24" s="166" t="inlineStr">
        <is>
          <t>Monoclonal Antibody IgG1 (CHO Cell Expression)</t>
        </is>
      </c>
      <c r="I24" s="167" t="inlineStr">
        <is>
          <t>1</t>
        </is>
      </c>
      <c r="J24"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Recombinant DNA</t>
        </is>
      </c>
      <c r="M24" s="166" t="inlineStr"/>
      <c r="N24" s="165" t="inlineStr">
        <is>
          <t>Product</t>
        </is>
      </c>
      <c r="O24" s="166" t="inlineStr">
        <is>
          <t>ข้อ 82 (PLE_CC1_2557.md)</t>
        </is>
      </c>
      <c r="P24" s="165" t="inlineStr">
        <is>
          <t>ข้อสอบเก่า</t>
        </is>
      </c>
      <c r="Q24" s="165" t="inlineStr">
        <is>
          <t>2557</t>
        </is>
      </c>
      <c r="R24" s="165" t="inlineStr"/>
    </row>
    <row r="25" ht="24" customHeight="1" s="49">
      <c r="A25" s="167" t="n">
        <v>23</v>
      </c>
      <c r="B25"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5" s="166" t="inlineStr"/>
      <c r="D25" s="166" t="inlineStr">
        <is>
          <t>Recombinant DNA Human Insulin in E. coli</t>
        </is>
      </c>
      <c r="E25" s="166" t="inlineStr">
        <is>
          <t>Monoclonal Antibody IgG1 (CHO Cell Expression)</t>
        </is>
      </c>
      <c r="F25" s="166" t="inlineStr">
        <is>
          <t>Polyethylene Glycol (PEG) Conjugation for extended half-life</t>
        </is>
      </c>
      <c r="G25" s="166" t="inlineStr">
        <is>
          <t>Lyophilization (Freeze-drying) with Trehalose Cryoprotectant</t>
        </is>
      </c>
      <c r="H25" s="166" t="inlineStr">
        <is>
          <t>ELISA Immunoassay for protein quantification</t>
        </is>
      </c>
      <c r="I25" s="167" t="inlineStr">
        <is>
          <t>1</t>
        </is>
      </c>
      <c r="J2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Recombinant DNA</t>
        </is>
      </c>
      <c r="M25" s="166" t="inlineStr"/>
      <c r="N25" s="165" t="inlineStr">
        <is>
          <t>Product</t>
        </is>
      </c>
      <c r="O25" s="166" t="inlineStr">
        <is>
          <t>ข้อ 84 (PLE_CC1_2557.md)</t>
        </is>
      </c>
      <c r="P25" s="165" t="inlineStr">
        <is>
          <t>ข้อสอบเก่า</t>
        </is>
      </c>
      <c r="Q25" s="165" t="inlineStr">
        <is>
          <t>2557</t>
        </is>
      </c>
      <c r="R25" s="165" t="inlineStr"/>
    </row>
    <row r="26" ht="24" customHeight="1" s="49">
      <c r="A26" s="167" t="n">
        <v>24</v>
      </c>
      <c r="B26"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6" s="166" t="inlineStr"/>
      <c r="D26" s="166" t="inlineStr">
        <is>
          <t>Lyophilization (Freeze-drying) with Trehalose Cryoprotectant</t>
        </is>
      </c>
      <c r="E26" s="166" t="inlineStr">
        <is>
          <t>ELISA Immunoassay for protein quantification</t>
        </is>
      </c>
      <c r="F26" s="166" t="inlineStr">
        <is>
          <t>SDS-PAGE Gel Electrophoresis purity analysis</t>
        </is>
      </c>
      <c r="G26" s="166" t="inlineStr">
        <is>
          <t>Isoelectric Focusing (IEF) for charge heterogeneity</t>
        </is>
      </c>
      <c r="H26" s="166" t="inlineStr">
        <is>
          <t>Immunogenicity Neutralizing Antibody Assay</t>
        </is>
      </c>
      <c r="I26" s="167" t="inlineStr">
        <is>
          <t>1</t>
        </is>
      </c>
      <c r="J2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Recombinant DNA</t>
        </is>
      </c>
      <c r="M26" s="166" t="inlineStr"/>
      <c r="N26" s="165" t="inlineStr">
        <is>
          <t>Product</t>
        </is>
      </c>
      <c r="O26" s="166" t="inlineStr">
        <is>
          <t>ข้อ 85 (PLE_CC1_2557.md)</t>
        </is>
      </c>
      <c r="P26" s="165" t="inlineStr">
        <is>
          <t>ข้อสอบเก่า</t>
        </is>
      </c>
      <c r="Q26" s="165" t="inlineStr">
        <is>
          <t>2557</t>
        </is>
      </c>
      <c r="R26" s="165" t="inlineStr"/>
    </row>
    <row r="27" ht="24" customHeight="1" s="49">
      <c r="A27" s="167" t="n">
        <v>25</v>
      </c>
      <c r="B27"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7" s="166" t="inlineStr"/>
      <c r="D27" s="166" t="inlineStr">
        <is>
          <t>Isoelectric Focusing (IEF) for charge heterogeneity</t>
        </is>
      </c>
      <c r="E27" s="166" t="inlineStr">
        <is>
          <t>Immunogenicity Neutralizing Antibody Assay</t>
        </is>
      </c>
      <c r="F27" s="166" t="inlineStr">
        <is>
          <t>Polysorbate 20 surfactant to prevent protein aggregation</t>
        </is>
      </c>
      <c r="G27" s="166" t="inlineStr">
        <is>
          <t>Histidine Buffer pH 6.0 formulation stability</t>
        </is>
      </c>
      <c r="H27" s="166" t="inlineStr">
        <is>
          <t>Recombinant DNA Human Insulin in E. coli</t>
        </is>
      </c>
      <c r="I27" s="167" t="inlineStr">
        <is>
          <t>1</t>
        </is>
      </c>
      <c r="J27"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Recombinant DNA</t>
        </is>
      </c>
      <c r="M27" s="166" t="inlineStr"/>
      <c r="N27" s="165" t="inlineStr">
        <is>
          <t>Product</t>
        </is>
      </c>
      <c r="O27" s="166" t="inlineStr">
        <is>
          <t>ข้อ 86 (PLE_CC1_2557.md)</t>
        </is>
      </c>
      <c r="P27" s="165" t="inlineStr">
        <is>
          <t>ข้อสอบเก่า</t>
        </is>
      </c>
      <c r="Q27" s="165" t="inlineStr">
        <is>
          <t>2557</t>
        </is>
      </c>
      <c r="R27" s="165" t="inlineStr"/>
    </row>
    <row r="28" ht="24" customHeight="1" s="49">
      <c r="A28" s="167" t="n">
        <v>26</v>
      </c>
      <c r="B28"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8" s="166" t="inlineStr"/>
      <c r="D28" s="166" t="inlineStr">
        <is>
          <t>Histidine Buffer pH 6.0 formulation stability</t>
        </is>
      </c>
      <c r="E28" s="166" t="inlineStr">
        <is>
          <t>Recombinant DNA Human Insulin in E. coli</t>
        </is>
      </c>
      <c r="F28" s="166" t="inlineStr">
        <is>
          <t>Monoclonal Antibody IgG1 (CHO Cell Expression)</t>
        </is>
      </c>
      <c r="G28" s="166" t="inlineStr">
        <is>
          <t>Polyethylene Glycol (PEG) Conjugation for extended half-life</t>
        </is>
      </c>
      <c r="H28" s="166" t="inlineStr">
        <is>
          <t>Lyophilization (Freeze-drying) with Trehalose Cryoprotectant</t>
        </is>
      </c>
      <c r="I28" s="167" t="inlineStr">
        <is>
          <t>1</t>
        </is>
      </c>
      <c r="J28"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Recombinant DNA</t>
        </is>
      </c>
      <c r="M28" s="166" t="inlineStr"/>
      <c r="N28" s="165" t="inlineStr">
        <is>
          <t>Product</t>
        </is>
      </c>
      <c r="O28" s="166" t="inlineStr">
        <is>
          <t>ข้อ 87 (PLE_CC1_2557.md)</t>
        </is>
      </c>
      <c r="P28" s="165" t="inlineStr">
        <is>
          <t>ข้อสอบเก่า</t>
        </is>
      </c>
      <c r="Q28" s="165" t="inlineStr">
        <is>
          <t>2557</t>
        </is>
      </c>
      <c r="R28" s="165" t="inlineStr"/>
    </row>
    <row r="29" ht="24" customHeight="1" s="49">
      <c r="A29" s="167" t="n">
        <v>27</v>
      </c>
      <c r="B29" s="166" t="inlineStr">
        <is>
          <t>Vaccine ในรูปผงแห้ง ควรมีการจัดเก็บอย่างไร (1) .... จำตัวเลือกไม่ได้ .....</t>
        </is>
      </c>
      <c r="C29" s="166" t="inlineStr"/>
      <c r="D29" s="166" t="inlineStr">
        <is>
          <t>Polyethylene Glycol (PEG) Conjugation for extended half-life</t>
        </is>
      </c>
      <c r="E29" s="166" t="inlineStr">
        <is>
          <t>Lyophilization (Freeze-drying) with Trehalose Cryoprotectant</t>
        </is>
      </c>
      <c r="F29" s="166" t="inlineStr">
        <is>
          <t>ELISA Immunoassay for protein quantification</t>
        </is>
      </c>
      <c r="G29" s="166" t="inlineStr">
        <is>
          <t>SDS-PAGE Gel Electrophoresis purity analysis</t>
        </is>
      </c>
      <c r="H29" s="166" t="inlineStr">
        <is>
          <t>Isoelectric Focusing (IEF) for charge heterogeneity</t>
        </is>
      </c>
      <c r="I29" s="167" t="inlineStr">
        <is>
          <t>1</t>
        </is>
      </c>
      <c r="J2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Recombinant DNA</t>
        </is>
      </c>
      <c r="M29" s="166" t="inlineStr"/>
      <c r="N29" s="165" t="inlineStr">
        <is>
          <t>Product</t>
        </is>
      </c>
      <c r="O29" s="166" t="inlineStr">
        <is>
          <t>ข้อ 88 (PLE_CC1_2557.md)</t>
        </is>
      </c>
      <c r="P29" s="165" t="inlineStr">
        <is>
          <t>ข้อสอบเก่า</t>
        </is>
      </c>
      <c r="Q29" s="165" t="inlineStr">
        <is>
          <t>2557</t>
        </is>
      </c>
      <c r="R29" s="165" t="inlineStr"/>
    </row>
    <row r="30" ht="24" customHeight="1" s="49">
      <c r="A30" s="167" t="n">
        <v>28</v>
      </c>
      <c r="B30"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30" s="166" t="inlineStr"/>
      <c r="D30" s="166" t="inlineStr">
        <is>
          <t>SDS-PAGE Gel Electrophoresis purity analysis</t>
        </is>
      </c>
      <c r="E30" s="166" t="inlineStr">
        <is>
          <t>Isoelectric Focusing (IEF) for charge heterogeneity</t>
        </is>
      </c>
      <c r="F30" s="166" t="inlineStr">
        <is>
          <t>Immunogenicity Neutralizing Antibody Assay</t>
        </is>
      </c>
      <c r="G30" s="166" t="inlineStr">
        <is>
          <t>Polysorbate 20 surfactant to prevent protein aggregation</t>
        </is>
      </c>
      <c r="H30" s="166" t="inlineStr">
        <is>
          <t>Histidine Buffer pH 6.0 formulation stability</t>
        </is>
      </c>
      <c r="I30" s="167" t="inlineStr">
        <is>
          <t>1</t>
        </is>
      </c>
      <c r="J3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Recombinant DNA</t>
        </is>
      </c>
      <c r="M30" s="166" t="inlineStr"/>
      <c r="N30" s="165" t="inlineStr">
        <is>
          <t>Product</t>
        </is>
      </c>
      <c r="O30" s="166" t="inlineStr">
        <is>
          <t>ข้อ 89 (PLE_CC1_2557.md)</t>
        </is>
      </c>
      <c r="P30" s="165" t="inlineStr">
        <is>
          <t>ข้อสอบเก่า</t>
        </is>
      </c>
      <c r="Q30" s="165" t="inlineStr">
        <is>
          <t>2557</t>
        </is>
      </c>
      <c r="R30" s="165" t="inlineStr"/>
    </row>
    <row r="31" ht="24" customHeight="1" s="49">
      <c r="A31" s="167" t="n">
        <v>29</v>
      </c>
      <c r="B31" s="166" t="inlineStr">
        <is>
          <t>วัคซีนใดที่ต้องให้ในเด็กแรกเกิด</t>
        </is>
      </c>
      <c r="C31" s="166" t="inlineStr"/>
      <c r="D31" s="166" t="inlineStr">
        <is>
          <t>วัคซีนวัณโรค</t>
        </is>
      </c>
      <c r="E31" s="166" t="inlineStr">
        <is>
          <t>วัคซีนไข้หวัดใหญ่</t>
        </is>
      </c>
      <c r="F31" s="166" t="inlineStr">
        <is>
          <t>วัคซีนหัดเยอรมัน หัด คางทูม</t>
        </is>
      </c>
      <c r="G31" s="166" t="inlineStr">
        <is>
          <t>วัคซีนคอตีบ ไอกรน บาดทะยัก</t>
        </is>
      </c>
      <c r="H31" s="166" t="inlineStr">
        <is>
          <t>วัคซีนไวรัสตับอักเสบเอ</t>
        </is>
      </c>
      <c r="I31" s="167" t="inlineStr">
        <is>
          <t>1</t>
        </is>
      </c>
      <c r="J31" s="166"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Recombinant DNA</t>
        </is>
      </c>
      <c r="M31" s="166" t="inlineStr"/>
      <c r="N31" s="165" t="inlineStr">
        <is>
          <t>Product</t>
        </is>
      </c>
      <c r="O31" s="166" t="inlineStr">
        <is>
          <t>ข้อ 11 (PLE_CC1_2555 Day 1.md)</t>
        </is>
      </c>
      <c r="P31" s="165" t="inlineStr">
        <is>
          <t>ข้อสอบเก่า</t>
        </is>
      </c>
      <c r="Q31" s="165" t="inlineStr">
        <is>
          <t>2555</t>
        </is>
      </c>
      <c r="R31" s="165" t="inlineStr"/>
    </row>
    <row r="32" ht="24" customHeight="1" s="49">
      <c r="A32" s="167" t="n">
        <v>30</v>
      </c>
      <c r="B32" s="166" t="inlineStr">
        <is>
          <t>วัคซีนใดไม่ได้อยู่ในวัคซีนมาตรฐานที่เด็กไทยต้องได้รับ</t>
        </is>
      </c>
      <c r="C32" s="166" t="inlineStr"/>
      <c r="D32" s="166" t="inlineStr">
        <is>
          <t>DTP</t>
        </is>
      </c>
      <c r="E32" s="166" t="inlineStr">
        <is>
          <t>Hep A</t>
        </is>
      </c>
      <c r="F32" s="166" t="inlineStr">
        <is>
          <t>BCG</t>
        </is>
      </c>
      <c r="G32" s="166" t="inlineStr">
        <is>
          <t>MMR</t>
        </is>
      </c>
      <c r="H32" s="166" t="inlineStr">
        <is>
          <t>OPV</t>
        </is>
      </c>
      <c r="I32" s="167" t="inlineStr">
        <is>
          <t>1</t>
        </is>
      </c>
      <c r="J32" s="166"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Recombinant DNA</t>
        </is>
      </c>
      <c r="M32" s="166" t="inlineStr"/>
      <c r="N32" s="165" t="inlineStr">
        <is>
          <t>Product</t>
        </is>
      </c>
      <c r="O32" s="166" t="inlineStr">
        <is>
          <t>ข้อ 12 (PLE_CC1_2555 Day 1.md)</t>
        </is>
      </c>
      <c r="P32" s="165" t="inlineStr">
        <is>
          <t>ข้อสอบเก่า</t>
        </is>
      </c>
      <c r="Q32" s="165" t="inlineStr">
        <is>
          <t>2555</t>
        </is>
      </c>
      <c r="R32" s="165" t="inlineStr"/>
    </row>
    <row r="33" ht="24" customHeight="1" s="49">
      <c r="A33" s="167" t="n">
        <v>31</v>
      </c>
      <c r="B33" s="166" t="inlineStr">
        <is>
          <t>หน้าที่ของ adjuvant เช่น alum ใส่ไปในวัคซีนเพื่ออะไร</t>
        </is>
      </c>
      <c r="C33" s="166" t="inlineStr"/>
      <c r="D33" s="166" t="inlineStr">
        <is>
          <t>เพิ่มการกระตุ้นภูมิคุ้มกันของวัคซีน</t>
        </is>
      </c>
      <c r="E33" s="166" t="inlineStr">
        <is>
          <t>เพิ่มการดูดซึมของวัคซีน</t>
        </is>
      </c>
      <c r="F33" s="166" t="inlineStr">
        <is>
          <t>เพิ่มความคงตัว</t>
        </is>
      </c>
      <c r="G33" s="166" t="inlineStr">
        <is>
          <t>ลดผลข้างเคียงที่อาจเกิดขึ้นจากวัคซีน</t>
        </is>
      </c>
      <c r="H33" s="166" t="inlineStr">
        <is>
          <t>ลดปริมาณการใช้วัคซีน</t>
        </is>
      </c>
      <c r="I33" s="167" t="inlineStr">
        <is>
          <t>1</t>
        </is>
      </c>
      <c r="J33" s="166"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Recombinant DNA</t>
        </is>
      </c>
      <c r="M33" s="166" t="inlineStr"/>
      <c r="N33" s="165" t="inlineStr">
        <is>
          <t>Product</t>
        </is>
      </c>
      <c r="O33" s="166" t="inlineStr">
        <is>
          <t>ข้อ 14 (PLE_CC1_2555 Day 1.md)</t>
        </is>
      </c>
      <c r="P33" s="165" t="inlineStr">
        <is>
          <t>ข้อสอบเก่า</t>
        </is>
      </c>
      <c r="Q33" s="165" t="inlineStr">
        <is>
          <t>2555</t>
        </is>
      </c>
      <c r="R33" s="165" t="inlineStr"/>
    </row>
    <row r="34" ht="24" customHeight="1" s="49">
      <c r="A34" s="167" t="n">
        <v>32</v>
      </c>
      <c r="B34" s="166" t="inlineStr">
        <is>
          <t>การรับวัคซีน DTP แบบ 3 เข็ม ต้องให้ห่างกันกี่เดือน</t>
        </is>
      </c>
      <c r="C34" s="166" t="inlineStr"/>
      <c r="D34" s="166" t="inlineStr">
        <is>
          <t>1 เดือน</t>
        </is>
      </c>
      <c r="E34" s="166" t="inlineStr">
        <is>
          <t>2 เดือน</t>
        </is>
      </c>
      <c r="F34" s="166" t="inlineStr">
        <is>
          <t>3 เดือน</t>
        </is>
      </c>
      <c r="G34" s="166" t="inlineStr">
        <is>
          <t>4 เดือน</t>
        </is>
      </c>
      <c r="H34" s="166" t="inlineStr">
        <is>
          <t>6 เดือน คณะเภสัชศาสตร์</t>
        </is>
      </c>
      <c r="I34" s="167" t="inlineStr">
        <is>
          <t>1</t>
        </is>
      </c>
      <c r="J34" s="166"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Recombinant DNA</t>
        </is>
      </c>
      <c r="M34" s="166" t="inlineStr"/>
      <c r="N34" s="165" t="inlineStr">
        <is>
          <t>Product</t>
        </is>
      </c>
      <c r="O34" s="166" t="inlineStr">
        <is>
          <t>ข้อ 15 (PLE_CC1_2555 Day 1.md)</t>
        </is>
      </c>
      <c r="P34" s="165" t="inlineStr">
        <is>
          <t>ข้อสอบเก่า</t>
        </is>
      </c>
      <c r="Q34" s="165" t="inlineStr">
        <is>
          <t>2555</t>
        </is>
      </c>
      <c r="R34" s="165" t="inlineStr"/>
    </row>
    <row r="35" ht="24" customHeight="1" s="49">
      <c r="A35" s="167" t="n">
        <v>33</v>
      </c>
      <c r="B35"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5" s="166" t="inlineStr"/>
      <c r="D35" s="166" t="inlineStr">
        <is>
          <t>รับวัคซีนก่อนไปเมืองนอก</t>
        </is>
      </c>
      <c r="E35" s="166" t="inlineStr">
        <is>
          <t>เริ่มรับวัคซีนใหม่ตั้งแต่เข็มแรก</t>
        </is>
      </c>
      <c r="F35" s="166" t="inlineStr">
        <is>
          <t>รับวัคซีนหลังจากกลับมาจากเมืองนอก</t>
        </is>
      </c>
      <c r="G35" s="166" t="inlineStr">
        <is>
          <t>.....................</t>
        </is>
      </c>
      <c r="H35" s="166" t="inlineStr">
        <is>
          <t>.....................</t>
        </is>
      </c>
      <c r="I35" s="167" t="inlineStr">
        <is>
          <t>1</t>
        </is>
      </c>
      <c r="J35" s="166"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Recombinant DNA</t>
        </is>
      </c>
      <c r="M35" s="166" t="inlineStr"/>
      <c r="N35" s="165" t="inlineStr">
        <is>
          <t>Product</t>
        </is>
      </c>
      <c r="O35" s="166" t="inlineStr">
        <is>
          <t>ข้อ 16 (PLE_CC1_2555 Day 1.md)</t>
        </is>
      </c>
      <c r="P35" s="165" t="inlineStr">
        <is>
          <t>ข้อสอบเก่า</t>
        </is>
      </c>
      <c r="Q35" s="165" t="inlineStr">
        <is>
          <t>2555</t>
        </is>
      </c>
      <c r="R35" s="165" t="inlineStr"/>
    </row>
    <row r="36" ht="24" customHeight="1" s="49">
      <c r="A36" s="167" t="n">
        <v>34</v>
      </c>
      <c r="B36" s="166" t="inlineStr">
        <is>
          <t>ถ้าได้รับวัคซีนจะกระตุ้มภูมิคุ้มกันชนิดใดก่อนเป็นอันดับแรก</t>
        </is>
      </c>
      <c r="C36" s="166" t="inlineStr"/>
      <c r="D36" s="166" t="inlineStr">
        <is>
          <t>IgA</t>
        </is>
      </c>
      <c r="E36" s="166" t="inlineStr">
        <is>
          <t>IgD</t>
        </is>
      </c>
      <c r="F36" s="166" t="inlineStr">
        <is>
          <t>IgE</t>
        </is>
      </c>
      <c r="G36" s="166" t="inlineStr">
        <is>
          <t>IgG</t>
        </is>
      </c>
      <c r="H36" s="166" t="inlineStr">
        <is>
          <t>IgM</t>
        </is>
      </c>
      <c r="I36" s="167" t="inlineStr">
        <is>
          <t>1</t>
        </is>
      </c>
      <c r="J36" s="166"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Recombinant DNA</t>
        </is>
      </c>
      <c r="M36" s="166" t="inlineStr"/>
      <c r="N36" s="165" t="inlineStr">
        <is>
          <t>Product</t>
        </is>
      </c>
      <c r="O36" s="166" t="inlineStr">
        <is>
          <t>ข้อ 17 (PLE_CC1_2555 Day 1.md)</t>
        </is>
      </c>
      <c r="P36" s="165" t="inlineStr">
        <is>
          <t>ข้อสอบเก่า</t>
        </is>
      </c>
      <c r="Q36" s="165" t="inlineStr">
        <is>
          <t>2555</t>
        </is>
      </c>
      <c r="R36" s="165" t="inlineStr"/>
    </row>
    <row r="37" ht="24" customHeight="1" s="49">
      <c r="A37" s="167" t="n">
        <v>35</v>
      </c>
      <c r="B37" s="166" t="inlineStr">
        <is>
          <t>ลดปัญหาการดื้อยา MCQ 1/2555 by CURx69 page 20 Case 11: Vaccine</t>
        </is>
      </c>
      <c r="C37" s="166" t="inlineStr"/>
      <c r="D37" s="166" t="inlineStr">
        <is>
          <t>Isoelectric Focusing (IEF) for charge heterogeneity</t>
        </is>
      </c>
      <c r="E37" s="166" t="inlineStr">
        <is>
          <t>Immunogenicity Neutralizing Antibody Assay</t>
        </is>
      </c>
      <c r="F37" s="166" t="inlineStr">
        <is>
          <t>Polysorbate 20 surfactant to prevent protein aggregation</t>
        </is>
      </c>
      <c r="G37" s="166" t="inlineStr">
        <is>
          <t>Histidine Buffer pH 6.0 formulation stability</t>
        </is>
      </c>
      <c r="H37" s="166" t="inlineStr">
        <is>
          <t>Recombinant DNA Human Insulin in E. coli</t>
        </is>
      </c>
      <c r="I37" s="167" t="inlineStr">
        <is>
          <t>1</t>
        </is>
      </c>
      <c r="J3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Recombinant DNA</t>
        </is>
      </c>
      <c r="M37" s="166" t="inlineStr"/>
      <c r="N37" s="165" t="inlineStr">
        <is>
          <t>Product</t>
        </is>
      </c>
      <c r="O37" s="166" t="inlineStr">
        <is>
          <t>ข้อ 5 (PLE_CC1_2555 Day 2.md)</t>
        </is>
      </c>
      <c r="P37" s="165" t="inlineStr">
        <is>
          <t>ข้อสอบเก่า</t>
        </is>
      </c>
      <c r="Q37" s="165" t="inlineStr">
        <is>
          <t>2555</t>
        </is>
      </c>
      <c r="R37" s="165" t="inlineStr"/>
    </row>
    <row r="38" ht="24" customHeight="1" s="49">
      <c r="A38" s="167" t="n">
        <v>36</v>
      </c>
      <c r="B38" s="166" t="inlineStr">
        <is>
          <t>เด็กแรกเกิดต้องฉีดวัคซีนป้องกันโรคอะไร</t>
        </is>
      </c>
      <c r="C38" s="166" t="inlineStr"/>
      <c r="D38" s="166" t="inlineStr">
        <is>
          <t>Histidine Buffer pH 6.0 formulation stability</t>
        </is>
      </c>
      <c r="E38" s="166" t="inlineStr">
        <is>
          <t>Recombinant DNA Human Insulin in E. coli</t>
        </is>
      </c>
      <c r="F38" s="166" t="inlineStr">
        <is>
          <t>Monoclonal Antibody IgG1 (CHO Cell Expression)</t>
        </is>
      </c>
      <c r="G38" s="166" t="inlineStr">
        <is>
          <t>Polyethylene Glycol (PEG) Conjugation for extended half-life</t>
        </is>
      </c>
      <c r="H38" s="166" t="inlineStr">
        <is>
          <t>Lyophilization (Freeze-drying) with Trehalose Cryoprotectant</t>
        </is>
      </c>
      <c r="I38" s="167" t="inlineStr">
        <is>
          <t>1</t>
        </is>
      </c>
      <c r="J38"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Recombinant DNA</t>
        </is>
      </c>
      <c r="M38" s="166" t="inlineStr"/>
      <c r="N38" s="165" t="inlineStr">
        <is>
          <t>Product</t>
        </is>
      </c>
      <c r="O38" s="166" t="inlineStr">
        <is>
          <t>ข้อ 1 (PLE_CC1_2555 Day 2.md)</t>
        </is>
      </c>
      <c r="P38" s="165" t="inlineStr">
        <is>
          <t>ข้อสอบเก่า</t>
        </is>
      </c>
      <c r="Q38" s="165" t="inlineStr">
        <is>
          <t>2555</t>
        </is>
      </c>
      <c r="R38" s="165" t="inlineStr"/>
    </row>
    <row r="39" ht="24" customHeight="1" s="49">
      <c r="A39" s="167" t="n">
        <v>37</v>
      </c>
      <c r="B39" s="166" t="inlineStr">
        <is>
          <t>เกี่ยวกับ วัคซีนไข้หวัดใหญ่ ข้อใดต่อไปนี้กล่าวถูกต้องตามหลักวิชาชีพเภสัชกรรม</t>
        </is>
      </c>
      <c r="C39" s="166" t="inlineStr"/>
      <c r="D39" s="166" t="inlineStr">
        <is>
          <t>Polyethylene Glycol (PEG) Conjugation for extended half-life</t>
        </is>
      </c>
      <c r="E39" s="166" t="inlineStr">
        <is>
          <t>Lyophilization (Freeze-drying) with Trehalose Cryoprotectant</t>
        </is>
      </c>
      <c r="F39" s="166" t="inlineStr">
        <is>
          <t>ELISA Immunoassay for protein quantification</t>
        </is>
      </c>
      <c r="G39" s="166" t="inlineStr">
        <is>
          <t>SDS-PAGE Gel Electrophoresis purity analysis</t>
        </is>
      </c>
      <c r="H39" s="166" t="inlineStr">
        <is>
          <t>Isoelectric Focusing (IEF) for charge heterogeneity</t>
        </is>
      </c>
      <c r="I39" s="167" t="inlineStr">
        <is>
          <t>1</t>
        </is>
      </c>
      <c r="J3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Recombinant DNA</t>
        </is>
      </c>
      <c r="M39" s="166" t="inlineStr"/>
      <c r="N39" s="165" t="inlineStr">
        <is>
          <t>Product</t>
        </is>
      </c>
      <c r="O39" s="166" t="inlineStr">
        <is>
          <t>ข้อ 2 (PLE_CC1_2555 Day 2.md)</t>
        </is>
      </c>
      <c r="P39" s="165" t="inlineStr">
        <is>
          <t>ข้อสอบเก่า</t>
        </is>
      </c>
      <c r="Q39" s="165" t="inlineStr">
        <is>
          <t>2555</t>
        </is>
      </c>
      <c r="R39" s="165" t="inlineStr"/>
    </row>
    <row r="40" ht="24" customHeight="1" s="49">
      <c r="A40" s="167" t="n">
        <v>38</v>
      </c>
      <c r="B40" s="166" t="inlineStr">
        <is>
          <t>เกี่ยวกับ วัคซีนไข้สมองอักเสบ ข้อใดต่อไปนี้กล่าวถูกต้องตามหลักวิชาชีพเภสัชกรรม</t>
        </is>
      </c>
      <c r="C40" s="166" t="inlineStr"/>
      <c r="D40" s="166" t="inlineStr">
        <is>
          <t>SDS-PAGE Gel Electrophoresis purity analysis</t>
        </is>
      </c>
      <c r="E40" s="166" t="inlineStr">
        <is>
          <t>Isoelectric Focusing (IEF) for charge heterogeneity</t>
        </is>
      </c>
      <c r="F40" s="166" t="inlineStr">
        <is>
          <t>Immunogenicity Neutralizing Antibody Assay</t>
        </is>
      </c>
      <c r="G40" s="166" t="inlineStr">
        <is>
          <t>Polysorbate 20 surfactant to prevent protein aggregation</t>
        </is>
      </c>
      <c r="H40" s="166" t="inlineStr">
        <is>
          <t>Histidine Buffer pH 6.0 formulation stability</t>
        </is>
      </c>
      <c r="I40" s="167" t="inlineStr">
        <is>
          <t>1</t>
        </is>
      </c>
      <c r="J4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Recombinant DNA</t>
        </is>
      </c>
      <c r="M40" s="166" t="inlineStr"/>
      <c r="N40" s="165" t="inlineStr">
        <is>
          <t>Product</t>
        </is>
      </c>
      <c r="O40" s="166" t="inlineStr">
        <is>
          <t>ข้อ 3 (PLE_CC1_2555 Day 2.md)</t>
        </is>
      </c>
      <c r="P40" s="165" t="inlineStr">
        <is>
          <t>ข้อสอบเก่า</t>
        </is>
      </c>
      <c r="Q40" s="165" t="inlineStr">
        <is>
          <t>2555</t>
        </is>
      </c>
      <c r="R40" s="165" t="inlineStr"/>
    </row>
    <row r="41" ht="24" customHeight="1" s="49">
      <c r="A41" s="167" t="n">
        <v>39</v>
      </c>
      <c r="B41" s="166" t="inlineStr">
        <is>
          <t>วัคซีนหัด คางทูม หัดเยอรมัน</t>
        </is>
      </c>
      <c r="C41" s="166" t="inlineStr"/>
      <c r="D41" s="166" t="inlineStr">
        <is>
          <t>Polysorbate 20 surfactant to prevent protein aggregation</t>
        </is>
      </c>
      <c r="E41" s="166" t="inlineStr">
        <is>
          <t>Histidine Buffer pH 6.0 formulation stability</t>
        </is>
      </c>
      <c r="F41" s="166" t="inlineStr">
        <is>
          <t>Recombinant DNA Human Insulin in E. coli</t>
        </is>
      </c>
      <c r="G41" s="166" t="inlineStr">
        <is>
          <t>Monoclonal Antibody IgG1 (CHO Cell Expression)</t>
        </is>
      </c>
      <c r="H41" s="166" t="inlineStr">
        <is>
          <t>Polyethylene Glycol (PEG) Conjugation for extended half-life</t>
        </is>
      </c>
      <c r="I41" s="167" t="inlineStr">
        <is>
          <t>1</t>
        </is>
      </c>
      <c r="J41" s="166"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Recombinant DNA</t>
        </is>
      </c>
      <c r="M41" s="166" t="inlineStr"/>
      <c r="N41" s="165" t="inlineStr">
        <is>
          <t>Product</t>
        </is>
      </c>
      <c r="O41" s="166" t="inlineStr">
        <is>
          <t>ข้อ 4 (PLE_CC1_2555 Day 2.md)</t>
        </is>
      </c>
      <c r="P41" s="165" t="inlineStr">
        <is>
          <t>ข้อสอบเก่า</t>
        </is>
      </c>
      <c r="Q41" s="165" t="inlineStr">
        <is>
          <t>2555</t>
        </is>
      </c>
      <c r="R41" s="165" t="inlineStr"/>
    </row>
    <row r="42" ht="24" customHeight="1" s="49">
      <c r="A42" s="167" t="n">
        <v>40</v>
      </c>
      <c r="B42" s="166" t="inlineStr">
        <is>
          <t>วัคซีนคอตีบ ไอกรน บาดทะยัก</t>
        </is>
      </c>
      <c r="C42" s="166" t="inlineStr"/>
      <c r="D42" s="166" t="inlineStr">
        <is>
          <t>Monoclonal Antibody IgG1 (CHO Cell Expression)</t>
        </is>
      </c>
      <c r="E42" s="166" t="inlineStr">
        <is>
          <t>Polyethylene Glycol (PEG) Conjugation for extended half-life</t>
        </is>
      </c>
      <c r="F42" s="166" t="inlineStr">
        <is>
          <t>Lyophilization (Freeze-drying) with Trehalose Cryoprotectant</t>
        </is>
      </c>
      <c r="G42" s="166" t="inlineStr">
        <is>
          <t>ELISA Immunoassay for protein quantification</t>
        </is>
      </c>
      <c r="H42" s="166" t="inlineStr">
        <is>
          <t>SDS-PAGE Gel Electrophoresis purity analysis</t>
        </is>
      </c>
      <c r="I42" s="167" t="inlineStr">
        <is>
          <t>1</t>
        </is>
      </c>
      <c r="J42" s="166"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Recombinant DNA</t>
        </is>
      </c>
      <c r="M42" s="166" t="inlineStr"/>
      <c r="N42" s="165" t="inlineStr">
        <is>
          <t>Product</t>
        </is>
      </c>
      <c r="O42" s="166" t="inlineStr">
        <is>
          <t>ข้อ 5 (PLE_CC1_2555 Day 2.md)</t>
        </is>
      </c>
      <c r="P42" s="165" t="inlineStr">
        <is>
          <t>ข้อสอบเก่า</t>
        </is>
      </c>
      <c r="Q42" s="165" t="inlineStr">
        <is>
          <t>2555</t>
        </is>
      </c>
      <c r="R42" s="165" t="inlineStr"/>
    </row>
    <row r="43" ht="24" customHeight="1" s="49">
      <c r="A43" s="167" t="n">
        <v>41</v>
      </c>
      <c r="B43" s="166" t="inlineStr">
        <is>
          <t>วัคซีน DTP ต้องฉีดห่างกันกี่เดือน</t>
        </is>
      </c>
      <c r="C43" s="166" t="inlineStr"/>
      <c r="D43" s="166" t="inlineStr">
        <is>
          <t>ELISA Immunoassay for protein quantification</t>
        </is>
      </c>
      <c r="E43" s="166" t="inlineStr">
        <is>
          <t>SDS-PAGE Gel Electrophoresis purity analysis</t>
        </is>
      </c>
      <c r="F43" s="166" t="inlineStr">
        <is>
          <t>Isoelectric Focusing (IEF) for charge heterogeneity</t>
        </is>
      </c>
      <c r="G43" s="166" t="inlineStr">
        <is>
          <t>Immunogenicity Neutralizing Antibody Assay</t>
        </is>
      </c>
      <c r="H43" s="166" t="inlineStr">
        <is>
          <t>Polysorbate 20 surfactant to prevent protein aggregation</t>
        </is>
      </c>
      <c r="I43" s="167" t="inlineStr">
        <is>
          <t>1</t>
        </is>
      </c>
      <c r="J4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Recombinant DNA</t>
        </is>
      </c>
      <c r="M43" s="166" t="inlineStr"/>
      <c r="N43" s="165" t="inlineStr">
        <is>
          <t>Product</t>
        </is>
      </c>
      <c r="O43" s="166" t="inlineStr">
        <is>
          <t>ข้อ 4 (PLE_CC1_2555 Day 2.md)</t>
        </is>
      </c>
      <c r="P43" s="165" t="inlineStr">
        <is>
          <t>ข้อสอบเก่า</t>
        </is>
      </c>
      <c r="Q43" s="165" t="inlineStr">
        <is>
          <t>2555</t>
        </is>
      </c>
      <c r="R43" s="165" t="inlineStr"/>
    </row>
    <row r="44" ht="24" customHeight="1" s="49">
      <c r="A44" s="167" t="n">
        <v>42</v>
      </c>
      <c r="B44" s="166" t="inlineStr">
        <is>
          <t>ให้ข้ามวัคซีนเข็มที่ 3 ไปเลยไม่ต้องฉีด</t>
        </is>
      </c>
      <c r="C44" s="166" t="inlineStr"/>
      <c r="D44" s="166" t="inlineStr">
        <is>
          <t>Immunogenicity Neutralizing Antibody Assay</t>
        </is>
      </c>
      <c r="E44" s="166" t="inlineStr">
        <is>
          <t>Polysorbate 20 surfactant to prevent protein aggregation</t>
        </is>
      </c>
      <c r="F44" s="166" t="inlineStr">
        <is>
          <t>Histidine Buffer pH 6.0 formulation stability</t>
        </is>
      </c>
      <c r="G44" s="166" t="inlineStr">
        <is>
          <t>Recombinant DNA Human Insulin in E. coli</t>
        </is>
      </c>
      <c r="H44" s="166" t="inlineStr">
        <is>
          <t>Monoclonal Antibody IgG1 (CHO Cell Expression)</t>
        </is>
      </c>
      <c r="I44" s="167" t="inlineStr">
        <is>
          <t>1</t>
        </is>
      </c>
      <c r="J44"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Recombinant DNA</t>
        </is>
      </c>
      <c r="M44" s="166" t="inlineStr"/>
      <c r="N44" s="165" t="inlineStr">
        <is>
          <t>Product</t>
        </is>
      </c>
      <c r="O44" s="166" t="inlineStr">
        <is>
          <t>ข้อ 4 (PLE_CC1_2555 Day 2.md)</t>
        </is>
      </c>
      <c r="P44" s="165" t="inlineStr">
        <is>
          <t>ข้อสอบเก่า</t>
        </is>
      </c>
      <c r="Q44" s="165" t="inlineStr">
        <is>
          <t>2555</t>
        </is>
      </c>
      <c r="R44" s="165" t="inlineStr"/>
    </row>
    <row r="45" ht="24" customHeight="1" s="49">
      <c r="A45" s="167" t="n">
        <v>43</v>
      </c>
      <c r="B45" s="166" t="inlineStr">
        <is>
          <t>ไม่ต้องฉีดแล้ว เพราะวัคซีน HepB ฉีดแค่สองเข็ม MCQ 1/2555 by CURx69 page 21</t>
        </is>
      </c>
      <c r="C45" s="166" t="inlineStr"/>
      <c r="D45" s="166" t="inlineStr">
        <is>
          <t>Recombinant DNA Human Insulin in E. coli</t>
        </is>
      </c>
      <c r="E45" s="166" t="inlineStr">
        <is>
          <t>Monoclonal Antibody IgG1 (CHO Cell Expression)</t>
        </is>
      </c>
      <c r="F45" s="166" t="inlineStr">
        <is>
          <t>Polyethylene Glycol (PEG) Conjugation for extended half-life</t>
        </is>
      </c>
      <c r="G45" s="166" t="inlineStr">
        <is>
          <t>Lyophilization (Freeze-drying) with Trehalose Cryoprotectant</t>
        </is>
      </c>
      <c r="H45" s="166" t="inlineStr">
        <is>
          <t>ELISA Immunoassay for protein quantification</t>
        </is>
      </c>
      <c r="I45" s="167" t="inlineStr">
        <is>
          <t>1</t>
        </is>
      </c>
      <c r="J4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Recombinant DNA</t>
        </is>
      </c>
      <c r="M45" s="166" t="inlineStr"/>
      <c r="N45" s="165" t="inlineStr">
        <is>
          <t>Product</t>
        </is>
      </c>
      <c r="O45" s="166" t="inlineStr">
        <is>
          <t>ข้อ 5 (PLE_CC1_2555 Day 2.md)</t>
        </is>
      </c>
      <c r="P45" s="165" t="inlineStr">
        <is>
          <t>ข้อสอบเก่า</t>
        </is>
      </c>
      <c r="Q45" s="165" t="inlineStr">
        <is>
          <t>2555</t>
        </is>
      </c>
      <c r="R45" s="165" t="inlineStr"/>
    </row>
    <row r="46" ht="24" customHeight="1" s="49">
      <c r="A46" s="167" t="n">
        <v>44</v>
      </c>
      <c r="B46" s="166" t="inlineStr">
        <is>
          <t>การทดสอบวัคซีนโดยฉีดเข้าเส้นเลือดที่หูกระต่ายแล้ววัดไข้เรียกว่า</t>
        </is>
      </c>
      <c r="C46" s="166" t="inlineStr"/>
      <c r="D46" s="166" t="inlineStr">
        <is>
          <t>Lyophilization (Freeze-drying) with Trehalose Cryoprotectant</t>
        </is>
      </c>
      <c r="E46" s="166" t="inlineStr">
        <is>
          <t>ELISA Immunoassay for protein quantification</t>
        </is>
      </c>
      <c r="F46" s="166" t="inlineStr">
        <is>
          <t>SDS-PAGE Gel Electrophoresis purity analysis</t>
        </is>
      </c>
      <c r="G46" s="166" t="inlineStr">
        <is>
          <t>Isoelectric Focusing (IEF) for charge heterogeneity</t>
        </is>
      </c>
      <c r="H46" s="166" t="inlineStr">
        <is>
          <t>Immunogenicity Neutralizing Antibody Assay</t>
        </is>
      </c>
      <c r="I46" s="167" t="inlineStr">
        <is>
          <t>1</t>
        </is>
      </c>
      <c r="J4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Recombinant DNA</t>
        </is>
      </c>
      <c r="M46" s="166" t="inlineStr"/>
      <c r="N46" s="165" t="inlineStr">
        <is>
          <t>Product</t>
        </is>
      </c>
      <c r="O46" s="166" t="inlineStr">
        <is>
          <t>ข้อ 6 (PLE_CC1_2555 Day 2.md)</t>
        </is>
      </c>
      <c r="P46" s="165" t="inlineStr">
        <is>
          <t>ข้อสอบเก่า</t>
        </is>
      </c>
      <c r="Q46" s="165" t="inlineStr">
        <is>
          <t>2555</t>
        </is>
      </c>
      <c r="R46" s="165" t="inlineStr"/>
    </row>
    <row r="47" ht="24" customHeight="1" s="49">
      <c r="A47" s="167" t="n">
        <v>45</v>
      </c>
      <c r="B47" s="166" t="inlineStr">
        <is>
          <t>ใส่ Alum ใน Vaccine เพื่อเป็น Adjuvant มีประโยชน์อย่างไร</t>
        </is>
      </c>
      <c r="C47" s="166" t="inlineStr"/>
      <c r="D47" s="166" t="inlineStr">
        <is>
          <t>Isoelectric Focusing (IEF) for charge heterogeneity</t>
        </is>
      </c>
      <c r="E47" s="166" t="inlineStr">
        <is>
          <t>Immunogenicity Neutralizing Antibody Assay</t>
        </is>
      </c>
      <c r="F47" s="166" t="inlineStr">
        <is>
          <t>Polysorbate 20 surfactant to prevent protein aggregation</t>
        </is>
      </c>
      <c r="G47" s="166" t="inlineStr">
        <is>
          <t>Histidine Buffer pH 6.0 formulation stability</t>
        </is>
      </c>
      <c r="H47" s="166" t="inlineStr">
        <is>
          <t>Recombinant DNA Human Insulin in E. coli</t>
        </is>
      </c>
      <c r="I47" s="167" t="inlineStr">
        <is>
          <t>1</t>
        </is>
      </c>
      <c r="J4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Recombinant DNA</t>
        </is>
      </c>
      <c r="M47" s="166" t="inlineStr"/>
      <c r="N47" s="165" t="inlineStr">
        <is>
          <t>Product</t>
        </is>
      </c>
      <c r="O47" s="166" t="inlineStr">
        <is>
          <t>ข้อ 7 (PLE_CC1_2555 Day 2.md)</t>
        </is>
      </c>
      <c r="P47" s="165" t="inlineStr">
        <is>
          <t>ข้อสอบเก่า</t>
        </is>
      </c>
      <c r="Q47" s="165" t="inlineStr">
        <is>
          <t>2555</t>
        </is>
      </c>
      <c r="R47" s="165" t="inlineStr"/>
    </row>
    <row r="48" ht="24" customHeight="1" s="49">
      <c r="A48" s="167" t="n">
        <v>46</v>
      </c>
      <c r="B48" s="166" t="inlineStr">
        <is>
          <t>เกี่ยวกับ เพิ่มความคงตัวของวัคซีน ข้อใดต่อไปนี้กล่าวถูกต้องตามหลักวิชาชีพเภสัชกรรม</t>
        </is>
      </c>
      <c r="C48" s="166" t="inlineStr"/>
      <c r="D48" s="166" t="inlineStr">
        <is>
          <t>Histidine Buffer pH 6.0 formulation stability</t>
        </is>
      </c>
      <c r="E48" s="166" t="inlineStr">
        <is>
          <t>Recombinant DNA Human Insulin in E. coli</t>
        </is>
      </c>
      <c r="F48" s="166" t="inlineStr">
        <is>
          <t>Monoclonal Antibody IgG1 (CHO Cell Expression)</t>
        </is>
      </c>
      <c r="G48" s="166" t="inlineStr">
        <is>
          <t>Polyethylene Glycol (PEG) Conjugation for extended half-life</t>
        </is>
      </c>
      <c r="H48" s="166" t="inlineStr">
        <is>
          <t>Lyophilization (Freeze-drying) with Trehalose Cryoprotectant</t>
        </is>
      </c>
      <c r="I48" s="167" t="inlineStr">
        <is>
          <t>1</t>
        </is>
      </c>
      <c r="J48"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Recombinant DNA</t>
        </is>
      </c>
      <c r="M48" s="166" t="inlineStr"/>
      <c r="N48" s="165" t="inlineStr">
        <is>
          <t>Product</t>
        </is>
      </c>
      <c r="O48" s="166" t="inlineStr">
        <is>
          <t>ข้อ 4 (PLE_CC1_2555 Day 2.md)</t>
        </is>
      </c>
      <c r="P48" s="165" t="inlineStr">
        <is>
          <t>ข้อสอบเก่า</t>
        </is>
      </c>
      <c r="Q48" s="165" t="inlineStr">
        <is>
          <t>2555</t>
        </is>
      </c>
      <c r="R48" s="165" t="inlineStr"/>
    </row>
    <row r="49" ht="24" customHeight="1" s="49">
      <c r="A49" s="167" t="n">
        <v>47</v>
      </c>
      <c r="B49" s="166" t="inlineStr">
        <is>
          <t>ควรใช้วิธีใดในการทำให้วัคซีนประศจากเชื้อ</t>
        </is>
      </c>
      <c r="C49" s="166" t="inlineStr"/>
      <c r="D49" s="166" t="inlineStr">
        <is>
          <t>Polyethylene Glycol (PEG) Conjugation for extended half-life</t>
        </is>
      </c>
      <c r="E49" s="166" t="inlineStr">
        <is>
          <t>Lyophilization (Freeze-drying) with Trehalose Cryoprotectant</t>
        </is>
      </c>
      <c r="F49" s="166" t="inlineStr">
        <is>
          <t>ELISA Immunoassay for protein quantification</t>
        </is>
      </c>
      <c r="G49" s="166" t="inlineStr">
        <is>
          <t>SDS-PAGE Gel Electrophoresis purity analysis</t>
        </is>
      </c>
      <c r="H49" s="166" t="inlineStr">
        <is>
          <t>Isoelectric Focusing (IEF) for charge heterogeneity</t>
        </is>
      </c>
      <c r="I49" s="167" t="inlineStr">
        <is>
          <t>1</t>
        </is>
      </c>
      <c r="J4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Recombinant DNA</t>
        </is>
      </c>
      <c r="M49" s="166" t="inlineStr"/>
      <c r="N49" s="165" t="inlineStr">
        <is>
          <t>Product</t>
        </is>
      </c>
      <c r="O49" s="166" t="inlineStr">
        <is>
          <t>ข้อ 8 (PLE_CC1_2555 Day 2.md)</t>
        </is>
      </c>
      <c r="P49" s="165" t="inlineStr">
        <is>
          <t>ข้อสอบเก่า</t>
        </is>
      </c>
      <c r="Q49" s="165" t="inlineStr">
        <is>
          <t>2555</t>
        </is>
      </c>
      <c r="R49" s="165" t="inlineStr"/>
    </row>
    <row r="50" ht="24" customHeight="1" s="49">
      <c r="A50" s="167" t="n">
        <v>48</v>
      </c>
      <c r="B50" s="166" t="inlineStr">
        <is>
          <t>วัคซีนใดต้องเก็บในช่องแช่แข็งเพื่อความคงตัวของวัคซีน</t>
        </is>
      </c>
      <c r="C50" s="166" t="inlineStr"/>
      <c r="D50" s="166" t="inlineStr">
        <is>
          <t>SDS-PAGE Gel Electrophoresis purity analysis</t>
        </is>
      </c>
      <c r="E50" s="166" t="inlineStr">
        <is>
          <t>Isoelectric Focusing (IEF) for charge heterogeneity</t>
        </is>
      </c>
      <c r="F50" s="166" t="inlineStr">
        <is>
          <t>Immunogenicity Neutralizing Antibody Assay</t>
        </is>
      </c>
      <c r="G50" s="166" t="inlineStr">
        <is>
          <t>Polysorbate 20 surfactant to prevent protein aggregation</t>
        </is>
      </c>
      <c r="H50" s="166" t="inlineStr">
        <is>
          <t>Histidine Buffer pH 6.0 formulation stability</t>
        </is>
      </c>
      <c r="I50" s="167" t="inlineStr">
        <is>
          <t>1</t>
        </is>
      </c>
      <c r="J5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Recombinant DNA</t>
        </is>
      </c>
      <c r="M50" s="166" t="inlineStr"/>
      <c r="N50" s="165" t="inlineStr">
        <is>
          <t>Product</t>
        </is>
      </c>
      <c r="O50" s="166" t="inlineStr">
        <is>
          <t>ข้อ 9 (PLE_CC1_2555 Day 2.md)</t>
        </is>
      </c>
      <c r="P50" s="165" t="inlineStr">
        <is>
          <t>ข้อสอบเก่า</t>
        </is>
      </c>
      <c r="Q50" s="165" t="inlineStr">
        <is>
          <t>2555</t>
        </is>
      </c>
      <c r="R50" s="165" t="inlineStr"/>
    </row>
    <row r="51" ht="24" customHeight="1" s="49">
      <c r="A51" s="167" t="n">
        <v>49</v>
      </c>
      <c r="B51" s="166" t="inlineStr">
        <is>
          <t>วัคซีนที่ฉีดเพื่อป้องกันการติดเชื้อวัณโรคในเด็กแรกเกิดและเป็นวัคซีนพื้นฐานของประเทศไทย ข้อใดกล่าว ถูกต้อง</t>
        </is>
      </c>
      <c r="C51" s="166" t="inlineStr"/>
      <c r="D51" s="166" t="inlineStr">
        <is>
          <t>BCG เป็นวัคซีนเชื้อเป็น (live attenuated vaccine)</t>
        </is>
      </c>
      <c r="E51" s="166" t="inlineStr">
        <is>
          <t>BCG เป็นวัคซีนชนิด toxoid</t>
        </is>
      </c>
      <c r="F51" s="166" t="inlineStr">
        <is>
          <t>BCG เป็นวัคซีนชนิด subunit vaccine</t>
        </is>
      </c>
      <c r="G51" s="166" t="inlineStr">
        <is>
          <t>Tuberculin เป็นวัคซีนเชื้อเป็น (live attenuated vaccine)</t>
        </is>
      </c>
      <c r="H51" s="166" t="inlineStr">
        <is>
          <t>Tuberculin เป็นวัคซีนชนิด toxoid</t>
        </is>
      </c>
      <c r="I51" s="167" t="inlineStr">
        <is>
          <t>1</t>
        </is>
      </c>
      <c r="J51" s="166"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Recombinant DNA</t>
        </is>
      </c>
      <c r="M51" s="166" t="inlineStr"/>
      <c r="N51" s="165" t="inlineStr">
        <is>
          <t>Product</t>
        </is>
      </c>
      <c r="O51" s="166" t="inlineStr">
        <is>
          <t>ข้อ 12 (PLE_CC1_Practice_Exam.md)</t>
        </is>
      </c>
      <c r="P51" s="165" t="inlineStr">
        <is>
          <t>ข้อสอบจำลอง</t>
        </is>
      </c>
      <c r="Q51" s="165" t="inlineStr">
        <is>
          <t>Mock สภาเภสัชฯ Practice</t>
        </is>
      </c>
      <c r="R51" s="165" t="inlineStr"/>
    </row>
    <row r="52" ht="24" customHeight="1" s="49">
      <c r="A52" s="167" t="n">
        <v>50</v>
      </c>
      <c r="B52" s="166" t="inlineStr">
        <is>
          <t>วัคซีนใดไม่ได้จัดอยู่ในระบบ expanded program of immunization of Thailand</t>
        </is>
      </c>
      <c r="C52" s="166" t="inlineStr"/>
      <c r="D52" s="166" t="inlineStr">
        <is>
          <t>BCG</t>
        </is>
      </c>
      <c r="E52" s="166" t="inlineStr">
        <is>
          <t>OPV</t>
        </is>
      </c>
      <c r="F52" s="166" t="inlineStr">
        <is>
          <t>DTwP</t>
        </is>
      </c>
      <c r="G52" s="166" t="inlineStr">
        <is>
          <t>MMR</t>
        </is>
      </c>
      <c r="H52" s="166" t="inlineStr">
        <is>
          <t>IPV</t>
        </is>
      </c>
      <c r="I52" s="167" t="inlineStr">
        <is>
          <t>1</t>
        </is>
      </c>
      <c r="J52" s="166"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Recombinant DNA</t>
        </is>
      </c>
      <c r="M52" s="166" t="inlineStr"/>
      <c r="N52" s="165" t="inlineStr">
        <is>
          <t>Product</t>
        </is>
      </c>
      <c r="O52" s="166" t="inlineStr">
        <is>
          <t>ข้อ 31 (PLE_CC1_Practice_Exam.md)</t>
        </is>
      </c>
      <c r="P52" s="165" t="inlineStr">
        <is>
          <t>ข้อสอบจำลอง</t>
        </is>
      </c>
      <c r="Q52" s="165" t="inlineStr">
        <is>
          <t>Mock สภาเภสัชฯ Practice</t>
        </is>
      </c>
      <c r="R52" s="165" t="inlineStr"/>
    </row>
    <row r="53" ht="24" customHeight="1" s="49">
      <c r="A53" s="167" t="n">
        <v>51</v>
      </c>
      <c r="B53" s="166" t="inlineStr">
        <is>
          <t>ข้อใดถูกต้องเกี่ยวกับข้อควรทราบก่อนให้วัคซีน</t>
        </is>
      </c>
      <c r="C53" s="166" t="inlineStr"/>
      <c r="D53" s="166" t="inlineStr">
        <is>
          <t>ไม่ให้วัคซีนเชื้อเป็นในหญิงตั้งครรภ์</t>
        </is>
      </c>
      <c r="E53" s="166" t="inlineStr">
        <is>
          <t>Dose ของวัคซีนขึ้นกับน้ำหนัก</t>
        </is>
      </c>
      <c r="F53" s="166" t="inlineStr">
        <is>
          <t>ส่วนประกอบในวัคซีนมีผลน้อยมากต่อการพิจารณาในการให้วัคซีน</t>
        </is>
      </c>
      <c r="G53" s="166" t="inlineStr">
        <is>
          <t>เด็กที่เคยชักจากไข้สูง สามารถให้วัคซีนได้ตามปกติ</t>
        </is>
      </c>
      <c r="H53" s="166" t="inlineStr">
        <is>
          <t>ในผู้ป่วยที่มีภูมิคุ้มกันบกพร่องควรให้วัคซีนเชื้อเป็นเพราะสามารถกระตุ้นภูมิคุ้มกัืนได้ดี</t>
        </is>
      </c>
      <c r="I53" s="167" t="inlineStr">
        <is>
          <t>1</t>
        </is>
      </c>
      <c r="J53" s="166"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Recombinant DNA</t>
        </is>
      </c>
      <c r="M53" s="166" t="inlineStr"/>
      <c r="N53" s="165" t="inlineStr">
        <is>
          <t>Product</t>
        </is>
      </c>
      <c r="O53" s="166" t="inlineStr">
        <is>
          <t>ข้อ 32 (PLE_CC1_Practice_Exam.md)</t>
        </is>
      </c>
      <c r="P53" s="165" t="inlineStr">
        <is>
          <t>ข้อสอบจำลอง</t>
        </is>
      </c>
      <c r="Q53" s="165" t="inlineStr">
        <is>
          <t>Mock สภาเภสัชฯ Practice</t>
        </is>
      </c>
      <c r="R53" s="165" t="inlineStr"/>
    </row>
    <row r="54" ht="24" customHeight="1" s="49">
      <c r="A54" s="167" t="n">
        <v>52</v>
      </c>
      <c r="B54" s="166" t="inlineStr">
        <is>
          <t>ข้อใดต่อไปนี้ไม่ใช่ Adverse event following immunization (AEFI) หรือภาวะผิดปกติที่เกิดขึ้นจาก การฉีดวัคซีน</t>
        </is>
      </c>
      <c r="C54" s="166" t="inlineStr"/>
      <c r="D54" s="166" t="inlineStr">
        <is>
          <t>Programmatic error</t>
        </is>
      </c>
      <c r="E54" s="166" t="inlineStr">
        <is>
          <t>Vaccine reaction</t>
        </is>
      </c>
      <c r="F54" s="166" t="inlineStr">
        <is>
          <t>Coincidental events</t>
        </is>
      </c>
      <c r="G54" s="166" t="inlineStr">
        <is>
          <t>Injection reaction 237 โรคระบบภูมิคุ้มกัน นักศึกษาเภสัชศาสตร์ชั้นปีที่ 4 รุ่นที่ 22</t>
        </is>
      </c>
      <c r="H54" s="166" t="inlineStr">
        <is>
          <t>Resistant reaction</t>
        </is>
      </c>
      <c r="I54" s="167" t="inlineStr">
        <is>
          <t>1</t>
        </is>
      </c>
      <c r="J54" s="166"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Recombinant DNA</t>
        </is>
      </c>
      <c r="M54" s="166" t="inlineStr"/>
      <c r="N54" s="165" t="inlineStr">
        <is>
          <t>Product</t>
        </is>
      </c>
      <c r="O54" s="166" t="inlineStr">
        <is>
          <t>ข้อ 37 (PLE_CC1_Practice_Exam.md)</t>
        </is>
      </c>
      <c r="P54" s="165" t="inlineStr">
        <is>
          <t>ข้อสอบจำลอง</t>
        </is>
      </c>
      <c r="Q54" s="165" t="inlineStr">
        <is>
          <t>Mock สภาเภสัชฯ Practice</t>
        </is>
      </c>
      <c r="R54" s="165" t="inlineStr"/>
    </row>
    <row r="55" ht="24" customHeight="1" s="49">
      <c r="A55" s="167" t="n">
        <v>53</v>
      </c>
      <c r="B55" s="166"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55" s="166" t="inlineStr"/>
      <c r="D55" s="166" t="inlineStr">
        <is>
          <t>นางปอยฝ้ายไม่สามารถรับการฉีดวัคซีนได้ เนื่องจากจะเกิดอันตรายต่อทารกในครรภ์</t>
        </is>
      </c>
      <c r="E55" s="166" t="inlineStr">
        <is>
          <t>นางปอยฝ้ายต้องรับการฉีดวัคซีน 3 คั้ง โดยจะฉีดเดือนที่ 1,2,6</t>
        </is>
      </c>
      <c r="F55" s="166" t="inlineStr">
        <is>
          <t>นางปอยฝ้ายควรได้รีบการฉีดวัคซีน 3 ครั้ง โดยจะฉีดเดือนที่ 0,1,7</t>
        </is>
      </c>
      <c r="G55" s="166" t="inlineStr">
        <is>
          <t>นางปอยฝ้ายควรได้รับการฉีดวัคซีน 1 ครั้ง ระหว่างตั้งครรภ์</t>
        </is>
      </c>
      <c r="H55" s="166" t="inlineStr">
        <is>
          <t>นางปอยฝ้ายควรได้รับการฉีดวัคซีน 2 ครั้ง หลังตั้งครรภ์ทันที 1 เข็มและเข็มที่ 2 ห่างจากเข็มแรก 1 เดือน</t>
        </is>
      </c>
      <c r="I55" s="167" t="inlineStr">
        <is>
          <t>1</t>
        </is>
      </c>
      <c r="J55" s="166"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Recombinant DNA</t>
        </is>
      </c>
      <c r="M55" s="166" t="inlineStr"/>
      <c r="N55" s="165" t="inlineStr">
        <is>
          <t>Product</t>
        </is>
      </c>
      <c r="O55" s="166" t="inlineStr">
        <is>
          <t>ข้อ 38 (PLE_CC1_Practice_Exam.md)</t>
        </is>
      </c>
      <c r="P55" s="165" t="inlineStr">
        <is>
          <t>ข้อสอบจำลอง</t>
        </is>
      </c>
      <c r="Q55" s="165" t="inlineStr">
        <is>
          <t>Mock สภาเภสัชฯ Practice</t>
        </is>
      </c>
      <c r="R55" s="165" t="inlineStr"/>
    </row>
    <row r="56" ht="24" customHeight="1" s="49">
      <c r="A56" s="167" t="n">
        <v>54</v>
      </c>
      <c r="B56" s="166"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56" s="166" t="inlineStr"/>
      <c r="D56" s="166" t="inlineStr">
        <is>
          <t>ฉีด HBV , ได้รับวัคซีนไวรัสตับอักเสบบีในเดือน 0-1-6</t>
        </is>
      </c>
      <c r="E56" s="166" t="inlineStr">
        <is>
          <t>ฉีด HBIG , ได้รับวัคซีนไวรัสตับอักเสบบีในเดือน 0-1-6</t>
        </is>
      </c>
      <c r="F56" s="166" t="inlineStr">
        <is>
          <t>ฉีด HBIG , ได้รับวัคซีนไวรัสตับอักเสบบีในเดือน 0-3-6</t>
        </is>
      </c>
      <c r="G56" s="166" t="inlineStr">
        <is>
          <t>ฉีด DTP-HB , ได้รับวัคซีนไวรัสตับอักเสบบีในเดือน 0-1-6</t>
        </is>
      </c>
      <c r="H56" s="166" t="inlineStr">
        <is>
          <t>ฉีด DTP-HBIG , ได้รับวัคซีนไวรัสตับอักเสบบีในเดือน 0-3-6 สถานการณ์ที่2 จากวัคซีนที่เลือกในข้อแรก เป็นวัคซีนเชื้อชนิดใด</t>
        </is>
      </c>
      <c r="I56" s="167" t="inlineStr">
        <is>
          <t>3</t>
        </is>
      </c>
      <c r="J56" s="166"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Recombinant DNA</t>
        </is>
      </c>
      <c r="M56" s="166" t="inlineStr"/>
      <c r="N56" s="165" t="inlineStr">
        <is>
          <t>Product</t>
        </is>
      </c>
      <c r="O56" s="166" t="inlineStr">
        <is>
          <t>ข้อ 39 (PLE_CC1_Practice_Exam.md)</t>
        </is>
      </c>
      <c r="P56" s="165" t="inlineStr">
        <is>
          <t>ข้อสอบจำลอง</t>
        </is>
      </c>
      <c r="Q56" s="165" t="inlineStr">
        <is>
          <t>Mock สภาเภสัชฯ Practice</t>
        </is>
      </c>
      <c r="R56" s="165" t="inlineStr"/>
    </row>
    <row r="57" ht="24" customHeight="1" s="49">
      <c r="A57" s="167" t="n">
        <v>55</v>
      </c>
      <c r="B57" s="166"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57" s="166" t="inlineStr"/>
      <c r="D57" s="166" t="inlineStr">
        <is>
          <t>Isoelectric Focusing (IEF) for charge heterogeneity</t>
        </is>
      </c>
      <c r="E57" s="166" t="inlineStr">
        <is>
          <t>Immunogenicity Neutralizing Antibody Assay</t>
        </is>
      </c>
      <c r="F57" s="166" t="inlineStr">
        <is>
          <t>Polysorbate 20 surfactant to prevent protein aggregation</t>
        </is>
      </c>
      <c r="G57" s="166" t="inlineStr">
        <is>
          <t>Histidine Buffer pH 6.0 formulation stability</t>
        </is>
      </c>
      <c r="H57" s="166" t="inlineStr">
        <is>
          <t>Recombinant DNA Human Insulin in E. coli</t>
        </is>
      </c>
      <c r="I57" s="167" t="inlineStr">
        <is>
          <t>1</t>
        </is>
      </c>
      <c r="J5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Recombinant DNA</t>
        </is>
      </c>
      <c r="M57" s="166" t="inlineStr"/>
      <c r="N57" s="165" t="inlineStr">
        <is>
          <t>Product</t>
        </is>
      </c>
      <c r="O57" s="166" t="inlineStr">
        <is>
          <t>ข้อ 36 (PLE_CC1_Practice_Exam.md)</t>
        </is>
      </c>
      <c r="P57" s="165" t="inlineStr">
        <is>
          <t>ข้อสอบจำลอง</t>
        </is>
      </c>
      <c r="Q57" s="165" t="inlineStr">
        <is>
          <t>Mock สภาเภสัชฯ Practice</t>
        </is>
      </c>
      <c r="R57" s="165" t="inlineStr"/>
    </row>
    <row r="58" ht="24" customHeight="1" s="49">
      <c r="A58" s="167" t="n">
        <v>56</v>
      </c>
      <c r="B58" s="166"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58" s="166" t="inlineStr"/>
      <c r="D58" s="166" t="inlineStr">
        <is>
          <t>Histidine Buffer pH 6.0 formulation stability</t>
        </is>
      </c>
      <c r="E58" s="166" t="inlineStr">
        <is>
          <t>Recombinant DNA Human Insulin in E. coli</t>
        </is>
      </c>
      <c r="F58" s="166" t="inlineStr">
        <is>
          <t>Monoclonal Antibody IgG1 (CHO Cell Expression)</t>
        </is>
      </c>
      <c r="G58" s="166" t="inlineStr">
        <is>
          <t>Polyethylene Glycol (PEG) Conjugation for extended half-life</t>
        </is>
      </c>
      <c r="H58" s="166" t="inlineStr">
        <is>
          <t>Lyophilization (Freeze-drying) with Trehalose Cryoprotectant</t>
        </is>
      </c>
      <c r="I58" s="167" t="inlineStr">
        <is>
          <t>5</t>
        </is>
      </c>
      <c r="J58" s="166"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Recombinant DNA</t>
        </is>
      </c>
      <c r="M58" s="166" t="inlineStr"/>
      <c r="N58" s="165" t="inlineStr">
        <is>
          <t>Product</t>
        </is>
      </c>
      <c r="O58" s="166" t="inlineStr">
        <is>
          <t>ข้อ 37 (PLE_CC1_Practice_Exam.md)</t>
        </is>
      </c>
      <c r="P58" s="165" t="inlineStr">
        <is>
          <t>ข้อสอบจำลอง</t>
        </is>
      </c>
      <c r="Q58" s="165" t="inlineStr">
        <is>
          <t>Mock สภาเภสัชฯ Practice</t>
        </is>
      </c>
      <c r="R58" s="165" t="inlineStr"/>
    </row>
    <row r="59" ht="24" customHeight="1" s="49">
      <c r="A59" s="167" t="n">
        <v>57</v>
      </c>
      <c r="B59" s="166"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59" s="166" t="inlineStr"/>
      <c r="D59" s="166" t="inlineStr">
        <is>
          <t>Polyethylene Glycol (PEG) Conjugation for extended half-life</t>
        </is>
      </c>
      <c r="E59" s="166" t="inlineStr">
        <is>
          <t>Lyophilization (Freeze-drying) with Trehalose Cryoprotectant</t>
        </is>
      </c>
      <c r="F59" s="166" t="inlineStr">
        <is>
          <t>ELISA Immunoassay for protein quantification</t>
        </is>
      </c>
      <c r="G59" s="166" t="inlineStr">
        <is>
          <t>SDS-PAGE Gel Electrophoresis purity analysis</t>
        </is>
      </c>
      <c r="H59" s="166" t="inlineStr">
        <is>
          <t>Isoelectric Focusing (IEF) for charge heterogeneity</t>
        </is>
      </c>
      <c r="I59" s="167" t="inlineStr">
        <is>
          <t>3</t>
        </is>
      </c>
      <c r="J59" s="166"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Recombinant DNA</t>
        </is>
      </c>
      <c r="M59" s="166" t="inlineStr"/>
      <c r="N59" s="165" t="inlineStr">
        <is>
          <t>Product</t>
        </is>
      </c>
      <c r="O59" s="166" t="inlineStr">
        <is>
          <t>ข้อ 38 (PLE_CC1_Practice_Exam.md)</t>
        </is>
      </c>
      <c r="P59" s="165" t="inlineStr">
        <is>
          <t>ข้อสอบจำลอง</t>
        </is>
      </c>
      <c r="Q59" s="165" t="inlineStr">
        <is>
          <t>Mock สภาเภสัชฯ Practice</t>
        </is>
      </c>
      <c r="R59" s="165" t="inlineStr"/>
    </row>
    <row r="60" ht="24" customHeight="1" s="49">
      <c r="A60" s="167" t="n">
        <v>58</v>
      </c>
      <c r="B60" s="166" t="inlineStr">
        <is>
          <t>ลดปัญหาการดื้อยา เรื่องที่ 11 Vaccine</t>
        </is>
      </c>
      <c r="C60" s="166" t="inlineStr"/>
      <c r="D60" s="166" t="inlineStr">
        <is>
          <t>SDS-PAGE Gel Electrophoresis purity analysis</t>
        </is>
      </c>
      <c r="E60" s="166" t="inlineStr">
        <is>
          <t>Isoelectric Focusing (IEF) for charge heterogeneity</t>
        </is>
      </c>
      <c r="F60" s="166" t="inlineStr">
        <is>
          <t>Immunogenicity Neutralizing Antibody Assay</t>
        </is>
      </c>
      <c r="G60" s="166" t="inlineStr">
        <is>
          <t>Polysorbate 20 surfactant to prevent protein aggregation</t>
        </is>
      </c>
      <c r="H60" s="166" t="inlineStr">
        <is>
          <t>Histidine Buffer pH 6.0 formulation stability</t>
        </is>
      </c>
      <c r="I60" s="167" t="inlineStr">
        <is>
          <t>1</t>
        </is>
      </c>
      <c r="J6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Recombinant DNA</t>
        </is>
      </c>
      <c r="M60" s="166" t="inlineStr"/>
      <c r="N60" s="165" t="inlineStr">
        <is>
          <t>Product</t>
        </is>
      </c>
      <c r="O60" s="166" t="inlineStr">
        <is>
          <t>ข้อ 5 (PLE_CC1_Key_Rx20_UBU.md)</t>
        </is>
      </c>
      <c r="P60" s="165" t="inlineStr">
        <is>
          <t>ข้อสอบจำลอง</t>
        </is>
      </c>
      <c r="Q60" s="165" t="inlineStr">
        <is>
          <t>Mock Rx20 UBU</t>
        </is>
      </c>
      <c r="R60" s="165" t="inlineStr"/>
    </row>
    <row r="61" ht="24" customHeight="1" s="49">
      <c r="A61" s="167" t="n">
        <v>59</v>
      </c>
      <c r="B61" s="166" t="inlineStr">
        <is>
          <t>เด็กแรกเกิดต้องฉีดวัคซีนป้องกันโรคอะไร</t>
        </is>
      </c>
      <c r="C61" s="166" t="inlineStr"/>
      <c r="D61" s="166" t="inlineStr">
        <is>
          <t>Polysorbate 20 surfactant to prevent protein aggregation</t>
        </is>
      </c>
      <c r="E61" s="166" t="inlineStr">
        <is>
          <t>Histidine Buffer pH 6.0 formulation stability</t>
        </is>
      </c>
      <c r="F61" s="166" t="inlineStr">
        <is>
          <t>Recombinant DNA Human Insulin in E. coli</t>
        </is>
      </c>
      <c r="G61" s="166" t="inlineStr">
        <is>
          <t>Monoclonal Antibody IgG1 (CHO Cell Expression)</t>
        </is>
      </c>
      <c r="H61" s="166" t="inlineStr">
        <is>
          <t>Polyethylene Glycol (PEG) Conjugation for extended half-life</t>
        </is>
      </c>
      <c r="I61" s="167" t="inlineStr">
        <is>
          <t>1</t>
        </is>
      </c>
      <c r="J61"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Recombinant DNA</t>
        </is>
      </c>
      <c r="M61" s="166" t="inlineStr"/>
      <c r="N61" s="165" t="inlineStr">
        <is>
          <t>Product</t>
        </is>
      </c>
      <c r="O61" s="166" t="inlineStr">
        <is>
          <t>ข้อ 1 (PLE_CC1_Key_Rx20_UBU.md)</t>
        </is>
      </c>
      <c r="P61" s="165" t="inlineStr">
        <is>
          <t>ข้อสอบจำลอง</t>
        </is>
      </c>
      <c r="Q61" s="165" t="inlineStr">
        <is>
          <t>Mock Rx20 UBU</t>
        </is>
      </c>
      <c r="R61" s="165" t="inlineStr"/>
    </row>
    <row r="62" ht="24" customHeight="1" s="49">
      <c r="A62" s="167" t="n">
        <v>60</v>
      </c>
      <c r="B62" s="166" t="inlineStr">
        <is>
          <t>วัคซีน DTP ต้องฉีดห่างกันกี่เดือน</t>
        </is>
      </c>
      <c r="C62" s="166" t="inlineStr"/>
      <c r="D62" s="166" t="inlineStr">
        <is>
          <t>Monoclonal Antibody IgG1 (CHO Cell Expression)</t>
        </is>
      </c>
      <c r="E62" s="166" t="inlineStr">
        <is>
          <t>Polyethylene Glycol (PEG) Conjugation for extended half-life</t>
        </is>
      </c>
      <c r="F62" s="166" t="inlineStr">
        <is>
          <t>Lyophilization (Freeze-drying) with Trehalose Cryoprotectant</t>
        </is>
      </c>
      <c r="G62" s="166" t="inlineStr">
        <is>
          <t>ELISA Immunoassay for protein quantification</t>
        </is>
      </c>
      <c r="H62" s="166" t="inlineStr">
        <is>
          <t>SDS-PAGE Gel Electrophoresis purity analysis</t>
        </is>
      </c>
      <c r="I62" s="167" t="inlineStr">
        <is>
          <t>1</t>
        </is>
      </c>
      <c r="J6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Recombinant DNA</t>
        </is>
      </c>
      <c r="M62" s="166" t="inlineStr"/>
      <c r="N62" s="165" t="inlineStr">
        <is>
          <t>Product</t>
        </is>
      </c>
      <c r="O62" s="166" t="inlineStr">
        <is>
          <t>ข้อ 4 (PLE_CC1_Key_Rx20_UBU.md)</t>
        </is>
      </c>
      <c r="P62" s="165" t="inlineStr">
        <is>
          <t>ข้อสอบจำลอง</t>
        </is>
      </c>
      <c r="Q62" s="165" t="inlineStr">
        <is>
          <t>Mock Rx20 UBU</t>
        </is>
      </c>
      <c r="R62" s="165" t="inlineStr"/>
    </row>
    <row r="63" ht="24" customHeight="1" s="49">
      <c r="A63" s="167" t="n">
        <v>61</v>
      </c>
      <c r="B63" s="166"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63" s="166" t="inlineStr"/>
      <c r="D63" s="166" t="inlineStr">
        <is>
          <t>ELISA Immunoassay for protein quantification</t>
        </is>
      </c>
      <c r="E63" s="166" t="inlineStr">
        <is>
          <t>SDS-PAGE Gel Electrophoresis purity analysis</t>
        </is>
      </c>
      <c r="F63" s="166" t="inlineStr">
        <is>
          <t>Isoelectric Focusing (IEF) for charge heterogeneity</t>
        </is>
      </c>
      <c r="G63" s="166" t="inlineStr">
        <is>
          <t>Immunogenicity Neutralizing Antibody Assay</t>
        </is>
      </c>
      <c r="H63" s="166" t="inlineStr">
        <is>
          <t>Polysorbate 20 surfactant to prevent protein aggregation</t>
        </is>
      </c>
      <c r="I63" s="167" t="inlineStr">
        <is>
          <t>1</t>
        </is>
      </c>
      <c r="J6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Recombinant DNA</t>
        </is>
      </c>
      <c r="M63" s="166" t="inlineStr"/>
      <c r="N63" s="165" t="inlineStr">
        <is>
          <t>Product</t>
        </is>
      </c>
      <c r="O63" s="166" t="inlineStr">
        <is>
          <t>ข้อ 5 (PLE_CC1_Key_Rx20_UBU.md)</t>
        </is>
      </c>
      <c r="P63" s="165" t="inlineStr">
        <is>
          <t>ข้อสอบจำลอง</t>
        </is>
      </c>
      <c r="Q63" s="165" t="inlineStr">
        <is>
          <t>Mock Rx20 UBU</t>
        </is>
      </c>
      <c r="R63" s="165" t="inlineStr"/>
    </row>
    <row r="64" ht="24" customHeight="1" s="49">
      <c r="A64" s="167" t="n">
        <v>62</v>
      </c>
      <c r="B64" s="166" t="inlineStr">
        <is>
          <t>ใส่ Alum ใน Vaccine เพื่อเป็น Adjuvant มีประโยชน์อย่างไร</t>
        </is>
      </c>
      <c r="C64" s="166" t="inlineStr"/>
      <c r="D64" s="166" t="inlineStr">
        <is>
          <t>Immunogenicity Neutralizing Antibody Assay</t>
        </is>
      </c>
      <c r="E64" s="166" t="inlineStr">
        <is>
          <t>Polysorbate 20 surfactant to prevent protein aggregation</t>
        </is>
      </c>
      <c r="F64" s="166" t="inlineStr">
        <is>
          <t>Histidine Buffer pH 6.0 formulation stability</t>
        </is>
      </c>
      <c r="G64" s="166" t="inlineStr">
        <is>
          <t>Recombinant DNA Human Insulin in E. coli</t>
        </is>
      </c>
      <c r="H64" s="166" t="inlineStr">
        <is>
          <t>Monoclonal Antibody IgG1 (CHO Cell Expression)</t>
        </is>
      </c>
      <c r="I64" s="167" t="inlineStr">
        <is>
          <t>1</t>
        </is>
      </c>
      <c r="J64"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Recombinant DNA</t>
        </is>
      </c>
      <c r="M64" s="166" t="inlineStr"/>
      <c r="N64" s="165" t="inlineStr">
        <is>
          <t>Product</t>
        </is>
      </c>
      <c r="O64" s="166" t="inlineStr">
        <is>
          <t>ข้อ 7 (PLE_CC1_Key_Rx20_UBU.md)</t>
        </is>
      </c>
      <c r="P64" s="165" t="inlineStr">
        <is>
          <t>ข้อสอบจำลอง</t>
        </is>
      </c>
      <c r="Q64" s="165" t="inlineStr">
        <is>
          <t>Mock Rx20 UBU</t>
        </is>
      </c>
      <c r="R64" s="165" t="inlineStr"/>
    </row>
    <row r="65" ht="24" customHeight="1" s="49">
      <c r="A65" s="167" t="n">
        <v>63</v>
      </c>
      <c r="B65" s="166"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65" s="166" t="inlineStr"/>
      <c r="D65" s="166" t="inlineStr">
        <is>
          <t>Recombinant DNA Human Insulin in E. coli</t>
        </is>
      </c>
      <c r="E65" s="166" t="inlineStr">
        <is>
          <t>Monoclonal Antibody IgG1 (CHO Cell Expression)</t>
        </is>
      </c>
      <c r="F65" s="166" t="inlineStr">
        <is>
          <t>Polyethylene Glycol (PEG) Conjugation for extended half-life</t>
        </is>
      </c>
      <c r="G65" s="166" t="inlineStr">
        <is>
          <t>Lyophilization (Freeze-drying) with Trehalose Cryoprotectant</t>
        </is>
      </c>
      <c r="H65" s="166" t="inlineStr">
        <is>
          <t>ELISA Immunoassay for protein quantification</t>
        </is>
      </c>
      <c r="I65" s="167" t="inlineStr">
        <is>
          <t>1</t>
        </is>
      </c>
      <c r="J65"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Recombinant DNA</t>
        </is>
      </c>
      <c r="M65" s="166" t="inlineStr"/>
      <c r="N65" s="165" t="inlineStr">
        <is>
          <t>Product</t>
        </is>
      </c>
      <c r="O65" s="166" t="inlineStr">
        <is>
          <t>ข้อ 5 (PLE_CC1_Key_Rx20_UBU.md)</t>
        </is>
      </c>
      <c r="P65" s="165" t="inlineStr">
        <is>
          <t>ข้อสอบจำลอง</t>
        </is>
      </c>
      <c r="Q65" s="165" t="inlineStr">
        <is>
          <t>Mock Rx20 UBU</t>
        </is>
      </c>
      <c r="R65" s="165" t="inlineStr"/>
    </row>
    <row r="66" ht="24" customHeight="1" s="49">
      <c r="A66" s="167" t="n">
        <v>64</v>
      </c>
      <c r="B66" s="166" t="inlineStr">
        <is>
          <t>ควรใช้วิธีใดในการทาให้วัคซีนประศจากเชื้อ</t>
        </is>
      </c>
      <c r="C66" s="166" t="inlineStr"/>
      <c r="D66" s="166" t="inlineStr">
        <is>
          <t>Lyophilization (Freeze-drying) with Trehalose Cryoprotectant</t>
        </is>
      </c>
      <c r="E66" s="166" t="inlineStr">
        <is>
          <t>ELISA Immunoassay for protein quantification</t>
        </is>
      </c>
      <c r="F66" s="166" t="inlineStr">
        <is>
          <t>SDS-PAGE Gel Electrophoresis purity analysis</t>
        </is>
      </c>
      <c r="G66" s="166" t="inlineStr">
        <is>
          <t>Isoelectric Focusing (IEF) for charge heterogeneity</t>
        </is>
      </c>
      <c r="H66" s="166" t="inlineStr">
        <is>
          <t>Immunogenicity Neutralizing Antibody Assay</t>
        </is>
      </c>
      <c r="I66" s="167" t="inlineStr">
        <is>
          <t>1</t>
        </is>
      </c>
      <c r="J66"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Recombinant DNA</t>
        </is>
      </c>
      <c r="M66" s="166" t="inlineStr"/>
      <c r="N66" s="165" t="inlineStr">
        <is>
          <t>Product</t>
        </is>
      </c>
      <c r="O66" s="166" t="inlineStr">
        <is>
          <t>ข้อ 8 (PLE_CC1_Key_Rx20_UBU.md)</t>
        </is>
      </c>
      <c r="P66" s="165" t="inlineStr">
        <is>
          <t>ข้อสอบจำลอง</t>
        </is>
      </c>
      <c r="Q66" s="165" t="inlineStr">
        <is>
          <t>Mock Rx20 UBU</t>
        </is>
      </c>
      <c r="R66" s="165" t="inlineStr"/>
    </row>
    <row r="67" ht="24" customHeight="1" s="49">
      <c r="A67" s="167" t="n">
        <v>65</v>
      </c>
      <c r="B67" s="166" t="inlineStr">
        <is>
          <t>วัคซีนใดต้องเก็บในช่องแช่แข็งเพื่อความคงตัวของวัคซีน</t>
        </is>
      </c>
      <c r="C67" s="166" t="inlineStr"/>
      <c r="D67" s="166" t="inlineStr">
        <is>
          <t>Isoelectric Focusing (IEF) for charge heterogeneity</t>
        </is>
      </c>
      <c r="E67" s="166" t="inlineStr">
        <is>
          <t>Immunogenicity Neutralizing Antibody Assay</t>
        </is>
      </c>
      <c r="F67" s="166" t="inlineStr">
        <is>
          <t>Polysorbate 20 surfactant to prevent protein aggregation</t>
        </is>
      </c>
      <c r="G67" s="166" t="inlineStr">
        <is>
          <t>Histidine Buffer pH 6.0 formulation stability</t>
        </is>
      </c>
      <c r="H67" s="166" t="inlineStr">
        <is>
          <t>Recombinant DNA Human Insulin in E. coli</t>
        </is>
      </c>
      <c r="I67" s="167" t="inlineStr">
        <is>
          <t>1</t>
        </is>
      </c>
      <c r="J6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Recombinant DNA</t>
        </is>
      </c>
      <c r="M67" s="166" t="inlineStr"/>
      <c r="N67" s="165" t="inlineStr">
        <is>
          <t>Product</t>
        </is>
      </c>
      <c r="O67" s="166" t="inlineStr">
        <is>
          <t>ข้อ 9 (PLE_CC1_Key_Rx20_UBU.md)</t>
        </is>
      </c>
      <c r="P67" s="165" t="inlineStr">
        <is>
          <t>ข้อสอบจำลอง</t>
        </is>
      </c>
      <c r="Q67" s="165" t="inlineStr">
        <is>
          <t>Mock Rx20 UBU</t>
        </is>
      </c>
      <c r="R67" s="165" t="inlineStr"/>
    </row>
    <row r="68" ht="24" customHeight="1" s="49">
      <c r="A68" s="167" t="n">
        <v>66</v>
      </c>
      <c r="B68" s="166" t="inlineStr">
        <is>
          <t>เกี่ยวกับ วัคซีน BCG เปญนชนิดใด ข้อใดต่อไปนี้กล่าวถูกต้องตามหลักวิชาชีพเภสัชกรรม</t>
        </is>
      </c>
      <c r="C68" s="166" t="inlineStr"/>
      <c r="D68" s="166" t="inlineStr">
        <is>
          <t>เชื้อเปญน</t>
        </is>
      </c>
      <c r="E68" s="166" t="inlineStr">
        <is>
          <t>เชื้อตายทั้งหมด</t>
        </is>
      </c>
      <c r="F68" s="166" t="inlineStr">
        <is>
          <t>เชื้อตายบางสGวน</t>
        </is>
      </c>
      <c r="G68" s="166" t="inlineStr">
        <is>
          <t>toxoid</t>
        </is>
      </c>
      <c r="H68" s="166" t="inlineStr">
        <is>
          <t>Lyophilization (Freeze-drying) with Trehalose Cryoprotectant</t>
        </is>
      </c>
      <c r="I68" s="167" t="inlineStr">
        <is>
          <t>2</t>
        </is>
      </c>
      <c r="J68" s="166"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Recombinant DNA</t>
        </is>
      </c>
      <c r="M68" s="166" t="inlineStr"/>
      <c r="N68" s="165" t="inlineStr">
        <is>
          <t>Product</t>
        </is>
      </c>
      <c r="O68" s="166" t="inlineStr">
        <is>
          <t>ข้อ 16 (PLE_CC1_Key_Rx20_UBU.md)</t>
        </is>
      </c>
      <c r="P68" s="165" t="inlineStr">
        <is>
          <t>ข้อสอบจำลอง</t>
        </is>
      </c>
      <c r="Q68" s="165" t="inlineStr">
        <is>
          <t>Mock Rx20 UBU</t>
        </is>
      </c>
      <c r="R68" s="165" t="inlineStr"/>
    </row>
    <row r="69" ht="24" customHeight="1" s="49">
      <c r="A69" s="167" t="n">
        <v>67</v>
      </c>
      <c r="B69" s="166" t="inlineStr">
        <is>
          <t>วัคซีนใดที่ฉีดในเด็กอายุ 6 เดือน</t>
        </is>
      </c>
      <c r="C69" s="166" t="inlineStr"/>
      <c r="D69" s="166" t="inlineStr">
        <is>
          <t>HBV, DTP, OPV</t>
        </is>
      </c>
      <c r="E69" s="166" t="inlineStr">
        <is>
          <t>MMR, DTP, OPV</t>
        </is>
      </c>
      <c r="F69" s="166" t="inlineStr">
        <is>
          <t>BCG, HBV, DTP</t>
        </is>
      </c>
      <c r="G69" s="166" t="inlineStr">
        <is>
          <t>JE, HBV, OPV</t>
        </is>
      </c>
      <c r="H69" s="166" t="inlineStr">
        <is>
          <t>MMR, JE,DTP</t>
        </is>
      </c>
      <c r="I69" s="167" t="inlineStr">
        <is>
          <t>1</t>
        </is>
      </c>
      <c r="J69" s="166"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Recombinant DNA</t>
        </is>
      </c>
      <c r="M69" s="166" t="inlineStr"/>
      <c r="N69" s="165" t="inlineStr">
        <is>
          <t>Product</t>
        </is>
      </c>
      <c r="O69" s="166" t="inlineStr">
        <is>
          <t>ข้อ 2 (PLE_CC1_Key_Rx20_UBU.md)</t>
        </is>
      </c>
      <c r="P69" s="165" t="inlineStr">
        <is>
          <t>ข้อสอบจำลอง</t>
        </is>
      </c>
      <c r="Q69" s="165" t="inlineStr">
        <is>
          <t>Mock Rx20 UBU</t>
        </is>
      </c>
      <c r="R69" s="165" t="inlineStr"/>
    </row>
    <row r="70" ht="24" customHeight="1" s="49">
      <c r="A70" s="167" t="n">
        <v>68</v>
      </c>
      <c r="B70" s="166" t="inlineStr">
        <is>
          <t>ถ้าวันนี้เป็นวันครบกำหนดฉีดวัคซีนพอดี จะฉีดวัคซีนให้เด็กรายนี้หรือไม่เพราะเหตุใด</t>
        </is>
      </c>
      <c r="C70" s="166" t="inlineStr"/>
      <c r="D70" s="166" t="inlineStr">
        <is>
          <t>ฉีดให้ แต่ฉีดวัคซีนเชื้อเป็นและเชื้อตายคนละตำแหน่ง</t>
        </is>
      </c>
      <c r="E70" s="166" t="inlineStr">
        <is>
          <t>ฉีดให้เฉพาะเชื้อตาย</t>
        </is>
      </c>
      <c r="F70" s="166" t="inlineStr">
        <is>
          <t>ไม่ฉีดให้เนื่องจากได้รับหรือสร้างภูมิแล้ว</t>
        </is>
      </c>
      <c r="G70" s="166" t="inlineStr">
        <is>
          <t>ไม่ฉีดให้เนื่องจากมีไข้สูง</t>
        </is>
      </c>
      <c r="H70" s="166" t="inlineStr">
        <is>
          <t>ไม่ฉีดให้เนื่องจากเป็นวัคซีนผสมหลายชนิด</t>
        </is>
      </c>
      <c r="I70" s="167" t="inlineStr">
        <is>
          <t>4</t>
        </is>
      </c>
      <c r="J70" s="166"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Recombinant DNA</t>
        </is>
      </c>
      <c r="M70" s="166" t="inlineStr"/>
      <c r="N70" s="165" t="inlineStr">
        <is>
          <t>Product</t>
        </is>
      </c>
      <c r="O70" s="166" t="inlineStr">
        <is>
          <t>ข้อ 3 (PLE_CC1_Key_Rx20_UBU.md)</t>
        </is>
      </c>
      <c r="P70" s="165" t="inlineStr">
        <is>
          <t>ข้อสอบจำลอง</t>
        </is>
      </c>
      <c r="Q70" s="165" t="inlineStr">
        <is>
          <t>Mock Rx20 UBU</t>
        </is>
      </c>
      <c r="R70" s="165" t="inlineStr"/>
    </row>
    <row r="71" ht="24" customHeight="1" s="49">
      <c r="A71" s="167" t="n">
        <v>69</v>
      </c>
      <c r="B71" s="166" t="inlineStr">
        <is>
          <t>ข้อใดคือน้ำที่ใชในการผลิตวัคซีนที่ใช้ในระดับอุตสาหกรรม</t>
        </is>
      </c>
      <c r="C71" s="166" t="inlineStr"/>
      <c r="D71" s="166" t="inlineStr">
        <is>
          <t>Purified water</t>
        </is>
      </c>
      <c r="E71" s="166" t="inlineStr">
        <is>
          <t>Distilled water</t>
        </is>
      </c>
      <c r="F71" s="166" t="inlineStr">
        <is>
          <t>Recombinant DNA Human Insulin in E. coli</t>
        </is>
      </c>
      <c r="G71" s="166" t="inlineStr">
        <is>
          <t>Water for injection</t>
        </is>
      </c>
      <c r="H71" s="166" t="inlineStr">
        <is>
          <t>Sterile water for injection</t>
        </is>
      </c>
      <c r="I71" s="167" t="inlineStr">
        <is>
          <t>5</t>
        </is>
      </c>
      <c r="J71" s="166"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Recombinant DNA</t>
        </is>
      </c>
      <c r="M71" s="166" t="inlineStr"/>
      <c r="N71" s="165" t="inlineStr">
        <is>
          <t>Product</t>
        </is>
      </c>
      <c r="O71" s="166" t="inlineStr">
        <is>
          <t>ข้อ 7 (PLE_CC1_Key_Rx20_UBU.md)</t>
        </is>
      </c>
      <c r="P71" s="165" t="inlineStr">
        <is>
          <t>ข้อสอบจำลอง</t>
        </is>
      </c>
      <c r="Q71" s="165" t="inlineStr">
        <is>
          <t>Mock Rx20 UBU</t>
        </is>
      </c>
      <c r="R71" s="165" t="inlineStr"/>
    </row>
    <row r="72" ht="24" customHeight="1" s="49">
      <c r="A72" s="167" t="n">
        <v>70</v>
      </c>
      <c r="B72" s="166" t="inlineStr">
        <is>
          <t>ฉีดให้ แต่ฉีดวัคซีนเชื้อเป็นและเชื้อตายคนละ ตำแหน่งกัน</t>
        </is>
      </c>
      <c r="C72" s="166" t="inlineStr"/>
      <c r="D72" s="166" t="inlineStr">
        <is>
          <t>Monoclonal Antibody IgG1 (CHO Cell Expression)</t>
        </is>
      </c>
      <c r="E72" s="166" t="inlineStr">
        <is>
          <t>Polyethylene Glycol (PEG) Conjugation for extended half-life</t>
        </is>
      </c>
      <c r="F72" s="166" t="inlineStr">
        <is>
          <t>Lyophilization (Freeze-drying) with Trehalose Cryoprotectant</t>
        </is>
      </c>
      <c r="G72" s="166" t="inlineStr">
        <is>
          <t>ELISA Immunoassay for protein quantification</t>
        </is>
      </c>
      <c r="H72" s="166" t="inlineStr">
        <is>
          <t>SDS-PAGE Gel Electrophoresis purity analysis</t>
        </is>
      </c>
      <c r="I72" s="167" t="inlineStr">
        <is>
          <t>1</t>
        </is>
      </c>
      <c r="J7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Recombinant DNA</t>
        </is>
      </c>
      <c r="M72" s="166" t="inlineStr"/>
      <c r="N72" s="165" t="inlineStr">
        <is>
          <t>Product</t>
        </is>
      </c>
      <c r="O72" s="166" t="inlineStr">
        <is>
          <t>ข้อ 1 (PLE_CC1_Key_Rx20_UBU.md)</t>
        </is>
      </c>
      <c r="P72" s="165" t="inlineStr">
        <is>
          <t>ข้อสอบจำลอง</t>
        </is>
      </c>
      <c r="Q72" s="165" t="inlineStr">
        <is>
          <t>Mock Rx20 UBU</t>
        </is>
      </c>
      <c r="R72" s="165" t="inlineStr"/>
    </row>
    <row r="73" ht="24" customHeight="1" s="49">
      <c r="A73" s="167" t="n">
        <v>71</v>
      </c>
      <c r="B73" s="166" t="inlineStr">
        <is>
          <t>ไม่ฉีดให้ เนื่องจากเป็นวัคซีนผสมหลายชนิด</t>
        </is>
      </c>
      <c r="C73" s="166" t="inlineStr"/>
      <c r="D73" s="166" t="inlineStr">
        <is>
          <t>ELISA Immunoassay for protein quantification</t>
        </is>
      </c>
      <c r="E73" s="166" t="inlineStr">
        <is>
          <t>SDS-PAGE Gel Electrophoresis purity analysis</t>
        </is>
      </c>
      <c r="F73" s="166" t="inlineStr">
        <is>
          <t>Isoelectric Focusing (IEF) for charge heterogeneity</t>
        </is>
      </c>
      <c r="G73" s="166" t="inlineStr">
        <is>
          <t>Immunogenicity Neutralizing Antibody Assay</t>
        </is>
      </c>
      <c r="H73" s="166" t="inlineStr">
        <is>
          <t>Polysorbate 20 surfactant to prevent protein aggregation</t>
        </is>
      </c>
      <c r="I73" s="167" t="inlineStr">
        <is>
          <t>4</t>
        </is>
      </c>
      <c r="J73" s="166"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Recombinant DNA</t>
        </is>
      </c>
      <c r="M73" s="166" t="inlineStr"/>
      <c r="N73" s="165" t="inlineStr">
        <is>
          <t>Product</t>
        </is>
      </c>
      <c r="O73" s="166" t="inlineStr">
        <is>
          <t>ข้อ 5 (PLE_CC1_Key_Rx20_UBU.md)</t>
        </is>
      </c>
      <c r="P73" s="165" t="inlineStr">
        <is>
          <t>ข้อสอบจำลอง</t>
        </is>
      </c>
      <c r="Q73" s="165" t="inlineStr">
        <is>
          <t>Mock Rx20 UBU</t>
        </is>
      </c>
      <c r="R73" s="165" t="inlineStr"/>
    </row>
    <row r="74" ht="24" customHeight="1" s="49">
      <c r="A74" s="167" t="n">
        <v>72</v>
      </c>
      <c r="B74" s="166" t="inlineStr">
        <is>
          <t>การได้รับวัคซีนซ้ำจะทำให้ระดับวัคซีนมากพอจน สามารถกระตุ้นภูมิได้มากขึ้น</t>
        </is>
      </c>
      <c r="C74" s="166" t="inlineStr"/>
      <c r="D74" s="166" t="inlineStr">
        <is>
          <t>Immunogenicity Neutralizing Antibody Assay</t>
        </is>
      </c>
      <c r="E74" s="166" t="inlineStr">
        <is>
          <t>Polysorbate 20 surfactant to prevent protein aggregation</t>
        </is>
      </c>
      <c r="F74" s="166" t="inlineStr">
        <is>
          <t>Histidine Buffer pH 6.0 formulation stability</t>
        </is>
      </c>
      <c r="G74" s="166" t="inlineStr">
        <is>
          <t>Recombinant DNA Human Insulin in E. coli</t>
        </is>
      </c>
      <c r="H74" s="166" t="inlineStr">
        <is>
          <t>Monoclonal Antibody IgG1 (CHO Cell Expression)</t>
        </is>
      </c>
      <c r="I74" s="167" t="inlineStr">
        <is>
          <t>1</t>
        </is>
      </c>
      <c r="J74"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Recombinant DNA</t>
        </is>
      </c>
      <c r="M74" s="166" t="inlineStr"/>
      <c r="N74" s="165" t="inlineStr">
        <is>
          <t>Product</t>
        </is>
      </c>
      <c r="O74" s="166" t="inlineStr">
        <is>
          <t>ข้อ 1 (PLE_CC1_Key_Rx20_UBU.md)</t>
        </is>
      </c>
      <c r="P74" s="165" t="inlineStr">
        <is>
          <t>ข้อสอบจำลอง</t>
        </is>
      </c>
      <c r="Q74" s="165" t="inlineStr">
        <is>
          <t>Mock Rx20 UBU</t>
        </is>
      </c>
      <c r="R74" s="165" t="inlineStr"/>
    </row>
    <row r="75" ht="24" customHeight="1" s="49">
      <c r="A75" s="167" t="n">
        <v>73</v>
      </c>
      <c r="B75" s="166" t="inlineStr">
        <is>
          <t>การฉีดวัคซีนซ้ำจะทำให้สามารถสร้าง antibody บางชนิดได้มากขึ้น</t>
        </is>
      </c>
      <c r="C75" s="166" t="inlineStr"/>
      <c r="D75" s="166" t="inlineStr">
        <is>
          <t>Recombinant DNA Human Insulin in E. coli</t>
        </is>
      </c>
      <c r="E75" s="166" t="inlineStr">
        <is>
          <t>Monoclonal Antibody IgG1 (CHO Cell Expression)</t>
        </is>
      </c>
      <c r="F75" s="166" t="inlineStr">
        <is>
          <t>Polyethylene Glycol (PEG) Conjugation for extended half-life</t>
        </is>
      </c>
      <c r="G75" s="166" t="inlineStr">
        <is>
          <t>Lyophilization (Freeze-drying) with Trehalose Cryoprotectant</t>
        </is>
      </c>
      <c r="H75" s="166" t="inlineStr">
        <is>
          <t>ELISA Immunoassay for protein quantification</t>
        </is>
      </c>
      <c r="I75" s="167" t="inlineStr">
        <is>
          <t>1</t>
        </is>
      </c>
      <c r="J7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Recombinant DNA</t>
        </is>
      </c>
      <c r="M75" s="166" t="inlineStr"/>
      <c r="N75" s="165" t="inlineStr">
        <is>
          <t>Product</t>
        </is>
      </c>
      <c r="O75" s="166" t="inlineStr">
        <is>
          <t>ข้อ 2 (PLE_CC1_Key_Rx20_UBU.md)</t>
        </is>
      </c>
      <c r="P75" s="165" t="inlineStr">
        <is>
          <t>ข้อสอบจำลอง</t>
        </is>
      </c>
      <c r="Q75" s="165" t="inlineStr">
        <is>
          <t>Mock Rx20 UBU</t>
        </is>
      </c>
      <c r="R75" s="165" t="inlineStr"/>
    </row>
    <row r="76" ht="24" customHeight="1" s="49">
      <c r="A76" s="167" t="n">
        <v>74</v>
      </c>
      <c r="B76" s="166" t="inlineStr">
        <is>
          <t>การฉีดวัคซีนก้อนกำหนดจะช่วยให้ภูมิคุมกันขึ้นได้ เร็วขึ้นและจำนวนมากขึ้น</t>
        </is>
      </c>
      <c r="C76" s="166" t="inlineStr"/>
      <c r="D76" s="166" t="inlineStr">
        <is>
          <t>Lyophilization (Freeze-drying) with Trehalose Cryoprotectant</t>
        </is>
      </c>
      <c r="E76" s="166" t="inlineStr">
        <is>
          <t>ELISA Immunoassay for protein quantification</t>
        </is>
      </c>
      <c r="F76" s="166" t="inlineStr">
        <is>
          <t>SDS-PAGE Gel Electrophoresis purity analysis</t>
        </is>
      </c>
      <c r="G76" s="166" t="inlineStr">
        <is>
          <t>Isoelectric Focusing (IEF) for charge heterogeneity</t>
        </is>
      </c>
      <c r="H76" s="166" t="inlineStr">
        <is>
          <t>Immunogenicity Neutralizing Antibody Assay</t>
        </is>
      </c>
      <c r="I76" s="167" t="inlineStr">
        <is>
          <t>1</t>
        </is>
      </c>
      <c r="J7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Recombinant DNA</t>
        </is>
      </c>
      <c r="M76" s="166" t="inlineStr"/>
      <c r="N76" s="165" t="inlineStr">
        <is>
          <t>Product</t>
        </is>
      </c>
      <c r="O76" s="166" t="inlineStr">
        <is>
          <t>ข้อ 3 (PLE_CC1_Key_Rx20_UBU.md)</t>
        </is>
      </c>
      <c r="P76" s="165" t="inlineStr">
        <is>
          <t>ข้อสอบจำลอง</t>
        </is>
      </c>
      <c r="Q76" s="165" t="inlineStr">
        <is>
          <t>Mock Rx20 UBU</t>
        </is>
      </c>
      <c r="R76" s="165" t="inlineStr"/>
    </row>
    <row r="77" ht="24" customHeight="1" s="49">
      <c r="A77" s="167" t="n">
        <v>75</v>
      </c>
      <c r="B77" s="166" t="inlineStr">
        <is>
          <t>การเลื่อนฉีดวัคซีนช้ากว่ากำหนดจะทำให้การสร้าง antibody ลดลง</t>
        </is>
      </c>
      <c r="C77" s="166" t="inlineStr"/>
      <c r="D77" s="166" t="inlineStr">
        <is>
          <t>Isoelectric Focusing (IEF) for charge heterogeneity</t>
        </is>
      </c>
      <c r="E77" s="166" t="inlineStr">
        <is>
          <t>Immunogenicity Neutralizing Antibody Assay</t>
        </is>
      </c>
      <c r="F77" s="166" t="inlineStr">
        <is>
          <t>Polysorbate 20 surfactant to prevent protein aggregation</t>
        </is>
      </c>
      <c r="G77" s="166" t="inlineStr">
        <is>
          <t>Histidine Buffer pH 6.0 formulation stability</t>
        </is>
      </c>
      <c r="H77" s="166" t="inlineStr">
        <is>
          <t>Recombinant DNA Human Insulin in E. coli</t>
        </is>
      </c>
      <c r="I77" s="167" t="inlineStr">
        <is>
          <t>1</t>
        </is>
      </c>
      <c r="J77"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Recombinant DNA</t>
        </is>
      </c>
      <c r="M77" s="166" t="inlineStr"/>
      <c r="N77" s="165" t="inlineStr">
        <is>
          <t>Product</t>
        </is>
      </c>
      <c r="O77" s="166" t="inlineStr">
        <is>
          <t>ข้อ 4 (PLE_CC1_Key_Rx20_UBU.md)</t>
        </is>
      </c>
      <c r="P77" s="165" t="inlineStr">
        <is>
          <t>ข้อสอบจำลอง</t>
        </is>
      </c>
      <c r="Q77" s="165" t="inlineStr">
        <is>
          <t>Mock Rx20 UBU</t>
        </is>
      </c>
      <c r="R77" s="165" t="inlineStr"/>
    </row>
    <row r="78" ht="24" customHeight="1" s="49">
      <c r="A78" s="167" t="n">
        <v>76</v>
      </c>
      <c r="B78" s="166" t="inlineStr">
        <is>
          <t>ข้อใดคือน้ำที่ใช้ในการผลิตวัคซีนที่ใช้ในระดับอุตสาหกรรม</t>
        </is>
      </c>
      <c r="C78" s="166" t="inlineStr"/>
      <c r="D78" s="166" t="inlineStr">
        <is>
          <t>Histidine Buffer pH 6.0 formulation stability</t>
        </is>
      </c>
      <c r="E78" s="166" t="inlineStr">
        <is>
          <t>Recombinant DNA Human Insulin in E. coli</t>
        </is>
      </c>
      <c r="F78" s="166" t="inlineStr">
        <is>
          <t>Monoclonal Antibody IgG1 (CHO Cell Expression)</t>
        </is>
      </c>
      <c r="G78" s="166" t="inlineStr">
        <is>
          <t>Polyethylene Glycol (PEG) Conjugation for extended half-life</t>
        </is>
      </c>
      <c r="H78" s="166" t="inlineStr">
        <is>
          <t>Lyophilization (Freeze-drying) with Trehalose Cryoprotectant</t>
        </is>
      </c>
      <c r="I78" s="167" t="inlineStr">
        <is>
          <t>1</t>
        </is>
      </c>
      <c r="J78"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Recombinant DNA</t>
        </is>
      </c>
      <c r="M78" s="166" t="inlineStr"/>
      <c r="N78" s="165" t="inlineStr">
        <is>
          <t>Product</t>
        </is>
      </c>
      <c r="O78" s="166" t="inlineStr">
        <is>
          <t>ข้อ 7 (PLE_CC1_Key_Rx20_UBU.md)</t>
        </is>
      </c>
      <c r="P78" s="165" t="inlineStr">
        <is>
          <t>ข้อสอบจำลอง</t>
        </is>
      </c>
      <c r="Q78" s="165" t="inlineStr">
        <is>
          <t>Mock Rx20 UBU</t>
        </is>
      </c>
      <c r="R78" s="165" t="inlineStr"/>
    </row>
    <row r="79" ht="24" customHeight="1" s="49">
      <c r="A79" s="167" t="n">
        <v>77</v>
      </c>
      <c r="B79" s="166" t="inlineStr">
        <is>
          <t>เกี่ยวกับ recombinant DNA ข้อใดต่อไปนี้กล่าวถูกต้องตามหลักวิชาชีพเภสัชกรรม</t>
        </is>
      </c>
      <c r="C79" s="166" t="inlineStr"/>
      <c r="D79" s="166" t="inlineStr">
        <is>
          <t>Polyethylene Glycol (PEG) Conjugation for extended half-life</t>
        </is>
      </c>
      <c r="E79" s="166" t="inlineStr">
        <is>
          <t>Lyophilization (Freeze-drying) with Trehalose Cryoprotectant</t>
        </is>
      </c>
      <c r="F79" s="166" t="inlineStr">
        <is>
          <t>ELISA Immunoassay for protein quantification</t>
        </is>
      </c>
      <c r="G79" s="166" t="inlineStr">
        <is>
          <t>SDS-PAGE Gel Electrophoresis purity analysis</t>
        </is>
      </c>
      <c r="H79" s="166" t="inlineStr">
        <is>
          <t>Isoelectric Focusing (IEF) for charge heterogeneity</t>
        </is>
      </c>
      <c r="I79" s="167" t="inlineStr">
        <is>
          <t>1</t>
        </is>
      </c>
      <c r="J7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Recombinant DNA</t>
        </is>
      </c>
      <c r="M79" s="166" t="inlineStr"/>
      <c r="N79" s="165" t="inlineStr">
        <is>
          <t>Product</t>
        </is>
      </c>
      <c r="O79" s="166" t="inlineStr">
        <is>
          <t>ข้อ 2 (PLE_CC1_Key_Rx20_UBU.md)</t>
        </is>
      </c>
      <c r="P79" s="165" t="inlineStr">
        <is>
          <t>ข้อสอบจำลอง</t>
        </is>
      </c>
      <c r="Q79" s="165" t="inlineStr">
        <is>
          <t>Mock Rx20 UBU</t>
        </is>
      </c>
      <c r="R79" s="165" t="inlineStr"/>
    </row>
    <row r="80" ht="24" customHeight="1" s="49">
      <c r="A80" s="167" t="n">
        <v>78</v>
      </c>
      <c r="B80" s="166"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0" s="166" t="inlineStr"/>
      <c r="D80" s="166" t="inlineStr">
        <is>
          <t>SDS-PAGE Gel Electrophoresis purity analysis</t>
        </is>
      </c>
      <c r="E80" s="166" t="inlineStr">
        <is>
          <t>Isoelectric Focusing (IEF) for charge heterogeneity</t>
        </is>
      </c>
      <c r="F80" s="166" t="inlineStr">
        <is>
          <t>Immunogenicity Neutralizing Antibody Assay</t>
        </is>
      </c>
      <c r="G80" s="166" t="inlineStr">
        <is>
          <t>Polysorbate 20 surfactant to prevent protein aggregation</t>
        </is>
      </c>
      <c r="H80" s="166" t="inlineStr">
        <is>
          <t>Histidine Buffer pH 6.0 formulation stability</t>
        </is>
      </c>
      <c r="I80" s="167" t="inlineStr">
        <is>
          <t>1</t>
        </is>
      </c>
      <c r="J80"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Recombinant DNA</t>
        </is>
      </c>
      <c r="M80" s="166" t="inlineStr"/>
      <c r="N80" s="165" t="inlineStr">
        <is>
          <t>Product</t>
        </is>
      </c>
      <c r="O80" s="166" t="inlineStr">
        <is>
          <t>ข้อ 5 (PLE_CC1_Key_Rx20_UBU.md)</t>
        </is>
      </c>
      <c r="P80" s="165" t="inlineStr">
        <is>
          <t>ข้อสอบจำลอง</t>
        </is>
      </c>
      <c r="Q80" s="165" t="inlineStr">
        <is>
          <t>Mock Rx20 UBU</t>
        </is>
      </c>
      <c r="R80" s="165" t="inlineStr"/>
    </row>
    <row r="81" ht="24" customHeight="1" s="49">
      <c r="A81" s="167" t="n">
        <v>79</v>
      </c>
      <c r="B81" s="166" t="inlineStr">
        <is>
          <t>ถามเกี่ยวกับการฉีดวัคซีน ข้อใดกลาวผิด</t>
        </is>
      </c>
      <c r="C81" s="166" t="inlineStr"/>
      <c r="D81" s="166" t="inlineStr">
        <is>
          <t>Polysorbate 20 surfactant to prevent protein aggregation</t>
        </is>
      </c>
      <c r="E81" s="166" t="inlineStr">
        <is>
          <t>Histidine Buffer pH 6.0 formulation stability</t>
        </is>
      </c>
      <c r="F81" s="166" t="inlineStr">
        <is>
          <t>Recombinant DNA Human Insulin in E. coli</t>
        </is>
      </c>
      <c r="G81" s="166" t="inlineStr">
        <is>
          <t>Monoclonal Antibody IgG1 (CHO Cell Expression)</t>
        </is>
      </c>
      <c r="H81" s="166" t="inlineStr">
        <is>
          <t>Polyethylene Glycol (PEG) Conjugation for extended half-life</t>
        </is>
      </c>
      <c r="I81" s="167" t="inlineStr">
        <is>
          <t>1</t>
        </is>
      </c>
      <c r="J81"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Recombinant DNA</t>
        </is>
      </c>
      <c r="M81" s="166" t="inlineStr"/>
      <c r="N81" s="165" t="inlineStr">
        <is>
          <t>Product</t>
        </is>
      </c>
      <c r="O81" s="166" t="inlineStr">
        <is>
          <t>ข้อ 1 (PLE_CC1_Key_Rx20_UBU.md)</t>
        </is>
      </c>
      <c r="P81" s="165" t="inlineStr">
        <is>
          <t>ข้อสอบจำลอง</t>
        </is>
      </c>
      <c r="Q81" s="165" t="inlineStr">
        <is>
          <t>Mock Rx20 UBU</t>
        </is>
      </c>
      <c r="R81" s="165" t="inlineStr"/>
    </row>
    <row r="82" ht="24" customHeight="1" s="49">
      <c r="A82" s="167" t="n">
        <v>80</v>
      </c>
      <c r="B82" s="166" t="inlineStr">
        <is>
          <t>หากสุนัขไม่ตายภายใน 10 วันให้หยุดการฉีดวัคซีนได้</t>
        </is>
      </c>
      <c r="C82" s="166" t="inlineStr"/>
      <c r="D82" s="166" t="inlineStr">
        <is>
          <t>Monoclonal Antibody IgG1 (CHO Cell Expression)</t>
        </is>
      </c>
      <c r="E82" s="166" t="inlineStr">
        <is>
          <t>Polyethylene Glycol (PEG) Conjugation for extended half-life</t>
        </is>
      </c>
      <c r="F82" s="166" t="inlineStr">
        <is>
          <t>Lyophilization (Freeze-drying) with Trehalose Cryoprotectant</t>
        </is>
      </c>
      <c r="G82" s="166" t="inlineStr">
        <is>
          <t>ELISA Immunoassay for protein quantification</t>
        </is>
      </c>
      <c r="H82" s="166" t="inlineStr">
        <is>
          <t>SDS-PAGE Gel Electrophoresis purity analysis</t>
        </is>
      </c>
      <c r="I82" s="167" t="inlineStr">
        <is>
          <t>1</t>
        </is>
      </c>
      <c r="J8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Recombinant DNA</t>
        </is>
      </c>
      <c r="M82" s="166" t="inlineStr"/>
      <c r="N82" s="165" t="inlineStr">
        <is>
          <t>Product</t>
        </is>
      </c>
      <c r="O82" s="166" t="inlineStr">
        <is>
          <t>ข้อ 2 (PLE_CC1_Key_Rx20_UBU.md)</t>
        </is>
      </c>
      <c r="P82" s="165" t="inlineStr">
        <is>
          <t>ข้อสอบจำลอง</t>
        </is>
      </c>
      <c r="Q82" s="165" t="inlineStr">
        <is>
          <t>Mock Rx20 UBU</t>
        </is>
      </c>
      <c r="R82" s="165" t="inlineStr"/>
    </row>
    <row r="83" ht="24" customHeight="1" s="49">
      <c r="A83" s="167" t="n">
        <v>81</v>
      </c>
      <c r="B83" s="166" t="inlineStr">
        <is>
          <t>วัคซีนพิษสุนัขบ้าชนิดฉีดเข้ากล้ามเนื้อสามารถเปลี่ยนไปใชผลิตภัณฑของบริษัทผู้ผลิตอื่นได้</t>
        </is>
      </c>
      <c r="C83" s="166" t="inlineStr"/>
      <c r="D83" s="166" t="inlineStr">
        <is>
          <t>ELISA Immunoassay for protein quantification</t>
        </is>
      </c>
      <c r="E83" s="166" t="inlineStr">
        <is>
          <t>SDS-PAGE Gel Electrophoresis purity analysis</t>
        </is>
      </c>
      <c r="F83" s="166" t="inlineStr">
        <is>
          <t>Isoelectric Focusing (IEF) for charge heterogeneity</t>
        </is>
      </c>
      <c r="G83" s="166" t="inlineStr">
        <is>
          <t>Immunogenicity Neutralizing Antibody Assay</t>
        </is>
      </c>
      <c r="H83" s="166" t="inlineStr">
        <is>
          <t>Polysorbate 20 surfactant to prevent protein aggregation</t>
        </is>
      </c>
      <c r="I83" s="167" t="inlineStr">
        <is>
          <t>1</t>
        </is>
      </c>
      <c r="J8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Recombinant DNA</t>
        </is>
      </c>
      <c r="M83" s="166" t="inlineStr"/>
      <c r="N83" s="165" t="inlineStr">
        <is>
          <t>Product</t>
        </is>
      </c>
      <c r="O83" s="166" t="inlineStr">
        <is>
          <t>ข้อ 3 (PLE_CC1_Key_Rx20_UBU.md)</t>
        </is>
      </c>
      <c r="P83" s="165" t="inlineStr">
        <is>
          <t>ข้อสอบจำลอง</t>
        </is>
      </c>
      <c r="Q83" s="165" t="inlineStr">
        <is>
          <t>Mock Rx20 UBU</t>
        </is>
      </c>
      <c r="R83" s="165" t="inlineStr"/>
    </row>
    <row r="84" ht="24" customHeight="1" s="49">
      <c r="A84" s="167" t="n">
        <v>82</v>
      </c>
      <c r="B84" s="166"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84" s="166" t="inlineStr"/>
      <c r="D84" s="166" t="inlineStr">
        <is>
          <t>Immunogenicity Neutralizing Antibody Assay</t>
        </is>
      </c>
      <c r="E84" s="166" t="inlineStr">
        <is>
          <t>Polysorbate 20 surfactant to prevent protein aggregation</t>
        </is>
      </c>
      <c r="F84" s="166" t="inlineStr">
        <is>
          <t>Histidine Buffer pH 6.0 formulation stability</t>
        </is>
      </c>
      <c r="G84" s="166" t="inlineStr">
        <is>
          <t>Recombinant DNA Human Insulin in E. coli</t>
        </is>
      </c>
      <c r="H84" s="166" t="inlineStr">
        <is>
          <t>Monoclonal Antibody IgG1 (CHO Cell Expression)</t>
        </is>
      </c>
      <c r="I84" s="167" t="inlineStr">
        <is>
          <t>2</t>
        </is>
      </c>
      <c r="J84" s="166"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Recombinant DNA</t>
        </is>
      </c>
      <c r="M84" s="166" t="inlineStr"/>
      <c r="N84" s="165" t="inlineStr">
        <is>
          <t>Product</t>
        </is>
      </c>
      <c r="O84" s="166" t="inlineStr">
        <is>
          <t>ข้อ 4 (PLE_CC1_Key_Rx20_UBU.md)</t>
        </is>
      </c>
      <c r="P84" s="165" t="inlineStr">
        <is>
          <t>ข้อสอบจำลอง</t>
        </is>
      </c>
      <c r="Q84" s="165" t="inlineStr">
        <is>
          <t>Mock Rx20 UBU</t>
        </is>
      </c>
      <c r="R84" s="165" t="inlineStr"/>
    </row>
    <row r="85" ht="24" customHeight="1" s="49">
      <c r="A85" s="167" t="n">
        <v>83</v>
      </c>
      <c r="B85" s="166" t="inlineStr">
        <is>
          <t>วัคซีนบาดทะยักเปนวัคซีนประเภทใด</t>
        </is>
      </c>
      <c r="C85" s="166" t="inlineStr"/>
      <c r="D85" s="166" t="inlineStr">
        <is>
          <t>Recombinant DNA Human Insulin in E. coli</t>
        </is>
      </c>
      <c r="E85" s="166" t="inlineStr">
        <is>
          <t>Monoclonal Antibody IgG1 (CHO Cell Expression)</t>
        </is>
      </c>
      <c r="F85" s="166" t="inlineStr">
        <is>
          <t>Polyethylene Glycol (PEG) Conjugation for extended half-life</t>
        </is>
      </c>
      <c r="G85" s="166" t="inlineStr">
        <is>
          <t>Lyophilization (Freeze-drying) with Trehalose Cryoprotectant</t>
        </is>
      </c>
      <c r="H85" s="166" t="inlineStr">
        <is>
          <t>ELISA Immunoassay for protein quantification</t>
        </is>
      </c>
      <c r="I85" s="167" t="inlineStr">
        <is>
          <t>1</t>
        </is>
      </c>
      <c r="J85"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Recombinant DNA</t>
        </is>
      </c>
      <c r="M85" s="166" t="inlineStr"/>
      <c r="N85" s="165" t="inlineStr">
        <is>
          <t>Product</t>
        </is>
      </c>
      <c r="O85" s="166" t="inlineStr">
        <is>
          <t>ข้อ 2 (PLE_CC1_Key_Rx20_UBU.md)</t>
        </is>
      </c>
      <c r="P85" s="165" t="inlineStr">
        <is>
          <t>ข้อสอบจำลอง</t>
        </is>
      </c>
      <c r="Q85" s="165" t="inlineStr">
        <is>
          <t>Mock Rx20 UBU</t>
        </is>
      </c>
      <c r="R85" s="165" t="inlineStr"/>
    </row>
    <row r="86" ht="24" customHeight="1" s="49">
      <c r="A86" s="167" t="n">
        <v>84</v>
      </c>
      <c r="B86" s="166" t="inlineStr">
        <is>
          <t>เกี่ยวกับ Lived atenuated vaccine ข้อใดต่อไปนี้กล่าวถูกต้องตามหลักวิชาชีพเภสัชกรรม</t>
        </is>
      </c>
      <c r="C86" s="166" t="inlineStr"/>
      <c r="D86" s="166" t="inlineStr">
        <is>
          <t>Lyophilization (Freeze-drying) with Trehalose Cryoprotectant</t>
        </is>
      </c>
      <c r="E86" s="166" t="inlineStr">
        <is>
          <t>ELISA Immunoassay for protein quantification</t>
        </is>
      </c>
      <c r="F86" s="166" t="inlineStr">
        <is>
          <t>SDS-PAGE Gel Electrophoresis purity analysis</t>
        </is>
      </c>
      <c r="G86" s="166" t="inlineStr">
        <is>
          <t>Isoelectric Focusing (IEF) for charge heterogeneity</t>
        </is>
      </c>
      <c r="H86" s="166" t="inlineStr">
        <is>
          <t>Immunogenicity Neutralizing Antibody Assay</t>
        </is>
      </c>
      <c r="I86" s="167" t="inlineStr">
        <is>
          <t>1</t>
        </is>
      </c>
      <c r="J86"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Recombinant DNA</t>
        </is>
      </c>
      <c r="M86" s="166" t="inlineStr"/>
      <c r="N86" s="165" t="inlineStr">
        <is>
          <t>Product</t>
        </is>
      </c>
      <c r="O86" s="166" t="inlineStr">
        <is>
          <t>ข้อ 2 (PLE_CC1_Key_Rx20_UBU.md)</t>
        </is>
      </c>
      <c r="P86" s="165" t="inlineStr">
        <is>
          <t>ข้อสอบจำลอง</t>
        </is>
      </c>
      <c r="Q86" s="165" t="inlineStr">
        <is>
          <t>Mock Rx20 UBU</t>
        </is>
      </c>
      <c r="R86" s="165" t="inlineStr"/>
    </row>
    <row r="87" ht="24" customHeight="1" s="49">
      <c r="A87" s="167" t="n">
        <v>85</v>
      </c>
      <c r="B87" s="166" t="inlineStr">
        <is>
          <t>Killed whole cell vaccine</t>
        </is>
      </c>
      <c r="C87" s="166" t="inlineStr"/>
      <c r="D87" s="166" t="inlineStr">
        <is>
          <t>Isoelectric Focusing (IEF) for charge heterogeneity</t>
        </is>
      </c>
      <c r="E87" s="166" t="inlineStr">
        <is>
          <t>Immunogenicity Neutralizing Antibody Assay</t>
        </is>
      </c>
      <c r="F87" s="166" t="inlineStr">
        <is>
          <t>Polysorbate 20 surfactant to prevent protein aggregation</t>
        </is>
      </c>
      <c r="G87" s="166" t="inlineStr">
        <is>
          <t>Histidine Buffer pH 6.0 formulation stability</t>
        </is>
      </c>
      <c r="H87" s="166" t="inlineStr">
        <is>
          <t>Recombinant DNA Human Insulin in E. coli</t>
        </is>
      </c>
      <c r="I87" s="167" t="inlineStr">
        <is>
          <t>1</t>
        </is>
      </c>
      <c r="J8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Recombinant DNA</t>
        </is>
      </c>
      <c r="M87" s="166" t="inlineStr"/>
      <c r="N87" s="165" t="inlineStr">
        <is>
          <t>Product</t>
        </is>
      </c>
      <c r="O87" s="166" t="inlineStr">
        <is>
          <t>ข้อ 3 (PLE_CC1_Key_Rx20_UBU.md)</t>
        </is>
      </c>
      <c r="P87" s="165" t="inlineStr">
        <is>
          <t>ข้อสอบจำลอง</t>
        </is>
      </c>
      <c r="Q87" s="165" t="inlineStr">
        <is>
          <t>Mock Rx20 UBU</t>
        </is>
      </c>
      <c r="R87" s="165" t="inlineStr"/>
    </row>
    <row r="88" ht="24" customHeight="1" s="49">
      <c r="A88" s="167" t="n">
        <v>86</v>
      </c>
      <c r="B88" s="166" t="inlineStr">
        <is>
          <t>เกี่ยวกับ Subunit vaccine ข้อใดต่อไปนี้กล่าวถูกต้องตามหลักวิชาชีพเภสัชกรรม</t>
        </is>
      </c>
      <c r="C88" s="166" t="inlineStr"/>
      <c r="D88" s="166" t="inlineStr">
        <is>
          <t>Histidine Buffer pH 6.0 formulation stability</t>
        </is>
      </c>
      <c r="E88" s="166" t="inlineStr">
        <is>
          <t>Recombinant DNA Human Insulin in E. coli</t>
        </is>
      </c>
      <c r="F88" s="166" t="inlineStr">
        <is>
          <t>Monoclonal Antibody IgG1 (CHO Cell Expression)</t>
        </is>
      </c>
      <c r="G88" s="166" t="inlineStr">
        <is>
          <t>Polyethylene Glycol (PEG) Conjugation for extended half-life</t>
        </is>
      </c>
      <c r="H88" s="166" t="inlineStr">
        <is>
          <t>Lyophilization (Freeze-drying) with Trehalose Cryoprotectant</t>
        </is>
      </c>
      <c r="I88" s="167" t="inlineStr">
        <is>
          <t>1</t>
        </is>
      </c>
      <c r="J88"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Recombinant DNA</t>
        </is>
      </c>
      <c r="M88" s="166" t="inlineStr"/>
      <c r="N88" s="165" t="inlineStr">
        <is>
          <t>Product</t>
        </is>
      </c>
      <c r="O88" s="166" t="inlineStr">
        <is>
          <t>ข้อ 4 (PLE_CC1_Key_Rx20_UBU.md)</t>
        </is>
      </c>
      <c r="P88" s="165" t="inlineStr">
        <is>
          <t>ข้อสอบจำลอง</t>
        </is>
      </c>
      <c r="Q88" s="165" t="inlineStr">
        <is>
          <t>Mock Rx20 UBU</t>
        </is>
      </c>
      <c r="R88" s="165" t="inlineStr"/>
    </row>
    <row r="89" ht="24" customHeight="1" s="49">
      <c r="A89" s="167" t="n">
        <v>87</v>
      </c>
      <c r="B89" s="166" t="inlineStr">
        <is>
          <t>เกี่ยวกับ Acellular vaccine ข้อใดต่อไปนี้กล่าวถูกต้องตามหลักวิชาชีพเภสัชกรรม</t>
        </is>
      </c>
      <c r="C89" s="166" t="inlineStr"/>
      <c r="D89" s="166" t="inlineStr">
        <is>
          <t>Polyethylene Glycol (PEG) Conjugation for extended half-life</t>
        </is>
      </c>
      <c r="E89" s="166" t="inlineStr">
        <is>
          <t>Lyophilization (Freeze-drying) with Trehalose Cryoprotectant</t>
        </is>
      </c>
      <c r="F89" s="166" t="inlineStr">
        <is>
          <t>ELISA Immunoassay for protein quantification</t>
        </is>
      </c>
      <c r="G89" s="166" t="inlineStr">
        <is>
          <t>SDS-PAGE Gel Electrophoresis purity analysis</t>
        </is>
      </c>
      <c r="H89" s="166" t="inlineStr">
        <is>
          <t>Isoelectric Focusing (IEF) for charge heterogeneity</t>
        </is>
      </c>
      <c r="I89" s="167" t="inlineStr">
        <is>
          <t>5</t>
        </is>
      </c>
      <c r="J89" s="166"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Recombinant DNA</t>
        </is>
      </c>
      <c r="M89" s="166" t="inlineStr"/>
      <c r="N89" s="165" t="inlineStr">
        <is>
          <t>Product</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หากแพทย์ตองการสั่งฉีดวัคซีนบาดทะยักในผู้ป่วยราย นี้ ข้อใดถูกต้อง</t>
        </is>
      </c>
      <c r="C90" s="166" t="inlineStr"/>
      <c r="D90" s="166" t="inlineStr">
        <is>
          <t>SDS-PAGE Gel Electrophoresis purity analysis</t>
        </is>
      </c>
      <c r="E90" s="166" t="inlineStr">
        <is>
          <t>Isoelectric Focusing (IEF) for charge heterogeneity</t>
        </is>
      </c>
      <c r="F90" s="166" t="inlineStr">
        <is>
          <t>Immunogenicity Neutralizing Antibody Assay</t>
        </is>
      </c>
      <c r="G90" s="166" t="inlineStr">
        <is>
          <t>Polysorbate 20 surfactant to prevent protein aggregation</t>
        </is>
      </c>
      <c r="H90" s="166" t="inlineStr">
        <is>
          <t>Histidine Buffer pH 6.0 formulation stability</t>
        </is>
      </c>
      <c r="I90" s="167" t="inlineStr">
        <is>
          <t>1</t>
        </is>
      </c>
      <c r="J90"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Recombinant DNA</t>
        </is>
      </c>
      <c r="M90" s="166" t="inlineStr"/>
      <c r="N90" s="165" t="inlineStr">
        <is>
          <t>Product</t>
        </is>
      </c>
      <c r="O90" s="166" t="inlineStr">
        <is>
          <t>ข้อ 3 (PLE_CC1_Key_Rx20_UBU.md)</t>
        </is>
      </c>
      <c r="P90" s="165" t="inlineStr">
        <is>
          <t>ข้อสอบจำลอง</t>
        </is>
      </c>
      <c r="Q90" s="165" t="inlineStr">
        <is>
          <t>Mock Rx20 UBU</t>
        </is>
      </c>
      <c r="R90" s="165" t="inlineStr"/>
    </row>
    <row r="91" ht="24" customHeight="1" s="49">
      <c r="A91" s="167" t="n">
        <v>89</v>
      </c>
      <c r="B91" s="166"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1" s="166" t="inlineStr"/>
      <c r="D91" s="166" t="inlineStr">
        <is>
          <t>Polysorbate 20 surfactant to prevent protein aggregation</t>
        </is>
      </c>
      <c r="E91" s="166" t="inlineStr">
        <is>
          <t>Histidine Buffer pH 6.0 formulation stability</t>
        </is>
      </c>
      <c r="F91" s="166" t="inlineStr">
        <is>
          <t>Recombinant DNA Human Insulin in E. coli</t>
        </is>
      </c>
      <c r="G91" s="166" t="inlineStr">
        <is>
          <t>Monoclonal Antibody IgG1 (CHO Cell Expression)</t>
        </is>
      </c>
      <c r="H91" s="166" t="inlineStr">
        <is>
          <t>Polyethylene Glycol (PEG) Conjugation for extended half-life</t>
        </is>
      </c>
      <c r="I91" s="167" t="inlineStr">
        <is>
          <t>1</t>
        </is>
      </c>
      <c r="J91"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Recombinant DNA</t>
        </is>
      </c>
      <c r="M91" s="166" t="inlineStr"/>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7" t="n">
        <v>90</v>
      </c>
      <c r="B92" s="166" t="inlineStr">
        <is>
          <t>ข้อใดถูกเกี่ยวกับการฉีดวัคซีนพิษสุนัขบ้า</t>
        </is>
      </c>
      <c r="C92" s="166" t="inlineStr"/>
      <c r="D92" s="166" t="inlineStr">
        <is>
          <t>Monoclonal Antibody IgG1 (CHO Cell Expression)</t>
        </is>
      </c>
      <c r="E92" s="166" t="inlineStr">
        <is>
          <t>Polyethylene Glycol (PEG) Conjugation for extended half-life</t>
        </is>
      </c>
      <c r="F92" s="166" t="inlineStr">
        <is>
          <t>Lyophilization (Freeze-drying) with Trehalose Cryoprotectant</t>
        </is>
      </c>
      <c r="G92" s="166" t="inlineStr">
        <is>
          <t>ELISA Immunoassay for protein quantification</t>
        </is>
      </c>
      <c r="H92" s="166" t="inlineStr">
        <is>
          <t>SDS-PAGE Gel Electrophoresis purity analysis</t>
        </is>
      </c>
      <c r="I92" s="167" t="inlineStr">
        <is>
          <t>1</t>
        </is>
      </c>
      <c r="J9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Recombinant DNA</t>
        </is>
      </c>
      <c r="M92" s="166" t="inlineStr"/>
      <c r="N92" s="165" t="inlineStr">
        <is>
          <t>Product</t>
        </is>
      </c>
      <c r="O92" s="166" t="inlineStr">
        <is>
          <t>ข้อ 4 (PLE_CC1_Key_Rx20_UBU.md)</t>
        </is>
      </c>
      <c r="P92" s="165" t="inlineStr">
        <is>
          <t>ข้อสอบจำลอง</t>
        </is>
      </c>
      <c r="Q92" s="165" t="inlineStr">
        <is>
          <t>Mock Rx20 UBU</t>
        </is>
      </c>
      <c r="R92" s="165" t="inlineStr"/>
    </row>
    <row r="93" ht="24" customHeight="1" s="49">
      <c r="A93" s="167" t="n">
        <v>91</v>
      </c>
      <c r="B93" s="166" t="inlineStr">
        <is>
          <t>หากจะฉีด Equine Ig พร้อมกับวัคซีนพิษสุนัขบ้า ใหฉีดที่แขนข้างเดียวกัน ตอบ 1 recall</t>
        </is>
      </c>
      <c r="C93" s="166" t="inlineStr"/>
      <c r="D93" s="166" t="inlineStr">
        <is>
          <t>ELISA Immunoassay for protein quantification</t>
        </is>
      </c>
      <c r="E93" s="166" t="inlineStr">
        <is>
          <t>SDS-PAGE Gel Electrophoresis purity analysis</t>
        </is>
      </c>
      <c r="F93" s="166" t="inlineStr">
        <is>
          <t>Isoelectric Focusing (IEF) for charge heterogeneity</t>
        </is>
      </c>
      <c r="G93" s="166" t="inlineStr">
        <is>
          <t>Immunogenicity Neutralizing Antibody Assay</t>
        </is>
      </c>
      <c r="H93" s="166" t="inlineStr">
        <is>
          <t>Polysorbate 20 surfactant to prevent protein aggregation</t>
        </is>
      </c>
      <c r="I93" s="167" t="inlineStr">
        <is>
          <t>1</t>
        </is>
      </c>
      <c r="J9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Recombinant DNA</t>
        </is>
      </c>
      <c r="M93" s="166" t="inlineStr"/>
      <c r="N93" s="165" t="inlineStr">
        <is>
          <t>Product</t>
        </is>
      </c>
      <c r="O93" s="166" t="inlineStr">
        <is>
          <t>ข้อ 5 (PLE_CC1_Key_Rx20_UBU.md)</t>
        </is>
      </c>
      <c r="P93" s="165" t="inlineStr">
        <is>
          <t>ข้อสอบจำลอง</t>
        </is>
      </c>
      <c r="Q93" s="165" t="inlineStr">
        <is>
          <t>Mock Rx20 UBU</t>
        </is>
      </c>
      <c r="R93" s="165" t="inlineStr"/>
    </row>
    <row r="94" ht="24" customHeight="1" s="49">
      <c r="A94" s="167" t="n">
        <v>92</v>
      </c>
      <c r="B94" s="166" t="inlineStr">
        <is>
          <t>หากไมทราบประวัติการไดรับวัคซีน ควรไดรับการฉีดวัคซีนอยางไร</t>
        </is>
      </c>
      <c r="C94" s="166" t="inlineStr"/>
      <c r="D94" s="166" t="inlineStr">
        <is>
          <t>Immunogenicity Neutralizing Antibody Assay</t>
        </is>
      </c>
      <c r="E94" s="166" t="inlineStr">
        <is>
          <t>Polysorbate 20 surfactant to prevent protein aggregation</t>
        </is>
      </c>
      <c r="F94" s="166" t="inlineStr">
        <is>
          <t>Histidine Buffer pH 6.0 formulation stability</t>
        </is>
      </c>
      <c r="G94" s="166" t="inlineStr">
        <is>
          <t>Recombinant DNA Human Insulin in E. coli</t>
        </is>
      </c>
      <c r="H94" s="166" t="inlineStr">
        <is>
          <t>Monoclonal Antibody IgG1 (CHO Cell Expression)</t>
        </is>
      </c>
      <c r="I94" s="167" t="inlineStr">
        <is>
          <t>1</t>
        </is>
      </c>
      <c r="J94"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Recombinant DNA</t>
        </is>
      </c>
      <c r="M94" s="166" t="inlineStr"/>
      <c r="N94" s="165" t="inlineStr">
        <is>
          <t>Product</t>
        </is>
      </c>
      <c r="O94" s="166" t="inlineStr">
        <is>
          <t>ข้อ 5 (PLE_CC1_Key_Rx20_UBU.md)</t>
        </is>
      </c>
      <c r="P94" s="165" t="inlineStr">
        <is>
          <t>ข้อสอบจำลอง</t>
        </is>
      </c>
      <c r="Q94" s="165" t="inlineStr">
        <is>
          <t>Mock Rx20 UBU</t>
        </is>
      </c>
      <c r="R94" s="165" t="inlineStr"/>
    </row>
    <row r="95" ht="24" customHeight="1" s="49">
      <c r="A95" s="167" t="n">
        <v>93</v>
      </c>
      <c r="B95" s="166"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95" s="166" t="inlineStr"/>
      <c r="D95" s="166" t="inlineStr">
        <is>
          <t>Recombinant DNA Human Insulin in E. coli</t>
        </is>
      </c>
      <c r="E95" s="166" t="inlineStr">
        <is>
          <t>Monoclonal Antibody IgG1 (CHO Cell Expression)</t>
        </is>
      </c>
      <c r="F95" s="166" t="inlineStr">
        <is>
          <t>Polyethylene Glycol (PEG) Conjugation for extended half-life</t>
        </is>
      </c>
      <c r="G95" s="166" t="inlineStr">
        <is>
          <t>Lyophilization (Freeze-drying) with Trehalose Cryoprotectant</t>
        </is>
      </c>
      <c r="H95" s="166" t="inlineStr">
        <is>
          <t>ELISA Immunoassay for protein quantification</t>
        </is>
      </c>
      <c r="I95" s="167" t="inlineStr">
        <is>
          <t>1</t>
        </is>
      </c>
      <c r="J9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Recombinant DNA</t>
        </is>
      </c>
      <c r="M95" s="166" t="inlineStr"/>
      <c r="N95" s="165" t="inlineStr">
        <is>
          <t>Product</t>
        </is>
      </c>
      <c r="O95" s="166" t="inlineStr">
        <is>
          <t>ข้อ 1 (PLE_CC1_Key_Rx20_UBU.md)</t>
        </is>
      </c>
      <c r="P95" s="165" t="inlineStr">
        <is>
          <t>ข้อสอบจำลอง</t>
        </is>
      </c>
      <c r="Q95" s="165" t="inlineStr">
        <is>
          <t>Mock Rx20 UBU</t>
        </is>
      </c>
      <c r="R95" s="165" t="inlineStr"/>
    </row>
    <row r="96" ht="24" customHeight="1" s="49">
      <c r="A96" s="167" t="n">
        <v>94</v>
      </c>
      <c r="B96" s="166" t="inlineStr">
        <is>
          <t>ฉีดวัคซีนปองกันพิษสุนัขบา</t>
        </is>
      </c>
      <c r="C96" s="166" t="inlineStr"/>
      <c r="D96" s="166" t="inlineStr">
        <is>
          <t>Lyophilization (Freeze-drying) with Trehalose Cryoprotectant</t>
        </is>
      </c>
      <c r="E96" s="166" t="inlineStr">
        <is>
          <t>ELISA Immunoassay for protein quantification</t>
        </is>
      </c>
      <c r="F96" s="166" t="inlineStr">
        <is>
          <t>SDS-PAGE Gel Electrophoresis purity analysis</t>
        </is>
      </c>
      <c r="G96" s="166" t="inlineStr">
        <is>
          <t>Isoelectric Focusing (IEF) for charge heterogeneity</t>
        </is>
      </c>
      <c r="H96" s="166" t="inlineStr">
        <is>
          <t>Immunogenicity Neutralizing Antibody Assay</t>
        </is>
      </c>
      <c r="I96" s="167" t="inlineStr">
        <is>
          <t>1</t>
        </is>
      </c>
      <c r="J9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Recombinant DNA</t>
        </is>
      </c>
      <c r="M96" s="166" t="inlineStr"/>
      <c r="N96" s="165" t="inlineStr">
        <is>
          <t>Product</t>
        </is>
      </c>
      <c r="O96" s="166" t="inlineStr">
        <is>
          <t>ข้อ 2 (PLE_CC1_Key_Rx20_UBU.md)</t>
        </is>
      </c>
      <c r="P96" s="165" t="inlineStr">
        <is>
          <t>ข้อสอบจำลอง</t>
        </is>
      </c>
      <c r="Q96" s="165" t="inlineStr">
        <is>
          <t>Mock Rx20 UBU</t>
        </is>
      </c>
      <c r="R96" s="165" t="inlineStr"/>
    </row>
    <row r="97" ht="24" customHeight="1" s="49">
      <c r="A97" s="167" t="n">
        <v>95</v>
      </c>
      <c r="B97" s="166" t="inlineStr">
        <is>
          <t>ฉีดอิมมูโนโกลบูลิน และ วัคซีนปองกันพิษสุนัขบา</t>
        </is>
      </c>
      <c r="C97" s="166" t="inlineStr"/>
      <c r="D97" s="166" t="inlineStr">
        <is>
          <t>Isoelectric Focusing (IEF) for charge heterogeneity</t>
        </is>
      </c>
      <c r="E97" s="166" t="inlineStr">
        <is>
          <t>Immunogenicity Neutralizing Antibody Assay</t>
        </is>
      </c>
      <c r="F97" s="166" t="inlineStr">
        <is>
          <t>Polysorbate 20 surfactant to prevent protein aggregation</t>
        </is>
      </c>
      <c r="G97" s="166" t="inlineStr">
        <is>
          <t>Histidine Buffer pH 6.0 formulation stability</t>
        </is>
      </c>
      <c r="H97" s="166" t="inlineStr">
        <is>
          <t>Recombinant DNA Human Insulin in E. coli</t>
        </is>
      </c>
      <c r="I97" s="167" t="inlineStr">
        <is>
          <t>1</t>
        </is>
      </c>
      <c r="J97"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Recombinant DNA</t>
        </is>
      </c>
      <c r="M97" s="166" t="inlineStr"/>
      <c r="N97" s="165" t="inlineStr">
        <is>
          <t>Product</t>
        </is>
      </c>
      <c r="O97" s="166" t="inlineStr">
        <is>
          <t>ข้อ 4 (PLE_CC1_Key_Rx20_UBU.md)</t>
        </is>
      </c>
      <c r="P97" s="165" t="inlineStr">
        <is>
          <t>ข้อสอบจำลอง</t>
        </is>
      </c>
      <c r="Q97" s="165" t="inlineStr">
        <is>
          <t>Mock Rx20 UBU</t>
        </is>
      </c>
      <c r="R97" s="165" t="inlineStr"/>
    </row>
    <row r="98" ht="24" customHeight="1" s="49">
      <c r="A98" s="167" t="n">
        <v>96</v>
      </c>
      <c r="B98" s="166"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98" s="166" t="inlineStr"/>
      <c r="D98" s="166" t="inlineStr">
        <is>
          <t>Histidine Buffer pH 6.0 formulation stability</t>
        </is>
      </c>
      <c r="E98" s="166" t="inlineStr">
        <is>
          <t>Recombinant DNA Human Insulin in E. coli</t>
        </is>
      </c>
      <c r="F98" s="166" t="inlineStr">
        <is>
          <t>Monoclonal Antibody IgG1 (CHO Cell Expression)</t>
        </is>
      </c>
      <c r="G98" s="166" t="inlineStr">
        <is>
          <t>Polyethylene Glycol (PEG) Conjugation for extended half-life</t>
        </is>
      </c>
      <c r="H98" s="166" t="inlineStr">
        <is>
          <t>Lyophilization (Freeze-drying) with Trehalose Cryoprotectant</t>
        </is>
      </c>
      <c r="I98" s="167" t="inlineStr">
        <is>
          <t>1</t>
        </is>
      </c>
      <c r="J98"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Recombinant DNA</t>
        </is>
      </c>
      <c r="M98" s="166" t="inlineStr"/>
      <c r="N98" s="165" t="inlineStr">
        <is>
          <t>Product</t>
        </is>
      </c>
      <c r="O98" s="166" t="inlineStr">
        <is>
          <t>ข้อ 5 (PLE_CC1_Key_Rx20_UBU.md)</t>
        </is>
      </c>
      <c r="P98" s="165" t="inlineStr">
        <is>
          <t>ข้อสอบจำลอง</t>
        </is>
      </c>
      <c r="Q98" s="165" t="inlineStr">
        <is>
          <t>Mock Rx20 UBU</t>
        </is>
      </c>
      <c r="R98" s="165" t="inlineStr"/>
    </row>
    <row r="99" ht="24" customHeight="1" s="49">
      <c r="A99" s="167" t="n">
        <v>97</v>
      </c>
      <c r="B99" s="166" t="inlineStr">
        <is>
          <t>ข้อใดถูกต้องเกี่ยวกับ Insulin ที่ได้จากการทำ Recombinant DNA</t>
        </is>
      </c>
      <c r="C99" s="166" t="inlineStr"/>
      <c r="D99" s="166" t="inlineStr">
        <is>
          <t>นำ Beta-cell ไปเพาะเลี้ยงในหลอดทดลอง แล้วสกัด Insulin ออกมา</t>
        </is>
      </c>
      <c r="E99" s="166" t="inlineStr">
        <is>
          <t>นำยีนที่สร้าง Insulin ของคน ไปทำ PCR แล้วเก็บเกี่ยวโปรตีน</t>
        </is>
      </c>
      <c r="F99" s="166" t="inlineStr">
        <is>
          <t>ตัดต่อยีนสร้าง Insulin ให้กับยีสต์ แล้วเอายีสต์ไปเลี้ยง เพื่อให้สร้าง Insulin ออกมา</t>
        </is>
      </c>
      <c r="G99" s="166" t="inlineStr">
        <is>
          <t>ใช้ Agrobacteria นำส่งยีนที่ต้องการไปสู่เซลล์ของสัตว์ทดลอง ให้ผลิต Insulin</t>
        </is>
      </c>
      <c r="H99" s="166" t="inlineStr">
        <is>
          <t>สกัด Insulin จากสัตว์ทดลองไปตัดต่อโครงสร้าง แล้วนำมาใช้ในคน</t>
        </is>
      </c>
      <c r="I99" s="167" t="inlineStr">
        <is>
          <t>3</t>
        </is>
      </c>
      <c r="J99" s="166"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Recombinant DNA</t>
        </is>
      </c>
      <c r="M99" s="166" t="inlineStr"/>
      <c r="N99" s="165" t="inlineStr">
        <is>
          <t>Product</t>
        </is>
      </c>
      <c r="O99" s="166" t="inlineStr">
        <is>
          <t>ข้อ 79 (PLE_CC1_Key_Rx20_UBU.md)</t>
        </is>
      </c>
      <c r="P99" s="165" t="inlineStr">
        <is>
          <t>ข้อสอบจำลอง</t>
        </is>
      </c>
      <c r="Q99" s="165" t="inlineStr">
        <is>
          <t>Mock Rx20 UBU</t>
        </is>
      </c>
      <c r="R99" s="165" t="inlineStr"/>
    </row>
    <row r="100" ht="24" customHeight="1" s="49">
      <c r="A100" s="165" t="n">
        <v>98</v>
      </c>
      <c r="B100" s="166" t="inlineStr">
        <is>
          <t>ข้อใดไม่ใช่ปัจจัยที่มีผลต่อการเกิด Immunogenicity ของยาชีววัตถุ (Biological Products)</t>
        </is>
      </c>
      <c r="C100" s="166" t="inlineStr"/>
      <c r="D100" s="166" t="inlineStr">
        <is>
          <t>โครงสร้างที่ไม่คล้ายกับ Human endogenous</t>
        </is>
      </c>
      <c r="E100" s="166" t="inlineStr">
        <is>
          <t>การเกิดการเสื่อมสลายและการรวมกลุ่มของ protein</t>
        </is>
      </c>
      <c r="F100" s="166" t="inlineStr">
        <is>
          <t>Excipient ของ formulation ที่ส่งผลต่อการเปลี่ยนแปลง conformation</t>
        </is>
      </c>
      <c r="G100" s="166" t="inlineStr">
        <is>
          <t>ขนาดและความถี่ในการให้ยา</t>
        </is>
      </c>
      <c r="H100" s="166" t="inlineStr">
        <is>
          <t>อัตราการให้เข้าสู่ systemic circulation ที่น้อยกว่า IV bolus</t>
        </is>
      </c>
      <c r="I100" s="167" t="inlineStr">
        <is>
          <t>3</t>
        </is>
      </c>
      <c r="J100" s="166"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0" s="166" t="inlineStr"/>
      <c r="L100" s="166" t="inlineStr">
        <is>
          <t>Biotech Products</t>
        </is>
      </c>
      <c r="M100" s="166" t="inlineStr"/>
      <c r="N100" s="165" t="inlineStr">
        <is>
          <t>Product</t>
        </is>
      </c>
      <c r="O100" s="166" t="inlineStr">
        <is>
          <t>แบบฝึกหัด PLE-CC 1 ข้อ 64</t>
        </is>
      </c>
      <c r="P100" s="165" t="inlineStr">
        <is>
          <t>แบบฝึกหัด</t>
        </is>
      </c>
      <c r="Q100" s="165" t="inlineStr">
        <is>
          <t>เล่มม่วง</t>
        </is>
      </c>
      <c r="R100" s="165" t="inlineStr"/>
    </row>
    <row r="101" ht="24" customHeight="1" s="49">
      <c r="A101" s="165" t="n">
        <v>99</v>
      </c>
      <c r="B101" s="166" t="inlineStr">
        <is>
          <t>ข้อใดเป็น excipients ที่นิยมใช้ใน formulation ของ injectable monoclonal antibody เพื่อลดการเกิด aggregation และเพิ่ม stability</t>
        </is>
      </c>
      <c r="C101" s="166" t="inlineStr"/>
      <c r="D101" s="166" t="inlineStr">
        <is>
          <t>Sorbitol</t>
        </is>
      </c>
      <c r="E101" s="166" t="inlineStr">
        <is>
          <t>Mannitol</t>
        </is>
      </c>
      <c r="F101" s="166" t="inlineStr">
        <is>
          <t>Polysorbate 80</t>
        </is>
      </c>
      <c r="G101" s="166" t="inlineStr">
        <is>
          <t>Sodium Chloride</t>
        </is>
      </c>
      <c r="H101" s="166" t="inlineStr">
        <is>
          <t>PEG 400</t>
        </is>
      </c>
      <c r="I101" s="167" t="inlineStr">
        <is>
          <t>3</t>
        </is>
      </c>
      <c r="J101" s="166"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1" s="166" t="inlineStr"/>
      <c r="L101" s="166" t="inlineStr">
        <is>
          <t>Biotech Products</t>
        </is>
      </c>
      <c r="M101" s="166" t="inlineStr"/>
      <c r="N101" s="165" t="inlineStr">
        <is>
          <t>Product</t>
        </is>
      </c>
      <c r="O101" s="166" t="inlineStr">
        <is>
          <t>แบบฝึกหัด PLE-CC 1 ข้อ 73</t>
        </is>
      </c>
      <c r="P101" s="165" t="inlineStr">
        <is>
          <t>แบบฝึกหัด</t>
        </is>
      </c>
      <c r="Q101" s="165" t="inlineStr">
        <is>
          <t>เล่มม่วง</t>
        </is>
      </c>
      <c r="R101" s="165" t="inlineStr"/>
    </row>
    <row r="102" ht="24" customHeight="1" s="49">
      <c r="A102" s="165" t="n">
        <v>100</v>
      </c>
      <c r="B102" s="166" t="inlineStr">
        <is>
          <t>ข้อใดคือลักษณะและข้อกำหนดที่ถูกต้องของการขึ้นทะเบียนยาชีววัตถุคล้ายคลึง (Biosimilar) เทียบกับ Reference biological drug</t>
        </is>
      </c>
      <c r="C102" s="166" t="inlineStr"/>
      <c r="D102" s="166" t="inlineStr">
        <is>
          <t>ใช้เกณฑ์มาตรฐานเดียวกับยาชื่อสามัญ (Generic drug) โดยทดสอบเพียงการละลายในหลอดทดลอง</t>
        </is>
      </c>
      <c r="E102" s="166" t="inlineStr">
        <is>
          <t>ต้องแสดงข้อมูล Biosimilar comparability ครบถ้วนทั้ง Quality, Safety และ Clinical Efficacy</t>
        </is>
      </c>
      <c r="F102" s="166" t="inlineStr">
        <is>
          <t>ไม่ต้องทำการทดสอบ Clinical และ Non-clinical หากกระบวนการหมักเหมือนเดิม</t>
        </is>
      </c>
      <c r="G102" s="166" t="inlineStr">
        <is>
          <t>ไม่ต้องแสดงข้อมูล Immunogenicity เพราะถือว่าเป็นโปรตีนที่เหมือนกับต้นแบบ 100%</t>
        </is>
      </c>
      <c r="H102" s="166" t="inlineStr">
        <is>
          <t>ถือว่าเป็น generic drug ของยา Reference เพราะมีโครงสร้างโปรตีนขนาดเล็กคล้ายกัน</t>
        </is>
      </c>
      <c r="I102" s="167" t="inlineStr">
        <is>
          <t>2</t>
        </is>
      </c>
      <c r="J102" s="166"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2" s="166" t="inlineStr"/>
      <c r="L102" s="166" t="inlineStr">
        <is>
          <t>Biotech Products</t>
        </is>
      </c>
      <c r="M102" s="166" t="inlineStr"/>
      <c r="N102" s="165" t="inlineStr">
        <is>
          <t>Product</t>
        </is>
      </c>
      <c r="O102" s="166" t="inlineStr">
        <is>
          <t>แบบฝึกหัด PLE-CC 1 ข้อ 82</t>
        </is>
      </c>
      <c r="P102" s="165" t="inlineStr">
        <is>
          <t>แบบฝึกหัด</t>
        </is>
      </c>
      <c r="Q102" s="165" t="inlineStr">
        <is>
          <t>เล่มม่วง</t>
        </is>
      </c>
      <c r="R102" s="165" t="inlineStr"/>
    </row>
    <row r="103" ht="24" customHeight="1" s="49">
      <c r="A103" s="165" t="n">
        <v>101</v>
      </c>
      <c r="B103"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03" s="166" t="inlineStr"/>
      <c r="D103" s="166" t="inlineStr">
        <is>
          <t>Hydrophilic Matrix-forming Polymer (สารสร้างโครงร่างเมทริกซ์ชนิดชอบน้ำเพื่อควบคุมการปลดปล่อยยา)</t>
        </is>
      </c>
      <c r="E103" s="166" t="inlineStr">
        <is>
          <t>Superdisintegrant (สารช่วยแตกตัวอย่างรวดเร็ว)</t>
        </is>
      </c>
      <c r="F103" s="166" t="inlineStr">
        <is>
          <t>Glidant (สารช่วยการไหลของผงยา)</t>
        </is>
      </c>
      <c r="G103" s="166" t="inlineStr">
        <is>
          <t>Antiadherent (สารป้องกันการติดสาก)</t>
        </is>
      </c>
      <c r="H103" s="166" t="inlineStr">
        <is>
          <t>Chelating agent (สารจับไอออนโลหะ)</t>
        </is>
      </c>
      <c r="I103" s="165" t="n">
        <v>1</v>
      </c>
      <c r="J103" s="166"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03" s="166" t="inlineStr"/>
      <c r="L103" s="166" t="inlineStr">
        <is>
          <t>Biotechnology &amp; Biological Products</t>
        </is>
      </c>
      <c r="M103" s="166" t="inlineStr"/>
      <c r="N103" s="165" t="inlineStr">
        <is>
          <t>Product</t>
        </is>
      </c>
      <c r="O103" s="166" t="inlineStr">
        <is>
          <t>ข้อสอบจริง Product ปี 2563 ข้อ 28</t>
        </is>
      </c>
      <c r="P103" s="165" t="inlineStr">
        <is>
          <t>ข้อสอบเก่า</t>
        </is>
      </c>
      <c r="Q103" s="165" t="inlineStr">
        <is>
          <t>2563</t>
        </is>
      </c>
      <c r="R103" s="165" t="inlineStr"/>
    </row>
    <row r="104" ht="24" customHeight="1" s="49">
      <c r="A104" s="165" t="n">
        <v>102</v>
      </c>
      <c r="B104"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04" s="166" t="inlineStr"/>
      <c r="D104" s="166" t="inlineStr">
        <is>
          <t>การศึกษาเปรียบเทียบคุณลักษณะทางเคมี กายภาพ และชีววิทยาเชิงลึกในระดับโมเลกุล (Comprehensive Physicochemical and Biological Characterization)</t>
        </is>
      </c>
      <c r="E104" s="166" t="inlineStr">
        <is>
          <t>การทดสอบการละลายในหลอดทดลอง (In vitro dissolution test)</t>
        </is>
      </c>
      <c r="F104" s="166" t="inlineStr">
        <is>
          <t>การทดลองทางคลินิกขนาดใหญ่ในมนุษย์ระยะที่ 3 เท่านั้นโดยไม่ต้องตรวจโครงสร้างโมเลกุล</t>
        </is>
      </c>
      <c r="G104" s="166" t="inlineStr">
        <is>
          <t>การทดสอบความคงตัวเร่งแบบ 1 สัปดาห์</t>
        </is>
      </c>
      <c r="H104" s="166" t="inlineStr">
        <is>
          <t>การตรวจวัดเฉพาะมวลโมเลกุลรวมของโปรตีนด้วยวิธี HPLC เพียงอย่างเดียว</t>
        </is>
      </c>
      <c r="I104" s="165" t="n">
        <v>1</v>
      </c>
      <c r="J104"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04" s="166" t="inlineStr"/>
      <c r="L104" s="166" t="inlineStr">
        <is>
          <t>Biotechnology &amp; Biological Products</t>
        </is>
      </c>
      <c r="M104" s="166" t="inlineStr"/>
      <c r="N104" s="165" t="inlineStr">
        <is>
          <t>Product</t>
        </is>
      </c>
      <c r="O104" s="166" t="inlineStr">
        <is>
          <t>ข้อสอบจริง Product ปี 2562 ข้อ 3</t>
        </is>
      </c>
      <c r="P104" s="165" t="inlineStr">
        <is>
          <t>ข้อสอบเก่า</t>
        </is>
      </c>
      <c r="Q104" s="165" t="inlineStr">
        <is>
          <t>2562</t>
        </is>
      </c>
      <c r="R104" s="165" t="inlineStr"/>
    </row>
    <row r="105" ht="24" customHeight="1" s="49">
      <c r="A105" s="165" t="n">
        <v>103</v>
      </c>
      <c r="B105" s="166" t="inlineStr">
        <is>
          <t>หากลูกค้าที่ซื้อยา กลับมาที่ร้านแล้วพบว่ายาเคลือบน้ำตาล dextromethorphan นั่นเป็นจุดด่าง ข้อใดถูกต้อง</t>
        </is>
      </c>
      <c r="C105" s="166" t="inlineStr"/>
      <c r="D105" s="166" t="inlineStr">
        <is>
          <t>เรียกว่า chipping</t>
        </is>
      </c>
      <c r="E105" s="166" t="inlineStr">
        <is>
          <t>นิยมใช้สีที่ไม่ละลายน้ำเพื่อลดสีย้ายที่</t>
        </is>
      </c>
      <c r="F105" s="166" t="inlineStr">
        <is>
          <t>การใช้สีละลายน้ำสามารถลดปัญหาสีย้ายที่</t>
        </is>
      </c>
      <c r="G105" s="166" t="inlineStr">
        <is>
          <t>การเคลือบสีมักใช้ผสมกับ carnauba wax</t>
        </is>
      </c>
      <c r="H105" s="166" t="inlineStr">
        <is>
          <t>เกิดจากการทำการเคลือบสีในขั้นตอน sealing</t>
        </is>
      </c>
      <c r="I105" s="165" t="n">
        <v>1</v>
      </c>
      <c r="J105" s="166"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5" s="166" t="inlineStr"/>
      <c r="L105" s="166" t="inlineStr">
        <is>
          <t>Biotechnology &amp; Biological Products</t>
        </is>
      </c>
      <c r="M105" s="166" t="inlineStr"/>
      <c r="N105" s="165" t="inlineStr">
        <is>
          <t>Product</t>
        </is>
      </c>
      <c r="O105" s="166" t="inlineStr">
        <is>
          <t>ข้อสอบจริง Product ปี 2561 ข้อ 57</t>
        </is>
      </c>
      <c r="P105" s="165" t="inlineStr">
        <is>
          <t>ข้อสอบเก่า</t>
        </is>
      </c>
      <c r="Q105" s="165" t="inlineStr">
        <is>
          <t>2561</t>
        </is>
      </c>
      <c r="R105" s="165" t="inlineStr"/>
    </row>
    <row r="106" ht="24" customHeight="1" s="49">
      <c r="A106" s="165" t="n">
        <v>104</v>
      </c>
      <c r="B106"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06" s="166" t="inlineStr">
        <is>
          <t>[แนบรูป: ข้อสอบ Product ปี 2561 รหัสรูปภาพ image112]</t>
        </is>
      </c>
      <c r="D106" s="166" t="inlineStr">
        <is>
          <t>แกน X เป็นความเข้มข้นของสาร B</t>
        </is>
      </c>
      <c r="E106" s="166" t="inlineStr">
        <is>
          <t>กราฟที่ได้มาตรฐาน ควรมีจุดไม่เกิน 3 จุด</t>
        </is>
      </c>
      <c r="F106" s="166" t="inlineStr">
        <is>
          <t>แกน Y คืออัตราส่วนระหว่างความเข้มข้นสาร A และ B</t>
        </is>
      </c>
      <c r="G106" s="166" t="inlineStr">
        <is>
          <t>การมี internal standard solution ทำให้ค่า R² ห่างจาก 1 มากขึ้น</t>
        </is>
      </c>
      <c r="H106" s="166" t="inlineStr">
        <is>
          <t>ผลกราฟที่ได้ แสดงว่าสารไม่ได้มาตรฐาน เนื่องจาก linearity ไม่ได้มาตรฐาน</t>
        </is>
      </c>
      <c r="I106" s="165" t="n">
        <v>1</v>
      </c>
      <c r="J106" s="166"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6" s="166" t="inlineStr"/>
      <c r="L106" s="166" t="inlineStr">
        <is>
          <t>Biotechnology &amp; Biological Products</t>
        </is>
      </c>
      <c r="M106" s="166" t="inlineStr"/>
      <c r="N106" s="165" t="inlineStr">
        <is>
          <t>Product</t>
        </is>
      </c>
      <c r="O106" s="166" t="inlineStr">
        <is>
          <t>ข้อสอบจริง Product ปี 2561 ข้อ 94</t>
        </is>
      </c>
      <c r="P106" s="165" t="inlineStr">
        <is>
          <t>ข้อสอบเก่า</t>
        </is>
      </c>
      <c r="Q106" s="165" t="inlineStr">
        <is>
          <t>2561</t>
        </is>
      </c>
      <c r="R106" s="165" t="inlineStr"/>
    </row>
    <row r="107" ht="24" customHeight="1" s="49">
      <c r="A107" s="165" t="n">
        <v>105</v>
      </c>
      <c r="B107" s="166" t="inlineStr">
        <is>
          <t>Insulin gargine ผลิตมาจากอะไร</t>
        </is>
      </c>
      <c r="C107" s="166" t="inlineStr"/>
      <c r="D107" s="166" t="inlineStr">
        <is>
          <t>ตับอ่อนของวัว</t>
        </is>
      </c>
      <c r="E107" s="166" t="inlineStr">
        <is>
          <t>ตับอ่อนของหมู</t>
        </is>
      </c>
      <c r="F107" s="166" t="inlineStr">
        <is>
          <t>ตับอ่อนของคน</t>
        </is>
      </c>
      <c r="G107" s="166" t="inlineStr">
        <is>
          <t>Recombinant DNA</t>
        </is>
      </c>
      <c r="H107" s="166" t="inlineStr">
        <is>
          <t>Recombinant DNA E.coli</t>
        </is>
      </c>
      <c r="I107" s="165" t="n">
        <v>1</v>
      </c>
      <c r="J107" s="166"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7" s="166" t="inlineStr"/>
      <c r="L107" s="166" t="inlineStr">
        <is>
          <t>Biotechnology &amp; Biological Products</t>
        </is>
      </c>
      <c r="M107" s="166" t="inlineStr"/>
      <c r="N107" s="165" t="inlineStr">
        <is>
          <t>Product</t>
        </is>
      </c>
      <c r="O107" s="166" t="inlineStr">
        <is>
          <t>ข้อสอบจริง Product ปี 2559 ข้อ 5</t>
        </is>
      </c>
      <c r="P107" s="165" t="inlineStr">
        <is>
          <t>ข้อสอบเก่า</t>
        </is>
      </c>
      <c r="Q107" s="165" t="inlineStr">
        <is>
          <t>2559</t>
        </is>
      </c>
      <c r="R107" s="165" t="inlineStr"/>
    </row>
    <row r="108" ht="24" customHeight="1" s="49">
      <c r="A108" s="165" t="n">
        <v>106</v>
      </c>
      <c r="B108" s="166" t="inlineStr">
        <is>
          <t>Vaccine ที่มีส่วนผสมของ aluminium เป็น adjuvant สามารถบริหารได้ทางใด</t>
        </is>
      </c>
      <c r="C108" s="166" t="inlineStr"/>
      <c r="D108" s="166" t="inlineStr">
        <is>
          <t>IV</t>
        </is>
      </c>
      <c r="E108" s="166" t="inlineStr">
        <is>
          <t>IM</t>
        </is>
      </c>
      <c r="F108" s="166" t="inlineStr">
        <is>
          <t>SC</t>
        </is>
      </c>
      <c r="G108" s="166" t="inlineStr">
        <is>
          <t>ID</t>
        </is>
      </c>
      <c r="H108" s="166" t="inlineStr">
        <is>
          <t>IM \+ SC</t>
        </is>
      </c>
      <c r="I108" s="165" t="n">
        <v>1</v>
      </c>
      <c r="J108" s="166"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8" s="166" t="inlineStr"/>
      <c r="L108" s="166" t="inlineStr">
        <is>
          <t>Biotechnology &amp; Biological Products</t>
        </is>
      </c>
      <c r="M108" s="166" t="inlineStr"/>
      <c r="N108" s="165" t="inlineStr">
        <is>
          <t>Product</t>
        </is>
      </c>
      <c r="O108" s="166" t="inlineStr">
        <is>
          <t>ข้อสอบจริง Product ปี 2559 ข้อ 9</t>
        </is>
      </c>
      <c r="P108" s="165" t="inlineStr">
        <is>
          <t>ข้อสอบเก่า</t>
        </is>
      </c>
      <c r="Q108" s="165" t="inlineStr">
        <is>
          <t>2559</t>
        </is>
      </c>
      <c r="R108" s="165" t="inlineStr"/>
    </row>
    <row r="109" ht="24" customHeight="1" s="49">
      <c r="A109" s="165" t="n">
        <v>107</v>
      </c>
      <c r="B109" s="166" t="inlineStr">
        <is>
          <t>Vaccine ใดจัดอยู่ในกลุ่มเดียวกับ JE</t>
        </is>
      </c>
      <c r="C109" s="166" t="inlineStr"/>
      <c r="D109" s="166" t="inlineStr">
        <is>
          <t>OPV</t>
        </is>
      </c>
      <c r="E109" s="166" t="inlineStr">
        <is>
          <t>HBV</t>
        </is>
      </c>
      <c r="F109" s="166" t="inlineStr">
        <is>
          <t>DTwP</t>
        </is>
      </c>
      <c r="G109" s="166" t="inlineStr">
        <is>
          <t>MMT</t>
        </is>
      </c>
      <c r="H109" s="166" t="inlineStr"/>
      <c r="I109" s="165" t="n">
        <v>1</v>
      </c>
      <c r="J109" s="166"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9" s="166" t="inlineStr"/>
      <c r="L109" s="166" t="inlineStr">
        <is>
          <t>Biotechnology &amp; Biological Products</t>
        </is>
      </c>
      <c r="M109" s="166" t="inlineStr"/>
      <c r="N109" s="165" t="inlineStr">
        <is>
          <t>Product</t>
        </is>
      </c>
      <c r="O109" s="166" t="inlineStr">
        <is>
          <t>ข้อสอบจริง Product ปี 2559 ข้อ 11</t>
        </is>
      </c>
      <c r="P109" s="165" t="inlineStr">
        <is>
          <t>ข้อสอบเก่า</t>
        </is>
      </c>
      <c r="Q109" s="165" t="inlineStr">
        <is>
          <t>2559</t>
        </is>
      </c>
      <c r="R109" s="165" t="inlineStr"/>
    </row>
    <row r="110" ht="24" customHeight="1" s="49">
      <c r="A110" s="165" t="n">
        <v>108</v>
      </c>
      <c r="B110" s="166" t="inlineStr">
        <is>
          <t>Vaccine ที่มีส่วนผสมของ aluminium เป็น adjuvant สามารถบริหารได้ทางใด</t>
        </is>
      </c>
      <c r="C110" s="166" t="inlineStr"/>
      <c r="D110" s="166" t="inlineStr">
        <is>
          <t>IV</t>
        </is>
      </c>
      <c r="E110" s="166" t="inlineStr">
        <is>
          <t>IM</t>
        </is>
      </c>
      <c r="F110" s="166" t="inlineStr">
        <is>
          <t>SC</t>
        </is>
      </c>
      <c r="G110" s="166" t="inlineStr">
        <is>
          <t>ID</t>
        </is>
      </c>
      <c r="H110" s="166" t="inlineStr">
        <is>
          <t>IM \+ SC</t>
        </is>
      </c>
      <c r="I110" s="165" t="n">
        <v>1</v>
      </c>
      <c r="J110" s="166"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166" t="inlineStr"/>
      <c r="L110" s="166" t="inlineStr">
        <is>
          <t>Biotechnology &amp; Biological Products</t>
        </is>
      </c>
      <c r="M110" s="166" t="inlineStr"/>
      <c r="N110" s="165" t="inlineStr">
        <is>
          <t>Product</t>
        </is>
      </c>
      <c r="O110" s="166" t="inlineStr">
        <is>
          <t>ข้อสอบจริง Product ปี 2559 ข้อ 10</t>
        </is>
      </c>
      <c r="P110" s="165" t="inlineStr">
        <is>
          <t>ข้อสอบเก่า</t>
        </is>
      </c>
      <c r="Q110" s="165" t="inlineStr">
        <is>
          <t>2559</t>
        </is>
      </c>
      <c r="R110" s="165" t="inlineStr"/>
    </row>
    <row r="111" ht="24" customHeight="1" s="49">
      <c r="A111" s="165" t="n">
        <v>109</v>
      </c>
      <c r="B111" s="166" t="inlineStr">
        <is>
          <t>ข้อใดคือวิธีวิเคราะห์ EPO ตาม British pharmacopoeia</t>
        </is>
      </c>
      <c r="C111" s="166" t="inlineStr"/>
      <c r="D111" s="166" t="inlineStr">
        <is>
          <t>IR</t>
        </is>
      </c>
      <c r="E111" s="166" t="inlineStr">
        <is>
          <t>TLC</t>
        </is>
      </c>
      <c r="F111" s="166" t="inlineStr">
        <is>
          <t>Refractometer</t>
        </is>
      </c>
      <c r="G111" s="166" t="inlineStr">
        <is>
          <t>Optical rotation</t>
        </is>
      </c>
      <c r="H111" s="166" t="inlineStr">
        <is>
          <t>Peptide mapping</t>
        </is>
      </c>
      <c r="I111" s="165" t="inlineStr">
        <is>
          <t>5</t>
        </is>
      </c>
      <c r="J111"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111" s="166" t="inlineStr">
        <is>
          <t>Biopharmaceutical Analysis</t>
        </is>
      </c>
      <c r="L111" s="166" t="inlineStr">
        <is>
          <t>Peptide Mapping for Erythropoietin Identification (BP/Ph. Eur.)</t>
        </is>
      </c>
      <c r="M111" s="166" t="inlineStr"/>
      <c r="N111" s="165" t="inlineStr">
        <is>
          <t>ปานกลาง</t>
        </is>
      </c>
      <c r="O111" s="166" t="inlineStr">
        <is>
          <t>ข้อสอบเก่า</t>
        </is>
      </c>
      <c r="P111" s="165" t="inlineStr">
        <is>
          <t>ข้อสอบเก่า</t>
        </is>
      </c>
      <c r="Q111" s="165" t="inlineStr">
        <is>
          <t>2565</t>
        </is>
      </c>
      <c r="R111" s="165" t="inlineStr"/>
    </row>
    <row r="112" ht="409.6" customHeight="1" s="49"/>
    <row r="113" ht="409.6" customHeight="1" s="49"/>
    <row r="114" ht="409.6" customHeight="1" s="49"/>
    <row r="115" ht="409.6" customHeight="1" s="49"/>
    <row r="116" ht="409.6" customHeight="1" s="49"/>
    <row r="117" ht="409.6" customHeight="1" s="49"/>
    <row r="118" ht="409.6" customHeight="1" s="49"/>
    <row r="119" ht="409.6" customHeight="1" s="49"/>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R2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C3" s="166" t="inlineStr"/>
      <c r="D3" s="166" t="inlineStr">
        <is>
          <t>ยาทิงเจอร์ทองพันชั่ง (Rhinacanthus nasutus Tincture)</t>
        </is>
      </c>
      <c r="E3" s="166" t="inlineStr">
        <is>
          <t>ยาโลชั่นเสลดพังพอน (Clinacanthus nutans Lotion)</t>
        </is>
      </c>
      <c r="F3" s="166" t="inlineStr">
        <is>
          <t>ยาทิงเจอร์ไพล (Zingiber cassumunar Tincture)</t>
        </is>
      </c>
      <c r="G3" s="166" t="inlineStr">
        <is>
          <t>ยาครีมบัวบก (Centella asiatica Cream)</t>
        </is>
      </c>
      <c r="H3" s="166" t="inlineStr">
        <is>
          <t>ยาครีมเมล็ดน้อยหน่า (Annona squamosa Cream)</t>
        </is>
      </c>
      <c r="I3" s="165" t="n">
        <v>1</v>
      </c>
      <c r="J3" s="166"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3" s="166" t="inlineStr">
        <is>
          <t>บัญชียาหลักแห่งชาติด้านสมุนไพร พ.ศ. 2566 / เภสัชตำรับสมุนไพรไทย (Thai Herbal Pharmacopoeia: Rhinacanthi Nasuti Folium)</t>
        </is>
      </c>
      <c r="L3" s="166" t="inlineStr">
        <is>
          <t>Herbal Products &amp; Standardization</t>
        </is>
      </c>
      <c r="M3" s="166" t="inlineStr"/>
      <c r="N3" s="165" t="inlineStr">
        <is>
          <t>Product</t>
        </is>
      </c>
      <c r="O3" s="166" t="inlineStr">
        <is>
          <t>ข้อสอบจริง Product ปี 2567 ข้อ 11</t>
        </is>
      </c>
      <c r="P3" s="165" t="inlineStr">
        <is>
          <t>ข้อสอบเก่า</t>
        </is>
      </c>
      <c r="Q3" s="165" t="inlineStr">
        <is>
          <t>2567</t>
        </is>
      </c>
      <c r="R3" s="165" t="inlineStr"/>
    </row>
    <row r="4" ht="24" customHeight="1" s="49">
      <c r="A4" s="165" t="n">
        <v>2</v>
      </c>
      <c r="B4" s="166"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C4" s="166" t="inlineStr"/>
      <c r="D4" s="166" t="inlineStr">
        <is>
          <t>Cork cells และ Sclereids หนาแน่น</t>
        </is>
      </c>
      <c r="E4" s="166" t="inlineStr">
        <is>
          <t>Cork cells และ Stomata</t>
        </is>
      </c>
      <c r="F4" s="166" t="inlineStr">
        <is>
          <t>ไม่ควรพบ Stomata เลย</t>
        </is>
      </c>
      <c r="G4" s="166" t="inlineStr">
        <is>
          <t>Stomata ชนิด Diacytic และ Palisade mesophyll</t>
        </is>
      </c>
      <c r="H4" s="166" t="inlineStr">
        <is>
          <t>Stone cells และท่อลำเลียงขนาดใหญ่</t>
        </is>
      </c>
      <c r="I4" s="165" t="n">
        <v>4</v>
      </c>
      <c r="J4" s="166"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4" s="166" t="inlineStr">
        <is>
          <t>Thai Herbal Pharmacopoeia: Clinacanthi Nutantis Folium</t>
        </is>
      </c>
      <c r="L4" s="166" t="inlineStr">
        <is>
          <t>Herbal Products &amp; Standardization</t>
        </is>
      </c>
      <c r="M4" s="166" t="inlineStr"/>
      <c r="N4" s="165" t="inlineStr">
        <is>
          <t>Product</t>
        </is>
      </c>
      <c r="O4" s="166" t="inlineStr">
        <is>
          <t>ข้อสอบจริง Product ปี 2563 ข้อ 66</t>
        </is>
      </c>
      <c r="P4" s="165" t="inlineStr">
        <is>
          <t>ข้อสอบเก่า</t>
        </is>
      </c>
      <c r="Q4" s="165" t="inlineStr">
        <is>
          <t>2563</t>
        </is>
      </c>
      <c r="R4" s="165" t="inlineStr"/>
    </row>
    <row r="5" ht="24" customHeight="1" s="49">
      <c r="A5" s="165" t="n">
        <v>3</v>
      </c>
      <c r="B5" s="166"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C5" s="166" t="inlineStr"/>
      <c r="D5" s="166" t="inlineStr">
        <is>
          <t>ผ่านเกณฑ์มาตรฐานเพราะไม่เกิน 5 x 10^7</t>
        </is>
      </c>
      <c r="E5" s="166" t="inlineStr">
        <is>
          <t>ผ่านเกณฑ์มาตรฐานเพราะไม่เกิน 5 x 10^4</t>
        </is>
      </c>
      <c r="F5" s="166" t="inlineStr">
        <is>
          <t>ไม่ผ่านเกณฑ์มาตรฐาน เนื่องจากมีปริมาณเชื้อราและยีสต์รวมเกินเกณฑ์กำหนด 5 x 10^3 CFU/g</t>
        </is>
      </c>
      <c r="G5" s="166" t="inlineStr">
        <is>
          <t>ไม่ผ่านเกณฑ์มาตรฐานเนื่องจากต้องไม่พบใน 10 g</t>
        </is>
      </c>
      <c r="H5" s="166" t="inlineStr">
        <is>
          <t>ไม่สามารถประเมินได้</t>
        </is>
      </c>
      <c r="I5" s="165" t="n">
        <v>3</v>
      </c>
      <c r="J5" s="166"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5" s="166" t="inlineStr">
        <is>
          <t>Thai Herbal Pharmacopoeia / USP-NF &lt;1111&gt;</t>
        </is>
      </c>
      <c r="L5" s="166" t="inlineStr">
        <is>
          <t>Herbal Products &amp; Standardization</t>
        </is>
      </c>
      <c r="M5" s="166" t="inlineStr"/>
      <c r="N5" s="165" t="inlineStr">
        <is>
          <t>Product</t>
        </is>
      </c>
      <c r="O5" s="166" t="inlineStr">
        <is>
          <t>ข้อสอบจริง Product ปี 2563 ข้อ 67</t>
        </is>
      </c>
      <c r="P5" s="165" t="inlineStr">
        <is>
          <t>ข้อสอบเก่า</t>
        </is>
      </c>
      <c r="Q5" s="165" t="inlineStr">
        <is>
          <t>2563</t>
        </is>
      </c>
      <c r="R5" s="165" t="inlineStr"/>
    </row>
    <row r="6" ht="24" customHeight="1" s="49">
      <c r="A6" s="165" t="n">
        <v>4</v>
      </c>
      <c r="B6" s="166"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C6" s="166" t="inlineStr"/>
      <c r="D6" s="166" t="inlineStr">
        <is>
          <t>ยาขมิ้นชัน (Curcuma longa)</t>
        </is>
      </c>
      <c r="E6" s="166" t="inlineStr">
        <is>
          <t>ยาเถาวัลย์เปรียง (Derris scandens)</t>
        </is>
      </c>
      <c r="F6" s="166" t="inlineStr">
        <is>
          <t>ยาหญ้าหนวดแมว (Orthosiphon aristatus)</t>
        </is>
      </c>
      <c r="G6" s="166" t="inlineStr">
        <is>
          <t>ยาไพล (Zingiber cassumunar)</t>
        </is>
      </c>
      <c r="H6" s="166" t="inlineStr">
        <is>
          <t>ยาตะไคร้ (Cymbopogon citratus)</t>
        </is>
      </c>
      <c r="I6" s="165" t="n">
        <v>1</v>
      </c>
      <c r="J6" s="166"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6" s="166" t="inlineStr">
        <is>
          <t>บัญชียาหลักแห่งชาติด้านสมุนไพร พ.ศ. 2566 (ยาขมิ้นชัน) / Thai Herbal Pharmacopoeia: Curcumae Longae Rhizoma</t>
        </is>
      </c>
      <c r="L6" s="166" t="inlineStr">
        <is>
          <t>Herbal Products &amp; Standardization</t>
        </is>
      </c>
      <c r="M6" s="166" t="inlineStr"/>
      <c r="N6" s="165" t="inlineStr">
        <is>
          <t>Product</t>
        </is>
      </c>
      <c r="O6" s="166" t="inlineStr">
        <is>
          <t>ข้อสอบจริง Product ปี 2562 ข้อ 2</t>
        </is>
      </c>
      <c r="P6" s="165" t="inlineStr">
        <is>
          <t>ข้อสอบเก่า</t>
        </is>
      </c>
      <c r="Q6" s="165" t="inlineStr">
        <is>
          <t>2562</t>
        </is>
      </c>
      <c r="R6" s="165" t="inlineStr"/>
    </row>
    <row r="7" ht="24" customHeight="1" s="49">
      <c r="A7" s="165" t="n">
        <v>5</v>
      </c>
      <c r="B7" s="166"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C7" s="166" t="inlineStr"/>
      <c r="D7" s="166" t="inlineStr">
        <is>
          <t>Disintegration Test (การทดสอบเวลาการแตกกระจายตัว โดยกำหนดเวลาไม่เกิน 30 นาที)</t>
        </is>
      </c>
      <c r="E7" s="166" t="inlineStr">
        <is>
          <t>Friability Test (การทดสอบความกร่อน)</t>
        </is>
      </c>
      <c r="F7" s="166" t="inlineStr">
        <is>
          <t>Hardness Test (การทดสอบความแข็ง)</t>
        </is>
      </c>
      <c r="G7" s="166" t="inlineStr">
        <is>
          <t>Pyrogen Test (การทดสอบสารก่อไข้)</t>
        </is>
      </c>
      <c r="H7" s="166" t="inlineStr">
        <is>
          <t>Viscosity Test (การทดสอบความหนืด)</t>
        </is>
      </c>
      <c r="I7" s="165" t="n">
        <v>1</v>
      </c>
      <c r="J7" s="166"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7" s="166" t="inlineStr">
        <is>
          <t>เภสัชตำรับสมุนไพรไทย (Thai Herbal Pharmacopoeia: Quality Control of Herbal Capsules) / USP &lt;701&gt;</t>
        </is>
      </c>
      <c r="L7" s="166" t="inlineStr">
        <is>
          <t>Herbal Products &amp; Standardization</t>
        </is>
      </c>
      <c r="M7" s="166" t="inlineStr"/>
      <c r="N7" s="165" t="inlineStr">
        <is>
          <t>Product</t>
        </is>
      </c>
      <c r="O7" s="166" t="inlineStr">
        <is>
          <t>ข้อสอบจริง Product ปี 2562 ข้อ 2</t>
        </is>
      </c>
      <c r="P7" s="165" t="inlineStr">
        <is>
          <t>ข้อสอบเก่า</t>
        </is>
      </c>
      <c r="Q7" s="165" t="inlineStr">
        <is>
          <t>2562</t>
        </is>
      </c>
      <c r="R7" s="165" t="inlineStr"/>
    </row>
    <row r="8" ht="24" customHeight="1" s="49">
      <c r="A8" s="165" t="n">
        <v>6</v>
      </c>
      <c r="B8" s="166"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C8" s="166" t="inlineStr"/>
      <c r="D8" s="166"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8" s="166" t="inlineStr">
        <is>
          <t>นำผลึก Iodine ไปต้มในน้ำเดือดจนละลายหมดแล้วจึงใส่ Potassium iodide</t>
        </is>
      </c>
      <c r="F8" s="166" t="inlineStr">
        <is>
          <t>บดผลึก Iodine ในน้ำที่อุณหภูมิห้องโดยตรงเป็นเวลานาน</t>
        </is>
      </c>
      <c r="G8" s="166" t="inlineStr">
        <is>
          <t>ใช้ตัวทำละลาย Ethanol 95% ละลาย Iodine โดยไม่ต้องใช้น้ำ</t>
        </is>
      </c>
      <c r="H8" s="166" t="inlineStr">
        <is>
          <t>เติมสารลดแรงตึงผิว Polysorbate 80 ปริมาณมากเพื่อละลายไอโอดีน</t>
        </is>
      </c>
      <c r="I8" s="165" t="n">
        <v>1</v>
      </c>
      <c r="J8" s="166"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8" s="166" t="inlineStr">
        <is>
          <t>USP-NF Official Monographs: Strong Iodine Solution (Lugol's Solution) / Ansel's Pharmaceutical Dosage Forms</t>
        </is>
      </c>
      <c r="L8" s="166" t="inlineStr">
        <is>
          <t>Herbal Products &amp; Standardization</t>
        </is>
      </c>
      <c r="M8" s="166" t="inlineStr"/>
      <c r="N8" s="165" t="inlineStr">
        <is>
          <t>Product</t>
        </is>
      </c>
      <c r="O8" s="166" t="inlineStr">
        <is>
          <t>ข้อสอบจริง Product ปี 2562 ข้อ 3</t>
        </is>
      </c>
      <c r="P8" s="165" t="inlineStr">
        <is>
          <t>ข้อสอบเก่า</t>
        </is>
      </c>
      <c r="Q8" s="165" t="inlineStr">
        <is>
          <t>2562</t>
        </is>
      </c>
      <c r="R8" s="165" t="inlineStr"/>
    </row>
    <row r="9" ht="24" customHeight="1" s="49">
      <c r="A9" s="165" t="n">
        <v>7</v>
      </c>
      <c r="B9" s="166"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C9" s="166" t="inlineStr"/>
      <c r="D9" s="166" t="inlineStr">
        <is>
          <t>High-Performance Liquid Chromatography (HPLC) โดยใช้ตัวตรวจวัด UV/Vis Detector</t>
        </is>
      </c>
      <c r="E9" s="166" t="inlineStr">
        <is>
          <t>Direct UV-Visible Spectrophotometry</t>
        </is>
      </c>
      <c r="F9" s="166" t="inlineStr">
        <is>
          <t>Polarimetry (การวัดมุมการหมุนของแสง)</t>
        </is>
      </c>
      <c r="G9" s="166" t="inlineStr">
        <is>
          <t>Fourier-Transform Infrared Spectroscopy (FT-IR)</t>
        </is>
      </c>
      <c r="H9" s="166" t="inlineStr">
        <is>
          <t>Nuclear Magnetic Resonance Spectroscopy (NMR)</t>
        </is>
      </c>
      <c r="I9" s="165" t="n">
        <v>1</v>
      </c>
      <c r="J9" s="166"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9" s="166" t="inlineStr">
        <is>
          <t>เภสัชตำรับสมุนไพรไทย (Thai Herbal Pharmacopoeia - THP: Chromatographic Separation Techniques / General Notices)</t>
        </is>
      </c>
      <c r="L9" s="166" t="inlineStr">
        <is>
          <t>Herbal Products &amp; Standardization</t>
        </is>
      </c>
      <c r="M9" s="166" t="inlineStr"/>
      <c r="N9" s="165" t="inlineStr">
        <is>
          <t>Product</t>
        </is>
      </c>
      <c r="O9" s="166" t="inlineStr">
        <is>
          <t>ข้อสอบจริง Product ปี 2562 ข้อ 3</t>
        </is>
      </c>
      <c r="P9" s="165" t="inlineStr">
        <is>
          <t>ข้อสอบเก่า</t>
        </is>
      </c>
      <c r="Q9" s="165" t="inlineStr">
        <is>
          <t>2562</t>
        </is>
      </c>
      <c r="R9" s="165" t="inlineStr"/>
    </row>
    <row r="10" ht="24" customHeight="1" s="49">
      <c r="A10" s="165" t="n">
        <v>8</v>
      </c>
      <c r="B10" s="166"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C10" s="166" t="inlineStr"/>
      <c r="D10" s="166" t="inlineStr">
        <is>
          <t>Propellant (สารขับดัน เช่น Hydrofluoroalkane: HFA-134a)</t>
        </is>
      </c>
      <c r="E10" s="166" t="inlineStr">
        <is>
          <t>Glidant (สารช่วยการไหล)</t>
        </is>
      </c>
      <c r="F10" s="166" t="inlineStr">
        <is>
          <t>Co-solvent (ตัวทำละลายร่วม)</t>
        </is>
      </c>
      <c r="G10" s="166" t="inlineStr">
        <is>
          <t>Antioxidant (สารต้านออกซิเดชัน)</t>
        </is>
      </c>
      <c r="H10" s="166" t="inlineStr">
        <is>
          <t>Wetting agent (สารช่วยเปียก)</t>
        </is>
      </c>
      <c r="I10" s="165" t="n">
        <v>1</v>
      </c>
      <c r="J10" s="166"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10" s="166" t="inlineStr">
        <is>
          <t>USP-NF &lt;601&gt; Aerosols / Ansel's Dosage Forms</t>
        </is>
      </c>
      <c r="L10" s="166" t="inlineStr">
        <is>
          <t>Herbal Products &amp; Standardization</t>
        </is>
      </c>
      <c r="M10" s="166" t="inlineStr"/>
      <c r="N10" s="165" t="inlineStr">
        <is>
          <t>Product</t>
        </is>
      </c>
      <c r="O10" s="166" t="inlineStr">
        <is>
          <t>ข้อสอบจริง Product ปี 2562 ข้อ 3</t>
        </is>
      </c>
      <c r="P10" s="165" t="inlineStr">
        <is>
          <t>ข้อสอบเก่า</t>
        </is>
      </c>
      <c r="Q10" s="165" t="inlineStr">
        <is>
          <t>2562</t>
        </is>
      </c>
      <c r="R10" s="165" t="inlineStr"/>
    </row>
    <row r="11" ht="24" customHeight="1" s="49">
      <c r="A11" s="165" t="n">
        <v>9</v>
      </c>
      <c r="B11" s="166"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C11" s="166" t="inlineStr"/>
      <c r="D11" s="166" t="inlineStr">
        <is>
          <t>เซลล์พาลิเซด (Palisade mesophyll), ปากใบ (Diacytic Stomata), ขนพืช (Trichomes) และผลึกซิสโทลิท (Cystoliths)</t>
        </is>
      </c>
      <c r="E11" s="166" t="inlineStr">
        <is>
          <t>เนื้อเยื่อคอร์เทกซ์และท่อลำเลียงไซเลมขนาดใหญ่โดยไม่มีปากใบ</t>
        </is>
      </c>
      <c r="F11" s="166" t="inlineStr">
        <is>
          <t>เนื้อเยื่อคอร์กหนาแน่นและเซลล์สโตน</t>
        </is>
      </c>
      <c r="G11" s="166" t="inlineStr">
        <is>
          <t>เซลล์สเคอรีดและผลึกแคลเซียมออกซาเลตแบบราฟิด</t>
        </is>
      </c>
      <c r="H11" s="166" t="inlineStr">
        <is>
          <t>เซลล์เนื้อเยื่อเจริญแคมเบียม</t>
        </is>
      </c>
      <c r="I11" s="165" t="n">
        <v>1</v>
      </c>
      <c r="J11" s="166"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11" s="166" t="inlineStr">
        <is>
          <t>Thai Herbal Pharmacopoeia: Clinacanthi Nutantis Folium</t>
        </is>
      </c>
      <c r="L11" s="166" t="inlineStr">
        <is>
          <t>Herbal Products &amp; Standardization</t>
        </is>
      </c>
      <c r="M11" s="166" t="inlineStr"/>
      <c r="N11" s="165" t="inlineStr">
        <is>
          <t>Product</t>
        </is>
      </c>
      <c r="O11" s="166" t="inlineStr">
        <is>
          <t>ข้อสอบจริง Product ปี 2561 ข้อ 7</t>
        </is>
      </c>
      <c r="P11" s="165" t="inlineStr">
        <is>
          <t>ข้อสอบเก่า</t>
        </is>
      </c>
      <c r="Q11" s="165" t="inlineStr">
        <is>
          <t>2561</t>
        </is>
      </c>
      <c r="R11" s="165" t="inlineStr"/>
    </row>
    <row r="12" ht="24" customHeight="1" s="49">
      <c r="A12" s="165" t="n">
        <v>10</v>
      </c>
      <c r="B12" s="166"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C12" s="166" t="inlineStr"/>
      <c r="D12" s="166" t="inlineStr">
        <is>
          <t>การทดสอบเวลาการแตกกระจายตัว (Disintegration time ไม่เกิน 30 นาที)</t>
        </is>
      </c>
      <c r="E12" s="166" t="inlineStr">
        <is>
          <t>การทดสอบการละลาย (Dissolution test)</t>
        </is>
      </c>
      <c r="F12" s="166" t="inlineStr">
        <is>
          <t>การทดสอบสารก่อไข้ (Pyrogen limit)</t>
        </is>
      </c>
      <c r="G12" s="166" t="inlineStr">
        <is>
          <t>การทดสอบความหนืด (Viscosity test)</t>
        </is>
      </c>
      <c r="H12" s="166" t="inlineStr">
        <is>
          <t>การทดสอบความกร่อน (Friability test)</t>
        </is>
      </c>
      <c r="I12" s="165" t="n">
        <v>1</v>
      </c>
      <c r="J12" s="166"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12" s="166" t="inlineStr">
        <is>
          <t>Thai Herbal Pharmacopoeia: Andrographis paniculata Capsules / USP &lt;701&gt;</t>
        </is>
      </c>
      <c r="L12" s="166" t="inlineStr">
        <is>
          <t>Herbal Products &amp; Standardization</t>
        </is>
      </c>
      <c r="M12" s="166" t="inlineStr"/>
      <c r="N12" s="165" t="inlineStr">
        <is>
          <t>Product</t>
        </is>
      </c>
      <c r="O12" s="166" t="inlineStr">
        <is>
          <t>ข้อสอบจริง Product ปี 2559 ข้อ 20</t>
        </is>
      </c>
      <c r="P12" s="165" t="inlineStr">
        <is>
          <t>ข้อสอบเก่า</t>
        </is>
      </c>
      <c r="Q12" s="165" t="inlineStr">
        <is>
          <t>2559</t>
        </is>
      </c>
      <c r="R12" s="165" t="inlineStr"/>
    </row>
    <row r="13" ht="24" customHeight="1" s="49">
      <c r="A13" s="165" t="n">
        <v>11</v>
      </c>
      <c r="B13" s="166" t="inlineStr">
        <is>
          <t>สมุนไพรในข้อใดลดระดับไขมันในเลือด</t>
        </is>
      </c>
      <c r="C13" s="166" t="inlineStr"/>
      <c r="D13" s="166" t="inlineStr">
        <is>
          <t>ดองดึง</t>
        </is>
      </c>
      <c r="E13" s="166" t="inlineStr">
        <is>
          <t>กระเทียม</t>
        </is>
      </c>
      <c r="F13" s="166" t="inlineStr">
        <is>
          <t>ขมิ้นชัน</t>
        </is>
      </c>
      <c r="G13" s="166" t="inlineStr">
        <is>
          <t>บอระเพ็ด</t>
        </is>
      </c>
      <c r="H13" s="166" t="inlineStr">
        <is>
          <t>เม็ดแมงลัก</t>
        </is>
      </c>
      <c r="I13" s="165" t="inlineStr">
        <is>
          <t>2</t>
        </is>
      </c>
      <c r="J13" s="166" t="inlineStr">
        <is>
          <t xml:space="preserve">✅ คำตอบที่ถูกต้อง: ข้อ ข. กระเทียม
🎯 ทำไมข้อนี้ถึงถูก:
🔍 ข้ออื่นผิดเพราะอะไร:
</t>
        </is>
      </c>
      <c r="K13" s="166" t="inlineStr"/>
      <c r="L13" s="166" t="inlineStr">
        <is>
          <t>Herbal Medicine</t>
        </is>
      </c>
      <c r="M13" s="166" t="inlineStr"/>
      <c r="N13" s="165" t="inlineStr">
        <is>
          <t>Clinic</t>
        </is>
      </c>
      <c r="O13" s="166" t="inlineStr">
        <is>
          <t>[SOURCE: Pharma Plus เล่มม่วง 2 - ข้อสอบย้อนหลังปี 2558 วันที่ 2 ข้อ 22]</t>
        </is>
      </c>
      <c r="P13" s="165" t="inlineStr">
        <is>
          <t>ข้อสอบเก่า</t>
        </is>
      </c>
      <c r="Q13" s="165" t="inlineStr">
        <is>
          <t>2558</t>
        </is>
      </c>
      <c r="R13" s="165" t="inlineStr"/>
    </row>
    <row r="14" ht="24" customHeight="1" s="49">
      <c r="A14" s="165" t="n">
        <v>12</v>
      </c>
      <c r="B14" s="166"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C14" s="166" t="inlineStr"/>
      <c r="D14" s="166" t="inlineStr">
        <is>
          <t>ประสะกะเพรา</t>
        </is>
      </c>
      <c r="E14" s="166" t="inlineStr">
        <is>
          <t>ยาผสมเถาวัลย์เปรียง</t>
        </is>
      </c>
      <c r="F14" s="166" t="inlineStr">
        <is>
          <t>ขิง</t>
        </is>
      </c>
      <c r="G14" s="166" t="inlineStr">
        <is>
          <t>พญาสัตบรรณ</t>
        </is>
      </c>
      <c r="H14" s="166" t="inlineStr">
        <is>
          <t>เหง้าข่า</t>
        </is>
      </c>
      <c r="I14" s="165" t="inlineStr">
        <is>
          <t>2</t>
        </is>
      </c>
      <c r="J14" s="166"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K14" s="166" t="inlineStr"/>
      <c r="L14" s="166" t="inlineStr">
        <is>
          <t>Herbal Medicines in NLEM</t>
        </is>
      </c>
      <c r="M14" s="166" t="inlineStr"/>
      <c r="N14" s="165" t="inlineStr">
        <is>
          <t>Product</t>
        </is>
      </c>
      <c r="O14" s="166" t="inlineStr">
        <is>
          <t>[SOURCE: Pharma Plus เล่มม่วง 2 - ข้อสอบย้อนหลัง PLE-CC1 ปี 2564 วันที่ 1 ข้อ 13]</t>
        </is>
      </c>
      <c r="P14" s="165" t="inlineStr">
        <is>
          <t>ข้อสอบเก่า</t>
        </is>
      </c>
      <c r="Q14" s="165" t="inlineStr">
        <is>
          <t>2564</t>
        </is>
      </c>
      <c r="R14" s="165" t="inlineStr"/>
    </row>
    <row r="15" ht="24" customHeight="1" s="49">
      <c r="A15" s="165" t="n">
        <v>13</v>
      </c>
      <c r="B15" s="166"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C15" s="166" t="inlineStr"/>
      <c r="D15" s="166" t="inlineStr">
        <is>
          <t>มะขามป้อม</t>
        </is>
      </c>
      <c r="E15" s="166" t="inlineStr">
        <is>
          <t>ชะเอมเทศ</t>
        </is>
      </c>
      <c r="F15" s="166" t="inlineStr">
        <is>
          <t>มะแว้ง</t>
        </is>
      </c>
      <c r="G15" s="166" t="inlineStr">
        <is>
          <t>ขิง</t>
        </is>
      </c>
      <c r="H15" s="166" t="inlineStr">
        <is>
          <t>ฟ้าทะลายโจร</t>
        </is>
      </c>
      <c r="I15" s="165" t="inlineStr">
        <is>
          <t>5</t>
        </is>
      </c>
      <c r="J15" s="166"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K15" s="166" t="inlineStr"/>
      <c r="L15" s="166" t="inlineStr">
        <is>
          <t>Herbal Medicines in NLEM</t>
        </is>
      </c>
      <c r="M15" s="166" t="inlineStr"/>
      <c r="N15" s="165" t="inlineStr">
        <is>
          <t>Product</t>
        </is>
      </c>
      <c r="O15" s="166" t="inlineStr">
        <is>
          <t>[SOURCE: Pharma Plus เล่มม่วง 2 - ข้อสอบย้อนหลัง PLE-CC1 ปี 2564 วันที่ 1 ข้อ 26]</t>
        </is>
      </c>
      <c r="P15" s="165" t="inlineStr">
        <is>
          <t>ข้อสอบเก่า</t>
        </is>
      </c>
      <c r="Q15" s="165" t="inlineStr">
        <is>
          <t>2564</t>
        </is>
      </c>
      <c r="R15" s="165" t="inlineStr"/>
    </row>
    <row r="16" ht="24" customHeight="1" s="49">
      <c r="A16" s="165" t="n">
        <v>14</v>
      </c>
      <c r="B16" s="166" t="inlineStr">
        <is>
          <t>ตามงานสาธารณสุขมูลฐาน สมุนไพรใดใช้รักษาโรคผิวหนังที่เกิดจากเชื้อรา (กลาก เกลื้อน) ได้</t>
        </is>
      </c>
      <c r="C16" s="166" t="inlineStr"/>
      <c r="D16" s="166" t="inlineStr">
        <is>
          <t>พลู</t>
        </is>
      </c>
      <c r="E16" s="166" t="inlineStr">
        <is>
          <t>ทองพันชั่ง</t>
        </is>
      </c>
      <c r="F16" s="166" t="inlineStr">
        <is>
          <t>เปลือกมังคุด</t>
        </is>
      </c>
      <c r="G16" s="166" t="inlineStr">
        <is>
          <t>พญายอ</t>
        </is>
      </c>
      <c r="H16" s="166" t="inlineStr">
        <is>
          <t>ว่านหางจระเข้</t>
        </is>
      </c>
      <c r="I16" s="165" t="inlineStr">
        <is>
          <t>2</t>
        </is>
      </c>
      <c r="J16" s="166"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K16" s="166" t="inlineStr"/>
      <c r="L16" s="166" t="inlineStr">
        <is>
          <t>Primary Health Care Herbal Medicine</t>
        </is>
      </c>
      <c r="M16" s="166" t="inlineStr"/>
      <c r="N16" s="165" t="inlineStr">
        <is>
          <t>Product</t>
        </is>
      </c>
      <c r="O16" s="166" t="inlineStr">
        <is>
          <t>[SOURCE: Pharma Plus เล่มม่วง 2 - ข้อสอบย้อนหลัง PLE-CC1 ปี 2564 วันที่ 1 ข้อ 30]</t>
        </is>
      </c>
      <c r="P16" s="165" t="inlineStr">
        <is>
          <t>ข้อสอบเก่า</t>
        </is>
      </c>
      <c r="Q16" s="165" t="inlineStr">
        <is>
          <t>2564</t>
        </is>
      </c>
      <c r="R16" s="165" t="inlineStr"/>
    </row>
    <row r="17" ht="24" customHeight="1" s="49">
      <c r="A17" s="165" t="n">
        <v>15</v>
      </c>
      <c r="B17" s="166" t="inlineStr">
        <is>
          <t>สารสำคัญที่มีสรรพคุณลดปวดในเจลพริกคือสารใด</t>
        </is>
      </c>
      <c r="C17" s="166" t="inlineStr"/>
      <c r="D17" s="166" t="inlineStr">
        <is>
          <t>Piperine</t>
        </is>
      </c>
      <c r="E17" s="166" t="inlineStr">
        <is>
          <t>Capsaicin</t>
        </is>
      </c>
      <c r="F17" s="166" t="inlineStr">
        <is>
          <t>Eugenol</t>
        </is>
      </c>
      <c r="G17" s="166" t="inlineStr">
        <is>
          <t>Volatile oil</t>
        </is>
      </c>
      <c r="H17" s="166" t="inlineStr">
        <is>
          <t>Curcuminoid</t>
        </is>
      </c>
      <c r="I17" s="165" t="inlineStr">
        <is>
          <t>2</t>
        </is>
      </c>
      <c r="J17" s="166" t="inlineStr">
        <is>
          <t>✅ คำตอบที่ถูกต้อง: ข้อ ข. Capsaicin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K17" s="166" t="inlineStr"/>
      <c r="L17" s="166" t="inlineStr">
        <is>
          <t>Herbal Formulations</t>
        </is>
      </c>
      <c r="M17" s="166" t="inlineStr"/>
      <c r="N17" s="165" t="inlineStr">
        <is>
          <t>Product</t>
        </is>
      </c>
      <c r="O17" s="166" t="inlineStr">
        <is>
          <t>[SOURCE: Pharma Plus เล่มม่วง 2 - ข้อสอบย้อนหลัง PLE-CC1 ปี 2564 วันที่ 1 ข้อ 43]</t>
        </is>
      </c>
      <c r="P17" s="165" t="inlineStr">
        <is>
          <t>ข้อสอบเก่า</t>
        </is>
      </c>
      <c r="Q17" s="165" t="inlineStr">
        <is>
          <t>2564</t>
        </is>
      </c>
      <c r="R17" s="165" t="inlineStr"/>
    </row>
    <row r="18" ht="24" customHeight="1" s="49">
      <c r="A18" s="165" t="n">
        <v>16</v>
      </c>
      <c r="B18" s="166"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C18" s="166" t="inlineStr"/>
      <c r="D18" s="166" t="inlineStr">
        <is>
          <t>ยาสหัสธารา</t>
        </is>
      </c>
      <c r="E18" s="166" t="inlineStr">
        <is>
          <t>ยาประสะกะเพรา</t>
        </is>
      </c>
      <c r="F18" s="166" t="inlineStr">
        <is>
          <t>ยาตรีผลา</t>
        </is>
      </c>
      <c r="G18" s="166" t="inlineStr">
        <is>
          <t>ยาไฟประลัยกัลป์</t>
        </is>
      </c>
      <c r="H18" s="166" t="inlineStr">
        <is>
          <t>ยาหอมอินทจักร์</t>
        </is>
      </c>
      <c r="I18" s="165" t="inlineStr">
        <is>
          <t>4</t>
        </is>
      </c>
      <c r="J18" s="166" t="inlineStr">
        <is>
          <t>✅ คำตอบที่ถูกต้อง: ข้อ ง. ยาไฟประลัยกัลป์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K18" s="166" t="inlineStr"/>
      <c r="L18" s="166" t="inlineStr">
        <is>
          <t>Thai Traditional Medicine in NLEM</t>
        </is>
      </c>
      <c r="M18" s="166" t="inlineStr"/>
      <c r="N18" s="165" t="inlineStr">
        <is>
          <t>Product</t>
        </is>
      </c>
      <c r="O18" s="166" t="inlineStr">
        <is>
          <t>[SOURCE: Pharma Plus เล่มม่วง 2 - ข้อสอบย้อนหลัง PLE-CC1 ปี 2564 วันที่ 1 ข้อ 48]</t>
        </is>
      </c>
      <c r="P18" s="165" t="inlineStr">
        <is>
          <t>ข้อสอบเก่า</t>
        </is>
      </c>
      <c r="Q18" s="165" t="inlineStr">
        <is>
          <t>2564</t>
        </is>
      </c>
      <c r="R18" s="165" t="inlineStr"/>
    </row>
    <row r="19" ht="24" customHeight="1" s="49">
      <c r="A19" s="165" t="n">
        <v>17</v>
      </c>
      <c r="B19" s="166"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C19" s="166" t="inlineStr"/>
      <c r="D19" s="166" t="inlineStr">
        <is>
          <t>ไม่พบ cork และ sclereid</t>
        </is>
      </c>
      <c r="E19" s="166" t="inlineStr">
        <is>
          <t>พบ stomata และ palisade mesophyll</t>
        </is>
      </c>
      <c r="F19" s="166" t="inlineStr">
        <is>
          <t>พบ stomata ไม่พบ palisade</t>
        </is>
      </c>
      <c r="G19" s="166" t="inlineStr">
        <is>
          <t>พบ cork และ stoma</t>
        </is>
      </c>
      <c r="H19" s="166" t="inlineStr">
        <is>
          <t>พบ sclereid และ cork</t>
        </is>
      </c>
      <c r="I19" s="165" t="inlineStr">
        <is>
          <t>2</t>
        </is>
      </c>
      <c r="J19" s="166"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K19" s="166" t="inlineStr"/>
      <c r="L19" s="166" t="inlineStr">
        <is>
          <t>Pharmacognosy and Plant Anatomy</t>
        </is>
      </c>
      <c r="M19" s="166" t="inlineStr"/>
      <c r="N19" s="165" t="inlineStr">
        <is>
          <t>Product</t>
        </is>
      </c>
      <c r="O19" s="166" t="inlineStr">
        <is>
          <t>[SOURCE: Pharma Plus เล่มม่วง 2 - ข้อสอบย้อนหลัง PLE-CC1 ปี 2564 วันที่ 1 ข้อ 49]</t>
        </is>
      </c>
      <c r="P19" s="165" t="inlineStr">
        <is>
          <t>ข้อสอบเก่า</t>
        </is>
      </c>
      <c r="Q19" s="165" t="inlineStr">
        <is>
          <t>2564</t>
        </is>
      </c>
      <c r="R19" s="165" t="inlineStr"/>
    </row>
    <row r="20" ht="24" customHeight="1" s="49">
      <c r="A20" s="165" t="n">
        <v>18</v>
      </c>
      <c r="B20" s="166" t="inlineStr">
        <is>
          <t>[กรณีศึกษา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C20" s="166" t="inlineStr"/>
      <c r="D20" s="166" t="inlineStr">
        <is>
          <t>น้ำมันมะพร้าว</t>
        </is>
      </c>
      <c r="E20" s="166" t="inlineStr">
        <is>
          <t>ใบตำลึง</t>
        </is>
      </c>
      <c r="F20" s="166" t="inlineStr">
        <is>
          <t>เปลือกมังคุด</t>
        </is>
      </c>
      <c r="G20" s="166" t="inlineStr">
        <is>
          <t>เมล็ดฟักทอง</t>
        </is>
      </c>
      <c r="H20" s="166" t="inlineStr">
        <is>
          <t>ผลแก่แมงลัก</t>
        </is>
      </c>
      <c r="I20" s="165" t="inlineStr">
        <is>
          <t>4</t>
        </is>
      </c>
      <c r="J20" s="166"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K20" s="166" t="inlineStr"/>
      <c r="L20" s="166" t="inlineStr">
        <is>
          <t>Anthelmintic herbs</t>
        </is>
      </c>
      <c r="M20" s="166" t="inlineStr"/>
      <c r="N20" s="165" t="inlineStr">
        <is>
          <t>Product</t>
        </is>
      </c>
      <c r="O20" s="166" t="inlineStr">
        <is>
          <t>[SOURCE: Pharma Plus เล่มม่วง 2 - ข้อสอบย้อนหลัง PLE-CC1 ปี 2564 วันที่ 1 ข้อ 54]</t>
        </is>
      </c>
      <c r="P20" s="165" t="inlineStr">
        <is>
          <t>ข้อสอบเก่า</t>
        </is>
      </c>
      <c r="Q20" s="165" t="inlineStr">
        <is>
          <t>2564</t>
        </is>
      </c>
      <c r="R20" s="165" t="inlineStr"/>
    </row>
    <row r="21" ht="24" customHeight="1" s="49">
      <c r="A21" s="165" t="n">
        <v>19</v>
      </c>
      <c r="B21"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C21" s="166" t="inlineStr"/>
      <c r="D21" s="166" t="inlineStr">
        <is>
          <t>กระเจี๊ยบแดง</t>
        </is>
      </c>
      <c r="E21" s="166" t="inlineStr">
        <is>
          <t>ช้าพลู</t>
        </is>
      </c>
      <c r="F21" s="166" t="inlineStr">
        <is>
          <t>รางจืด</t>
        </is>
      </c>
      <c r="G21" s="166" t="inlineStr">
        <is>
          <t>ฟ้าทะลายโจร</t>
        </is>
      </c>
      <c r="H21" s="166" t="inlineStr">
        <is>
          <t>หญ้าปักกิ่ง</t>
        </is>
      </c>
      <c r="I21" s="165" t="inlineStr">
        <is>
          <t>1</t>
        </is>
      </c>
      <c r="J21" s="166"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K21" s="166" t="inlineStr"/>
      <c r="L21" s="166" t="inlineStr">
        <is>
          <t>Herbal medicine for urinary symptoms</t>
        </is>
      </c>
      <c r="M21" s="166" t="inlineStr"/>
      <c r="N21" s="165" t="inlineStr">
        <is>
          <t>Product</t>
        </is>
      </c>
      <c r="O21" s="166" t="inlineStr">
        <is>
          <t>[SOURCE: Pharma Plus เล่มม่วง 2 - ข้อสอบย้อนหลัง PLE-CC1 ปี 2564 วันที่ 1 ข้อ 63]</t>
        </is>
      </c>
      <c r="P21" s="165" t="inlineStr">
        <is>
          <t>ข้อสอบเก่า</t>
        </is>
      </c>
      <c r="Q21" s="165" t="inlineStr">
        <is>
          <t>2564</t>
        </is>
      </c>
      <c r="R21" s="165" t="inlineStr"/>
    </row>
    <row r="22" ht="24" customHeight="1" s="49">
      <c r="A22" s="165" t="n">
        <v>20</v>
      </c>
      <c r="B22" s="166" t="inlineStr">
        <is>
          <t>ยาสมุนไพรใดแก้พิษแมลงสัตว์กัดต่อย</t>
        </is>
      </c>
      <c r="C22" s="166" t="inlineStr"/>
      <c r="D22" s="166" t="inlineStr">
        <is>
          <t>ว่านหางจระเข้</t>
        </is>
      </c>
      <c r="E22" s="166" t="inlineStr">
        <is>
          <t>พญายอ</t>
        </is>
      </c>
      <c r="F22" s="166" t="inlineStr">
        <is>
          <t>เปลือกมังคุด</t>
        </is>
      </c>
      <c r="G22" s="166" t="inlineStr">
        <is>
          <t>ขมิ้นชัน</t>
        </is>
      </c>
      <c r="H22" s="166" t="inlineStr">
        <is>
          <t>เจ้าไพล บางนา</t>
        </is>
      </c>
      <c r="I22" s="165" t="inlineStr">
        <is>
          <t>2</t>
        </is>
      </c>
      <c r="J22" s="166"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K22" s="166" t="inlineStr"/>
      <c r="L22" s="166" t="inlineStr">
        <is>
          <t>Herbal Medicine</t>
        </is>
      </c>
      <c r="M22" s="166" t="inlineStr"/>
      <c r="N22" s="165" t="inlineStr">
        <is>
          <t>Product</t>
        </is>
      </c>
      <c r="O22" s="166" t="inlineStr">
        <is>
          <t>[SOURCE: Pharma Plus เล่มม่วง 2 - ข้อสอบย้อนหลัง PLE-CC1 ปี 2564 วันที่ 1 ข้อ 103]</t>
        </is>
      </c>
      <c r="P22" s="165" t="inlineStr">
        <is>
          <t>ข้อสอบเก่า</t>
        </is>
      </c>
      <c r="Q22" s="165" t="inlineStr">
        <is>
          <t>2564</t>
        </is>
      </c>
      <c r="R22" s="165" t="inlineStr"/>
    </row>
    <row r="23" ht="24" customHeight="1" s="49">
      <c r="A23" s="165" t="n">
        <v>21</v>
      </c>
      <c r="B23" s="166"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C23" s="166" t="inlineStr"/>
      <c r="D23" s="166" t="inlineStr">
        <is>
          <t>ทิงเจอร์พลู</t>
        </is>
      </c>
      <c r="E23" s="166" t="inlineStr">
        <is>
          <t>ทิงเจอร์เสลดพังพอน</t>
        </is>
      </c>
      <c r="F23" s="166" t="inlineStr">
        <is>
          <t>ครีมมะหาด</t>
        </is>
      </c>
      <c r="G23" s="166" t="inlineStr">
        <is>
          <t>ทิงเจอร์ทองพันชั่ง</t>
        </is>
      </c>
      <c r="H23" s="166" t="inlineStr">
        <is>
          <t>ครีมผักบุ้งทะเล</t>
        </is>
      </c>
      <c r="I23" s="165" t="inlineStr">
        <is>
          <t>4</t>
        </is>
      </c>
      <c r="J23" s="166"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K23" s="166" t="inlineStr"/>
      <c r="L23" s="166" t="inlineStr">
        <is>
          <t>Herbal Medicine</t>
        </is>
      </c>
      <c r="M23" s="166" t="inlineStr"/>
      <c r="N23" s="165" t="inlineStr">
        <is>
          <t>Product</t>
        </is>
      </c>
      <c r="O23" s="166" t="inlineStr">
        <is>
          <t>[SOURCE: Pharma Plus เล่มม่วง 2 - ข้อสอบย้อนหลัง PLE-CC1 ปี 2564 วันที่ 2 ข้อ 23]</t>
        </is>
      </c>
      <c r="P23" s="165" t="inlineStr">
        <is>
          <t>ข้อสอบเก่า</t>
        </is>
      </c>
      <c r="Q23" s="165" t="inlineStr">
        <is>
          <t>2564</t>
        </is>
      </c>
      <c r="R23" s="165" t="inlineStr"/>
    </row>
    <row r="24" ht="24" customHeight="1" s="49">
      <c r="A24" s="165" t="n">
        <v>22</v>
      </c>
      <c r="B24" s="166"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C24" s="166" t="inlineStr"/>
      <c r="D24" s="166" t="inlineStr">
        <is>
          <t>หญ้าหนวดแมว</t>
        </is>
      </c>
      <c r="E24" s="166" t="inlineStr">
        <is>
          <t>รางจืด</t>
        </is>
      </c>
      <c r="F24" s="166" t="inlineStr">
        <is>
          <t>กระเจี๊ยบแดง</t>
        </is>
      </c>
      <c r="G24" s="166" t="inlineStr">
        <is>
          <t>หญ้าดอกขาว</t>
        </is>
      </c>
      <c r="H24" s="166" t="inlineStr">
        <is>
          <t>ขิง</t>
        </is>
      </c>
      <c r="I24" s="165" t="inlineStr">
        <is>
          <t>4</t>
        </is>
      </c>
      <c r="J24" s="166"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K24" s="166" t="inlineStr"/>
      <c r="L24" s="166" t="inlineStr">
        <is>
          <t>Herbal Medicine</t>
        </is>
      </c>
      <c r="M24" s="166" t="inlineStr"/>
      <c r="N24" s="165" t="inlineStr">
        <is>
          <t>Product</t>
        </is>
      </c>
      <c r="O24" s="166" t="inlineStr">
        <is>
          <t>[SOURCE: Pharma Plus เล่มม่วง 2 - ข้อสอบย้อนหลัง PLE-CC1 ปี 2564 วันที่ 2 ข้อ 43]</t>
        </is>
      </c>
      <c r="P24" s="165" t="inlineStr">
        <is>
          <t>ข้อสอบเก่า</t>
        </is>
      </c>
      <c r="Q24" s="165" t="inlineStr">
        <is>
          <t>2564</t>
        </is>
      </c>
      <c r="R24" s="165" t="inlineStr"/>
    </row>
    <row r="25" ht="24" customHeight="1" s="49">
      <c r="A25" s="165" t="n">
        <v>23</v>
      </c>
      <c r="B25" s="166" t="inlineStr">
        <is>
          <t>สมุนไพรในใดมีหลักฐานเชิงช่วยลดระดับน้ำตาลได้</t>
        </is>
      </c>
      <c r="C25" s="166" t="inlineStr"/>
      <c r="D25" s="166" t="inlineStr">
        <is>
          <t>ดอกแค</t>
        </is>
      </c>
      <c r="E25" s="166" t="inlineStr">
        <is>
          <t>ขี้เหล็ก</t>
        </is>
      </c>
      <c r="F25" s="166" t="inlineStr">
        <is>
          <t>มะระขี้นก</t>
        </is>
      </c>
      <c r="G25" s="166" t="inlineStr">
        <is>
          <t>ทองพันชั่ง</t>
        </is>
      </c>
      <c r="H25" s="166" t="inlineStr">
        <is>
          <t>ฟ้าทะลายโจร</t>
        </is>
      </c>
      <c r="I25" s="165" t="inlineStr">
        <is>
          <t>3</t>
        </is>
      </c>
      <c r="J25" s="166"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25" s="166" t="inlineStr">
        <is>
          <t>Herbal Medicine in Diabetes</t>
        </is>
      </c>
      <c r="L25" s="166" t="inlineStr">
        <is>
          <t>Momordica charantia (Bitter Gourd) Hypoglycemic Effect</t>
        </is>
      </c>
      <c r="M25" s="166" t="inlineStr"/>
      <c r="N25" s="165" t="inlineStr">
        <is>
          <t>ปานกลาง</t>
        </is>
      </c>
      <c r="O25" s="166" t="inlineStr">
        <is>
          <t>ข้อสอบเก่า</t>
        </is>
      </c>
      <c r="P25" s="165" t="inlineStr">
        <is>
          <t>ข้อสอบเก่า</t>
        </is>
      </c>
      <c r="Q25" s="165" t="inlineStr">
        <is>
          <t>2565</t>
        </is>
      </c>
      <c r="R25" s="165" t="inlineStr"/>
    </row>
    <row r="26" ht="409.6" customHeight="1" s="49"/>
    <row r="27" ht="409.6" customHeight="1" s="49"/>
    <row r="28" ht="409.6" customHeight="1" s="49"/>
    <row r="29" ht="409.6" customHeight="1" s="49"/>
    <row r="30" ht="409.6" customHeight="1" s="49"/>
    <row r="31" ht="409.6" customHeight="1" s="49"/>
    <row r="32" ht="409.6" customHeight="1" s="49"/>
    <row r="33" ht="409.6" customHeight="1" s="49"/>
    <row r="34" ht="409.6" customHeight="1" s="49"/>
    <row r="35" ht="24"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R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R10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inlineStr"/>
      <c r="D3" s="166" t="inlineStr">
        <is>
          <t>Methyl cyanide</t>
        </is>
      </c>
      <c r="E3" s="166" t="inlineStr">
        <is>
          <t>Nitro</t>
        </is>
      </c>
      <c r="F3" s="166" t="inlineStr">
        <is>
          <t>Thio</t>
        </is>
      </c>
      <c r="G3" s="166" t="inlineStr">
        <is>
          <t>Furan</t>
        </is>
      </c>
      <c r="H3" s="166" t="inlineStr">
        <is>
          <t>Amine</t>
        </is>
      </c>
      <c r="I3" s="165" t="n">
        <v>4</v>
      </c>
      <c r="J3" s="166"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SAR &amp; Drug Design</t>
        </is>
      </c>
      <c r="M3" s="166" t="inlineStr"/>
      <c r="N3" s="165" t="inlineStr">
        <is>
          <t>Product</t>
        </is>
      </c>
      <c r="O3" s="166" t="inlineStr">
        <is>
          <t>ข้อ 1 Pharma Plus เล่มม่วง (เฉลยข้อ ง)</t>
        </is>
      </c>
      <c r="P3" s="165" t="inlineStr">
        <is>
          <t>แบบฝึกหัด</t>
        </is>
      </c>
      <c r="Q3" s="165" t="inlineStr">
        <is>
          <t>เล่มม่วง</t>
        </is>
      </c>
      <c r="R3" s="165" t="inlineStr"/>
    </row>
    <row r="4" ht="24" customHeight="1" s="49">
      <c r="A4" s="165" t="n">
        <v>2</v>
      </c>
      <c r="B4" s="166" t="inlineStr">
        <is>
          <t>จากสูตรโครงสร้างของ praziquantel ตำแหน่งนี้เรียกว่า และมีคุณสมบัติอย่างไร</t>
        </is>
      </c>
      <c r="C4" s="166" t="inlineStr"/>
      <c r="D4" s="166" t="inlineStr">
        <is>
          <t>Quinoline, base</t>
        </is>
      </c>
      <c r="E4" s="166" t="inlineStr">
        <is>
          <t>Isoquinoline, base</t>
        </is>
      </c>
      <c r="F4" s="166" t="inlineStr">
        <is>
          <t>Guanine, acid</t>
        </is>
      </c>
      <c r="G4" s="166" t="inlineStr">
        <is>
          <t>Pyramidine, acid</t>
        </is>
      </c>
      <c r="H4" s="166" t="inlineStr">
        <is>
          <t>Nirobenzene, acid</t>
        </is>
      </c>
      <c r="I4" s="165" t="n">
        <v>2</v>
      </c>
      <c r="J4" s="166"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SAR &amp; Drug Design</t>
        </is>
      </c>
      <c r="M4" s="166" t="inlineStr"/>
      <c r="N4" s="165" t="inlineStr">
        <is>
          <t>Product</t>
        </is>
      </c>
      <c r="O4" s="166" t="inlineStr">
        <is>
          <t>ข้อ 2 Pharma Plus เล่มม่วง (เฉลยข้อ ข)</t>
        </is>
      </c>
      <c r="P4" s="165" t="inlineStr">
        <is>
          <t>แบบฝึกหัด</t>
        </is>
      </c>
      <c r="Q4" s="165" t="inlineStr">
        <is>
          <t>เล่มม่วง</t>
        </is>
      </c>
      <c r="R4" s="165" t="inlineStr"/>
    </row>
    <row r="5" ht="24" customHeight="1" s="49">
      <c r="A5" s="165" t="n">
        <v>3</v>
      </c>
      <c r="B5" s="166" t="inlineStr">
        <is>
          <t>จากสูตรโครงสร้างมีหมู่ carboxyl group กี่หมู่</t>
        </is>
      </c>
      <c r="C5" s="166" t="inlineStr"/>
      <c r="D5" s="166" t="inlineStr">
        <is>
          <t>Bioisosteric Replacement (Carboxylic acid → Tetrazole)</t>
        </is>
      </c>
      <c r="E5" s="166" t="inlineStr">
        <is>
          <t>Prodrug Design via Esterification for Oral Bioavailability</t>
        </is>
      </c>
      <c r="F5" s="166" t="inlineStr">
        <is>
          <t>Cytochrome P450 CYP3A4 Phase I Oxidation</t>
        </is>
      </c>
      <c r="G5" s="166" t="inlineStr">
        <is>
          <t>Phase II Glucuronidation Conjugation by UGT</t>
        </is>
      </c>
      <c r="H5" s="166" t="inlineStr">
        <is>
          <t>Log P Lipophilicity Partition Coefficient optimization</t>
        </is>
      </c>
      <c r="I5" s="165" t="n">
        <v>2</v>
      </c>
      <c r="J5" s="166"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SAR &amp; Drug Design</t>
        </is>
      </c>
      <c r="M5" s="166" t="inlineStr"/>
      <c r="N5" s="165" t="inlineStr">
        <is>
          <t>Product</t>
        </is>
      </c>
      <c r="O5" s="166" t="inlineStr">
        <is>
          <t>ข้อ 3 Pharma Plus เล่มม่วง (เฉลยข้อ ข)</t>
        </is>
      </c>
      <c r="P5" s="165" t="inlineStr">
        <is>
          <t>แบบฝึกหัด</t>
        </is>
      </c>
      <c r="Q5" s="165" t="inlineStr">
        <is>
          <t>เล่มม่วง</t>
        </is>
      </c>
      <c r="R5" s="165" t="inlineStr"/>
    </row>
    <row r="6" ht="24" customHeight="1" s="49">
      <c r="A6" s="165" t="n">
        <v>4</v>
      </c>
      <c r="B6" s="166" t="inlineStr">
        <is>
          <t>จากโครงสร้าง Simvastatin และ Pravastatin ข้อใดถูกต้อง</t>
        </is>
      </c>
      <c r="C6" s="166" t="inlineStr"/>
      <c r="D6" s="166" t="inlineStr">
        <is>
          <t>Cholestyramine ลดการดูดซึมของยา simvastatin เพราะโครงสร้าง Simvastatin มี lactone ring</t>
        </is>
      </c>
      <c r="E6" s="166" t="inlineStr">
        <is>
          <t>Cholestyramine ลดการดูดซึมของยา pravastatin เพราะโครงสร้าง Pravastatin มี carboxylic acid</t>
        </is>
      </c>
      <c r="F6" s="166" t="inlineStr">
        <is>
          <t>Simvastatin ลดการดูดซึมของยา cholestyramine</t>
        </is>
      </c>
      <c r="G6" s="166" t="inlineStr">
        <is>
          <t>Cholestyramine ไม่มีผลต่อการดูดซึมของยา simvastatin และ pravastatin</t>
        </is>
      </c>
      <c r="H6" s="166" t="inlineStr">
        <is>
          <t>Cholestyramine เพิ่มการดูดซึมของยา simvastatin และ pravastatin</t>
        </is>
      </c>
      <c r="I6" s="165" t="n">
        <v>2</v>
      </c>
      <c r="J6" s="166"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SAR &amp; Drug Design</t>
        </is>
      </c>
      <c r="M6" s="166" t="inlineStr"/>
      <c r="N6" s="165" t="inlineStr">
        <is>
          <t>Product</t>
        </is>
      </c>
      <c r="O6" s="166" t="inlineStr">
        <is>
          <t>ข้อ 4 Pharma Plus เล่มม่วง (เฉลยข้อ ข)</t>
        </is>
      </c>
      <c r="P6" s="165" t="inlineStr">
        <is>
          <t>แบบฝึกหัด</t>
        </is>
      </c>
      <c r="Q6" s="165" t="inlineStr">
        <is>
          <t>เล่มม่วง</t>
        </is>
      </c>
      <c r="R6" s="165" t="inlineStr"/>
    </row>
    <row r="7" ht="24" customHeight="1" s="49">
      <c r="A7" s="165" t="n">
        <v>5</v>
      </c>
      <c r="B7" s="166" t="inlineStr">
        <is>
          <t>โครงสร้างที่แสดงข้อ 4 สัมพันธ์กับการออกฤทธิ์ของยาอย่างไร</t>
        </is>
      </c>
      <c r="C7" s="166" t="inlineStr"/>
      <c r="D7" s="166" t="inlineStr">
        <is>
          <t>Pravastatin เป็น prodrug</t>
        </is>
      </c>
      <c r="E7" s="166" t="inlineStr">
        <is>
          <t>Pravastatin และ simvastatin เป็น prodrug</t>
        </is>
      </c>
      <c r="F7" s="166" t="inlineStr">
        <is>
          <t>Pravastatin มีโครงสร้างที่ออกฤทธิ์ในร่างกายสองรูปแบบ คือ โครงสร้างที่เชื่อมเป็นวง lactone ring และโครงสร้างที่เป็น carboxylic acid</t>
        </is>
      </c>
      <c r="G7" s="166" t="inlineStr">
        <is>
          <t>Simvastatin มีโครงสร้างที่ออกฤทธิ์ คือ โครงสร้างที่เป็น lactone ring เปิด</t>
        </is>
      </c>
      <c r="H7" s="166" t="inlineStr">
        <is>
          <t>Pravastatin และ simvastatin ไม่เป็น prodrug</t>
        </is>
      </c>
      <c r="I7" s="165" t="n">
        <v>4</v>
      </c>
      <c r="J7" s="166"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SAR &amp; Drug Design</t>
        </is>
      </c>
      <c r="M7" s="166" t="inlineStr"/>
      <c r="N7" s="165" t="inlineStr">
        <is>
          <t>Product</t>
        </is>
      </c>
      <c r="O7" s="166" t="inlineStr">
        <is>
          <t>ข้อ 5 Pharma Plus เล่มม่วง (เฉลยข้อ ง)</t>
        </is>
      </c>
      <c r="P7" s="165" t="inlineStr">
        <is>
          <t>แบบฝึกหัด</t>
        </is>
      </c>
      <c r="Q7" s="165" t="inlineStr">
        <is>
          <t>เล่มม่วง</t>
        </is>
      </c>
      <c r="R7" s="165" t="inlineStr"/>
    </row>
    <row r="8" ht="24" customHeight="1" s="49">
      <c r="A8" s="165" t="n">
        <v>6</v>
      </c>
      <c r="B8" s="166" t="inlineStr">
        <is>
          <t>สูตรโครงสร้างของยาต่อไปนี้ข้อใดคือ Dexamethasone</t>
        </is>
      </c>
      <c r="C8" s="166" t="inlineStr"/>
      <c r="D8" s="166" t="inlineStr">
        <is>
          <t>โครงสร้างเตียรอยด์มีหมู่ -OH และ -F</t>
        </is>
      </c>
      <c r="E8" s="166" t="inlineStr">
        <is>
          <t>โครงสร้าง ACE inhibitor</t>
        </is>
      </c>
      <c r="F8" s="166" t="inlineStr">
        <is>
          <t>โครงสร้าง Chloramphenicol</t>
        </is>
      </c>
      <c r="G8" s="166" t="inlineStr">
        <is>
          <t>โครงสร้าง Sulfonamide</t>
        </is>
      </c>
      <c r="H8" s="166" t="inlineStr">
        <is>
          <t>โครงสร้าง Beta-lactam หรือโครงสร้างอื่น</t>
        </is>
      </c>
      <c r="I8" s="165" t="n">
        <v>1</v>
      </c>
      <c r="J8" s="166"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SAR &amp; Drug Design</t>
        </is>
      </c>
      <c r="M8" s="166" t="inlineStr"/>
      <c r="N8" s="165" t="inlineStr">
        <is>
          <t>Product</t>
        </is>
      </c>
      <c r="O8" s="166" t="inlineStr">
        <is>
          <t>ข้อ 6 Pharma Plus เล่มม่วง (เฉลยข้อ ก)</t>
        </is>
      </c>
      <c r="P8" s="165" t="inlineStr">
        <is>
          <t>แบบฝึกหัด</t>
        </is>
      </c>
      <c r="Q8" s="165" t="inlineStr">
        <is>
          <t>เล่มม่วง</t>
        </is>
      </c>
      <c r="R8" s="165" t="inlineStr"/>
    </row>
    <row r="9" ht="24" customHeight="1" s="49">
      <c r="A9" s="165" t="n">
        <v>7</v>
      </c>
      <c r="B9" s="166" t="inlineStr">
        <is>
          <t>จากโครงสร้างของ vitamin A ข้อใดต่อไปนี้ถูกต้องเกี่ยวกับ SAR</t>
        </is>
      </c>
      <c r="C9" s="166" t="inlineStr"/>
      <c r="D9" s="166" t="inlineStr">
        <is>
          <t>Conjugated double bond เพิ่มขึ้น ทำให้ activity ของ vitamin A ลดลง</t>
        </is>
      </c>
      <c r="E9" s="166" t="inlineStr">
        <is>
          <t>Conjugated double bond ลดลง ทำให้ activity ของ vitamin A เพิ่มขึ้น</t>
        </is>
      </c>
      <c r="F9" s="166" t="inlineStr">
        <is>
          <t>ถ้า b-ionone ring saturate จะทำให้ vitamin A หมดฤทธิ์</t>
        </is>
      </c>
      <c r="G9" s="166" t="inlineStr">
        <is>
          <t>ถ้า b-ionone ring saturate จะทำให้ vitamin A ฤทธิ์เพิ่มขึ้น</t>
        </is>
      </c>
      <c r="H9" s="166" t="inlineStr">
        <is>
          <t>ถ้าเปลี่ยนจาก -OH เป็น ether จะทำให้ vitamin A ฤทธิ์เพิ่มขึ้น</t>
        </is>
      </c>
      <c r="I9" s="165" t="n">
        <v>3</v>
      </c>
      <c r="J9" s="166"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SAR &amp; Drug Design</t>
        </is>
      </c>
      <c r="M9" s="166" t="inlineStr"/>
      <c r="N9" s="165" t="inlineStr">
        <is>
          <t>Product</t>
        </is>
      </c>
      <c r="O9" s="166" t="inlineStr">
        <is>
          <t>ข้อ 11 Pharma Plus เล่มม่วง (เฉลยข้อ ค)</t>
        </is>
      </c>
      <c r="P9" s="165" t="inlineStr">
        <is>
          <t>แบบฝึกหัด</t>
        </is>
      </c>
      <c r="Q9" s="165" t="inlineStr">
        <is>
          <t>เล่มม่วง</t>
        </is>
      </c>
      <c r="R9" s="165" t="inlineStr"/>
    </row>
    <row r="10" ht="24" customHeight="1" s="49">
      <c r="A10" s="165" t="n">
        <v>8</v>
      </c>
      <c r="B10" s="166" t="inlineStr">
        <is>
          <t>จากข้อ 11 ถ้าเปลี่ยนจากหมู่ OH เป็น COOH จะเป็นสารใดต่อไปนี้</t>
        </is>
      </c>
      <c r="C10" s="166" t="inlineStr"/>
      <c r="D10" s="166" t="inlineStr">
        <is>
          <t>Tretinoin</t>
        </is>
      </c>
      <c r="E10" s="166" t="inlineStr">
        <is>
          <t>Isotretinoin</t>
        </is>
      </c>
      <c r="F10" s="166" t="inlineStr">
        <is>
          <t>Adapalene</t>
        </is>
      </c>
      <c r="G10" s="166" t="inlineStr">
        <is>
          <t>Carotenoid</t>
        </is>
      </c>
      <c r="H10" s="166" t="inlineStr">
        <is>
          <t>Retinal</t>
        </is>
      </c>
      <c r="I10" s="165" t="n">
        <v>1</v>
      </c>
      <c r="J10" s="166"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SAR &amp; Drug Design</t>
        </is>
      </c>
      <c r="M10" s="166" t="inlineStr"/>
      <c r="N10" s="165" t="inlineStr">
        <is>
          <t>Product</t>
        </is>
      </c>
      <c r="O10" s="166" t="inlineStr">
        <is>
          <t>ข้อ 12 Pharma Plus เล่มม่วง (เฉลยข้อ ก)</t>
        </is>
      </c>
      <c r="P10" s="165" t="inlineStr">
        <is>
          <t>แบบฝึกหัด</t>
        </is>
      </c>
      <c r="Q10" s="165" t="inlineStr">
        <is>
          <t>เล่มม่วง</t>
        </is>
      </c>
      <c r="R10" s="165" t="inlineStr"/>
    </row>
    <row r="11" ht="24" customHeight="1" s="49">
      <c r="A11" s="165" t="n">
        <v>9</v>
      </c>
      <c r="B11" s="166" t="inlineStr">
        <is>
          <t>จากโครงสร้างของยา Gemcitabine เป็นอนุพันธ์ของอะไร</t>
        </is>
      </c>
      <c r="C11" s="166" t="inlineStr"/>
      <c r="D11" s="166" t="inlineStr">
        <is>
          <t>Acyclonucleoside analog</t>
        </is>
      </c>
      <c r="E11" s="166" t="inlineStr">
        <is>
          <t>Pyrimidine nucleoside analog</t>
        </is>
      </c>
      <c r="F11" s="166" t="inlineStr">
        <is>
          <t>Pyrimidine nucleotide analog</t>
        </is>
      </c>
      <c r="G11" s="166" t="inlineStr">
        <is>
          <t>Purine nucleotide analog</t>
        </is>
      </c>
      <c r="H11" s="166" t="inlineStr">
        <is>
          <t>Purine nucleoside analog</t>
        </is>
      </c>
      <c r="I11" s="165" t="n">
        <v>2</v>
      </c>
      <c r="J11" s="166"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SAR &amp; Drug Design</t>
        </is>
      </c>
      <c r="M11" s="166" t="inlineStr"/>
      <c r="N11" s="165" t="inlineStr">
        <is>
          <t>Product</t>
        </is>
      </c>
      <c r="O11" s="166" t="inlineStr">
        <is>
          <t>ข้อ 13 Pharma Plus เล่มม่วง (เฉลยข้อ ข)</t>
        </is>
      </c>
      <c r="P11" s="165" t="inlineStr">
        <is>
          <t>แบบฝึกหัด</t>
        </is>
      </c>
      <c r="Q11" s="165" t="inlineStr">
        <is>
          <t>เล่มม่วง</t>
        </is>
      </c>
      <c r="R11" s="165" t="inlineStr"/>
    </row>
    <row r="12" ht="24" customHeight="1" s="49">
      <c r="A12" s="165" t="n">
        <v>10</v>
      </c>
      <c r="B12" s="166" t="inlineStr">
        <is>
          <t>จากโครงสร้างของยา A และยา B ข้อใดถูกต้องเกี่ยวกับยา B</t>
        </is>
      </c>
      <c r="C12" s="166" t="inlineStr"/>
      <c r="D12" s="166" t="inlineStr">
        <is>
          <t>ฤทธิ์ต้านแบคทีเรียลดลงอย่างมีนัยสำคัญ</t>
        </is>
      </c>
      <c r="E12" s="166" t="inlineStr">
        <is>
          <t>ความสามารถในการละลายน้ำไม่เปลี่ยนแปลง</t>
        </is>
      </c>
      <c r="F12" s="166" t="inlineStr">
        <is>
          <t>ความถี่ในการรับประทานลดลง</t>
        </is>
      </c>
      <c r="G12" s="166" t="inlineStr">
        <is>
          <t>ไม่คงตัวต่อกรดเช่นเดียวกับยา A</t>
        </is>
      </c>
      <c r="H12" s="166" t="inlineStr">
        <is>
          <t>ไม่คงตัวต่อด่างเช่นเดียวกันกับยา A</t>
        </is>
      </c>
      <c r="I12" s="165" t="n">
        <v>3</v>
      </c>
      <c r="J12" s="166"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SAR &amp; Drug Design</t>
        </is>
      </c>
      <c r="M12" s="166" t="inlineStr"/>
      <c r="N12" s="165" t="inlineStr">
        <is>
          <t>Product</t>
        </is>
      </c>
      <c r="O12" s="166" t="inlineStr">
        <is>
          <t>ข้อ 14 Pharma Plus เล่มม่วง (เฉลยข้อ ค)</t>
        </is>
      </c>
      <c r="P12" s="165" t="inlineStr">
        <is>
          <t>แบบฝึกหัด</t>
        </is>
      </c>
      <c r="Q12" s="165" t="inlineStr">
        <is>
          <t>เล่มม่วง</t>
        </is>
      </c>
      <c r="R12" s="165" t="inlineStr"/>
    </row>
    <row r="13" ht="24" customHeight="1" s="49">
      <c r="A13" s="165" t="n">
        <v>11</v>
      </c>
      <c r="B13" s="166" t="inlineStr">
        <is>
          <t>จากสูตรโครงสร้างของยา doxorubicin โครงสร้างส่วนใดที่ออกฤทธิ์เป็น intercalating ของ DNA</t>
        </is>
      </c>
      <c r="C13" s="166" t="inlineStr"/>
      <c r="D13" s="166" t="inlineStr">
        <is>
          <t>Anthracycline ring</t>
        </is>
      </c>
      <c r="E13" s="166" t="inlineStr">
        <is>
          <t>- NH2 group</t>
        </is>
      </c>
      <c r="F13" s="166" t="inlineStr">
        <is>
          <t>Methoxy</t>
        </is>
      </c>
      <c r="G13" s="166" t="inlineStr">
        <is>
          <t>Hydroxyl</t>
        </is>
      </c>
      <c r="H13" s="166" t="inlineStr">
        <is>
          <t>น้ำตาล glycoside</t>
        </is>
      </c>
      <c r="I13" s="165" t="n">
        <v>1</v>
      </c>
      <c r="J13" s="166"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SAR &amp; Drug Design</t>
        </is>
      </c>
      <c r="M13" s="166" t="inlineStr"/>
      <c r="N13" s="165" t="inlineStr">
        <is>
          <t>Product</t>
        </is>
      </c>
      <c r="O13" s="166" t="inlineStr">
        <is>
          <t>ข้อ 15 Pharma Plus เล่มม่วง (เฉลยข้อ ก)</t>
        </is>
      </c>
      <c r="P13" s="165" t="inlineStr">
        <is>
          <t>แบบฝึกหัด</t>
        </is>
      </c>
      <c r="Q13" s="165" t="inlineStr">
        <is>
          <t>เล่มม่วง</t>
        </is>
      </c>
      <c r="R13" s="165" t="inlineStr"/>
    </row>
    <row r="14" ht="24" customHeight="1" s="49">
      <c r="A14" s="165" t="n">
        <v>12</v>
      </c>
      <c r="B14" s="166" t="inlineStr">
        <is>
          <t>โครงสร้างนี้ เรียกว่า อะไร</t>
        </is>
      </c>
      <c r="C14" s="166" t="inlineStr"/>
      <c r="D14" s="166" t="inlineStr">
        <is>
          <t>Nucleotide ของ Purine</t>
        </is>
      </c>
      <c r="E14" s="166" t="inlineStr">
        <is>
          <t>Nucleotide ของ Pyridine</t>
        </is>
      </c>
      <c r="F14" s="166" t="inlineStr">
        <is>
          <t>Nucleoside ของ Purine</t>
        </is>
      </c>
      <c r="G14" s="166" t="inlineStr">
        <is>
          <t>Nucleoside ของ Pyridine</t>
        </is>
      </c>
      <c r="H14" s="166" t="inlineStr">
        <is>
          <t>ไม่มีข้อใดถูกต้องการ</t>
        </is>
      </c>
      <c r="I14" s="165" t="n">
        <v>5</v>
      </c>
      <c r="J14" s="166"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SAR &amp; Drug Design</t>
        </is>
      </c>
      <c r="M14" s="166" t="inlineStr"/>
      <c r="N14" s="165" t="inlineStr">
        <is>
          <t>Product</t>
        </is>
      </c>
      <c r="O14" s="166" t="inlineStr">
        <is>
          <t>ข้อ 16 Pharma Plus เล่มม่วง (เฉลยข้อ จ)</t>
        </is>
      </c>
      <c r="P14" s="165" t="inlineStr">
        <is>
          <t>แบบฝึกหัด</t>
        </is>
      </c>
      <c r="Q14" s="165" t="inlineStr">
        <is>
          <t>เล่มม่วง</t>
        </is>
      </c>
      <c r="R14" s="165" t="inlineStr"/>
    </row>
    <row r="15" ht="24" customHeight="1" s="49">
      <c r="A15" s="165" t="n">
        <v>13</v>
      </c>
      <c r="B15" s="166" t="inlineStr">
        <is>
          <t>ข้อใดกล่าวถูกต้องเกี่ยวกับการพัฒนาโครงสร้างดังแสดงด้านล่าง</t>
        </is>
      </c>
      <c r="C15" s="166" t="inlineStr"/>
      <c r="D15" s="166" t="inlineStr">
        <is>
          <t>เปลี่ยนตัวออกฤทธิ์เป็น Ligand เพื่อช่วยลดอาการไม่พึงประสงค์จากยา</t>
        </is>
      </c>
      <c r="E15" s="166" t="inlineStr">
        <is>
          <t>ทำให้โครงสร้างใหญ่ขึ้นเพื่อลดการโดนทำลายหมู่สำคัญในการออกฤทธิ์</t>
        </is>
      </c>
      <c r="F15" s="166" t="inlineStr">
        <is>
          <t>เพิ่ม Lipophilicity ของยาเพื่อเพิ่มการเข้าสู่เซลล์เป้าหมาย</t>
        </is>
      </c>
      <c r="G15" s="166" t="inlineStr">
        <is>
          <t>ข้อ ก ข ถูก</t>
        </is>
      </c>
      <c r="H15" s="166" t="inlineStr">
        <is>
          <t>ข้อ ก ข ค ถูก</t>
        </is>
      </c>
      <c r="I15" s="165" t="n">
        <v>4</v>
      </c>
      <c r="J15" s="166"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SAR &amp; Drug Design</t>
        </is>
      </c>
      <c r="M15" s="166" t="inlineStr"/>
      <c r="N15" s="165" t="inlineStr">
        <is>
          <t>Product</t>
        </is>
      </c>
      <c r="O15" s="166" t="inlineStr">
        <is>
          <t>ข้อ 17 Pharma Plus เล่มม่วง (เฉลยข้อ ง)</t>
        </is>
      </c>
      <c r="P15" s="165" t="inlineStr">
        <is>
          <t>แบบฝึกหัด</t>
        </is>
      </c>
      <c r="Q15" s="165" t="inlineStr">
        <is>
          <t>เล่มม่วง</t>
        </is>
      </c>
      <c r="R15" s="165" t="inlineStr"/>
    </row>
    <row r="16" ht="24" customHeight="1" s="49">
      <c r="A16" s="165" t="n">
        <v>14</v>
      </c>
      <c r="B16" s="166" t="inlineStr">
        <is>
          <t>จากโครงสร้างของยาต่อไปนี้ ยาในข้อใดที่มีคุณสมบัติทนต่อ catechol-O-methyltransferase</t>
        </is>
      </c>
      <c r="C16" s="166" t="inlineStr"/>
      <c r="D16" s="166" t="inlineStr">
        <is>
          <t>Prodrug Design via Esterification for Oral Bioavailability</t>
        </is>
      </c>
      <c r="E16" s="166" t="inlineStr">
        <is>
          <t>Cytochrome P450 CYP3A4 Phase I Oxidation</t>
        </is>
      </c>
      <c r="F16" s="166" t="inlineStr">
        <is>
          <t>Phase II Glucuronidation Conjugation by UGT</t>
        </is>
      </c>
      <c r="G16" s="166" t="inlineStr">
        <is>
          <t>Log P Lipophilicity Partition Coefficient optimization</t>
        </is>
      </c>
      <c r="H16" s="166" t="inlineStr">
        <is>
          <t>Chiral Eutomer vs Distomer Pharmacological activity</t>
        </is>
      </c>
      <c r="I16" s="165" t="n">
        <v>1</v>
      </c>
      <c r="J16"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SAR &amp; Drug Design</t>
        </is>
      </c>
      <c r="M16" s="166" t="inlineStr"/>
      <c r="N16" s="165" t="inlineStr">
        <is>
          <t>Product</t>
        </is>
      </c>
      <c r="O16" s="166" t="inlineStr">
        <is>
          <t>ข้อ 18 Pharma Plus เล่มม่วง (เฉลยข้อ ก)</t>
        </is>
      </c>
      <c r="P16" s="165" t="inlineStr">
        <is>
          <t>แบบฝึกหัด</t>
        </is>
      </c>
      <c r="Q16" s="165" t="inlineStr">
        <is>
          <t>เล่มม่วง</t>
        </is>
      </c>
      <c r="R16" s="165" t="inlineStr"/>
    </row>
    <row r="17" ht="24" customHeight="1" s="49">
      <c r="A17" s="165" t="n">
        <v>15</v>
      </c>
      <c r="B17" s="166" t="inlineStr">
        <is>
          <t>จากโครงสร้าง ข้อใดไม่ถูกต้อง</t>
        </is>
      </c>
      <c r="C17" s="166" t="inlineStr"/>
      <c r="D17" s="166" t="inlineStr">
        <is>
          <t>(S)-form มีฤทธิ์มากกว่า (R)-form</t>
        </is>
      </c>
      <c r="E17" s="166" t="inlineStr">
        <is>
          <t>อยู่ในกลุ่ม coumarin</t>
        </is>
      </c>
      <c r="F17" s="166" t="inlineStr">
        <is>
          <t>Cyclic hemiketal เป็น active form</t>
        </is>
      </c>
      <c r="G17" s="166" t="inlineStr">
        <is>
          <t>ออกฤทธิ์ direct acting anticoagulants</t>
        </is>
      </c>
      <c r="H17" s="166" t="inlineStr">
        <is>
          <t>ไม่มีข้อใดไม่ถูกต้อง</t>
        </is>
      </c>
      <c r="I17" s="165" t="n">
        <v>4</v>
      </c>
      <c r="J17" s="166"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SAR &amp; Drug Design</t>
        </is>
      </c>
      <c r="M17" s="166" t="inlineStr"/>
      <c r="N17" s="165" t="inlineStr">
        <is>
          <t>Product</t>
        </is>
      </c>
      <c r="O17" s="166" t="inlineStr">
        <is>
          <t>ข้อ 19 Pharma Plus เล่มม่วง (เฉลยข้อ ง)</t>
        </is>
      </c>
      <c r="P17" s="165" t="inlineStr">
        <is>
          <t>แบบฝึกหัด</t>
        </is>
      </c>
      <c r="Q17" s="165" t="inlineStr">
        <is>
          <t>เล่มม่วง</t>
        </is>
      </c>
      <c r="R17" s="165" t="inlineStr"/>
    </row>
    <row r="18" ht="24" customHeight="1" s="49">
      <c r="A18" s="165" t="n">
        <v>16</v>
      </c>
      <c r="B18" s="166" t="inlineStr">
        <is>
          <t>จากโครงสร้าง ข้อความใดต่อไปนี้ไม่ถูกต้อง</t>
        </is>
      </c>
      <c r="C18" s="166" t="inlineStr"/>
      <c r="D18" s="166" t="inlineStr">
        <is>
          <t>ตัวอย่างยาในกลุ่มนี้ คือ Digoxin</t>
        </is>
      </c>
      <c r="E18" s="166" t="inlineStr">
        <is>
          <t>Lactone ring เป็นประเภท bufadienolide</t>
        </is>
      </c>
      <c r="F18" s="166" t="inlineStr">
        <is>
          <t>ออกฤทธิ์ยับยั้ง Na-K ATPase</t>
        </is>
      </c>
      <c r="G18" s="166" t="inlineStr">
        <is>
          <t>น้ำตาลจะเข้ามาเกาะที่ตำแหน่ง C3</t>
        </is>
      </c>
      <c r="H18" s="166" t="inlineStr">
        <is>
          <t>ไม่มีข้อใดถูก</t>
        </is>
      </c>
      <c r="I18" s="165" t="n">
        <v>2</v>
      </c>
      <c r="J18" s="166"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SAR &amp; Drug Design</t>
        </is>
      </c>
      <c r="M18" s="166" t="inlineStr"/>
      <c r="N18" s="165" t="inlineStr">
        <is>
          <t>Product</t>
        </is>
      </c>
      <c r="O18" s="166" t="inlineStr">
        <is>
          <t>ข้อ 20 Pharma Plus เล่มม่วง (เฉลยข้อ ข)</t>
        </is>
      </c>
      <c r="P18" s="165" t="inlineStr">
        <is>
          <t>แบบฝึกหัด</t>
        </is>
      </c>
      <c r="Q18" s="165" t="inlineStr">
        <is>
          <t>เล่มม่วง</t>
        </is>
      </c>
      <c r="R18" s="165" t="inlineStr"/>
    </row>
    <row r="19" ht="24" customHeight="1" s="49">
      <c r="A19" s="165" t="n">
        <v>17</v>
      </c>
      <c r="B19" s="166" t="inlineStr">
        <is>
          <t>โครงสร้างใดต่อไปนี้เป็น Ester of Amino Alcohol</t>
        </is>
      </c>
      <c r="C19" s="166" t="inlineStr"/>
      <c r="D19" s="166" t="inlineStr">
        <is>
          <t>Cytochrome P450 CYP3A4 Phase I Oxidation</t>
        </is>
      </c>
      <c r="E19" s="166" t="inlineStr">
        <is>
          <t>Phase II Glucuronidation Conjugation by UGT</t>
        </is>
      </c>
      <c r="F19" s="166" t="inlineStr">
        <is>
          <t>Log P Lipophilicity Partition Coefficient optimization</t>
        </is>
      </c>
      <c r="G19" s="166" t="inlineStr">
        <is>
          <t>Chiral Eutomer vs Distomer Pharmacological activity</t>
        </is>
      </c>
      <c r="H19" s="166" t="inlineStr">
        <is>
          <t>Covalent Irreversible Enzyme Inhibition</t>
        </is>
      </c>
      <c r="I19" s="165" t="n">
        <v>5</v>
      </c>
      <c r="J19" s="166"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SAR &amp; Drug Design</t>
        </is>
      </c>
      <c r="M19" s="166" t="inlineStr"/>
      <c r="N19" s="165" t="inlineStr">
        <is>
          <t>Product</t>
        </is>
      </c>
      <c r="O19" s="166" t="inlineStr">
        <is>
          <t>ข้อ 21 Pharma Plus เล่มม่วง (เฉลยข้อ จ)</t>
        </is>
      </c>
      <c r="P19" s="165" t="inlineStr">
        <is>
          <t>แบบฝึกหัด</t>
        </is>
      </c>
      <c r="Q19" s="165" t="inlineStr">
        <is>
          <t>เล่มม่วง</t>
        </is>
      </c>
      <c r="R19" s="165" t="inlineStr"/>
    </row>
    <row r="20" ht="24" customHeight="1" s="49">
      <c r="A20" s="165" t="n">
        <v>18</v>
      </c>
      <c r="B20" s="166" t="inlineStr">
        <is>
          <t>N3 หรือ Azido group จากสูตรโครงสร้างของ AZT มีผลให้เกิดสิ่งใด</t>
        </is>
      </c>
      <c r="C20" s="166" t="inlineStr"/>
      <c r="D20" s="166" t="inlineStr">
        <is>
          <t>เพิ่มความสามารถในการจับกับโปรตีน albumin</t>
        </is>
      </c>
      <c r="E20" s="166" t="inlineStr">
        <is>
          <t>ช่วยเพิ่มการดูดซึมของยา</t>
        </is>
      </c>
      <c r="F20" s="166" t="inlineStr">
        <is>
          <t>เพิ่มค่าครึ่งชีวิตให้ยาวขึ้น</t>
        </is>
      </c>
      <c r="G20" s="166" t="inlineStr">
        <is>
          <t>เพิ่มการออกฤทธิ์</t>
        </is>
      </c>
      <c r="H20" s="166" t="inlineStr">
        <is>
          <t>มีผลต่อการตั้งสูตรตำรับ</t>
        </is>
      </c>
      <c r="I20" s="165" t="n">
        <v>4</v>
      </c>
      <c r="J20" s="166"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SAR &amp; Drug Design</t>
        </is>
      </c>
      <c r="M20" s="166" t="inlineStr"/>
      <c r="N20" s="165" t="inlineStr">
        <is>
          <t>Product</t>
        </is>
      </c>
      <c r="O20" s="166" t="inlineStr">
        <is>
          <t>ข้อ 22 Pharma Plus เล่มม่วง (เฉลยข้อ ง)</t>
        </is>
      </c>
      <c r="P20" s="165" t="inlineStr">
        <is>
          <t>แบบฝึกหัด</t>
        </is>
      </c>
      <c r="Q20" s="165" t="inlineStr">
        <is>
          <t>เล่มม่วง</t>
        </is>
      </c>
      <c r="R20" s="165" t="inlineStr"/>
    </row>
    <row r="21" ht="24" customHeight="1" s="49">
      <c r="A21" s="165" t="n">
        <v>19</v>
      </c>
      <c r="B21" s="166" t="inlineStr">
        <is>
          <t>โครงสร้างต่อไปนี้หมายถึงยาชนิดใด</t>
        </is>
      </c>
      <c r="C21" s="166" t="inlineStr"/>
      <c r="D21" s="166" t="inlineStr">
        <is>
          <t>Zidovudine</t>
        </is>
      </c>
      <c r="E21" s="166" t="inlineStr">
        <is>
          <t>Cotrimoxazole</t>
        </is>
      </c>
      <c r="F21" s="166" t="inlineStr">
        <is>
          <t>Ceftriaxone</t>
        </is>
      </c>
      <c r="G21" s="166" t="inlineStr">
        <is>
          <t>Acyclovir</t>
        </is>
      </c>
      <c r="H21" s="166" t="inlineStr">
        <is>
          <t>Ciprofloxacin</t>
        </is>
      </c>
      <c r="I21" s="165" t="n">
        <v>4</v>
      </c>
      <c r="J21" s="166"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SAR &amp; Drug Design</t>
        </is>
      </c>
      <c r="M21" s="166" t="inlineStr"/>
      <c r="N21" s="165" t="inlineStr">
        <is>
          <t>Product</t>
        </is>
      </c>
      <c r="O21" s="166" t="inlineStr">
        <is>
          <t>ข้อ 23 Pharma Plus เล่มม่วง (เฉลยข้อ ง)</t>
        </is>
      </c>
      <c r="P21" s="165" t="inlineStr">
        <is>
          <t>แบบฝึกหัด</t>
        </is>
      </c>
      <c r="Q21" s="165" t="inlineStr">
        <is>
          <t>เล่มม่วง</t>
        </is>
      </c>
      <c r="R21" s="165" t="inlineStr"/>
    </row>
    <row r="22" ht="24" customHeight="1" s="49">
      <c r="A22" s="165" t="n">
        <v>20</v>
      </c>
      <c r="B22" s="166" t="inlineStr">
        <is>
          <t>ยาปฏิชีวนะข้อใดที่ไม่มีโครงสร้าง B-lactam ring</t>
        </is>
      </c>
      <c r="C22" s="166" t="inlineStr"/>
      <c r="D22" s="166" t="inlineStr">
        <is>
          <t>Ciprofloxacin</t>
        </is>
      </c>
      <c r="E22" s="166" t="inlineStr">
        <is>
          <t>Amoxycillin</t>
        </is>
      </c>
      <c r="F22" s="166" t="inlineStr">
        <is>
          <t>Imipenam</t>
        </is>
      </c>
      <c r="G22" s="166" t="inlineStr">
        <is>
          <t>Cloxacillin</t>
        </is>
      </c>
      <c r="H22" s="166" t="inlineStr">
        <is>
          <t>Cefazolin</t>
        </is>
      </c>
      <c r="I22" s="165" t="n">
        <v>1</v>
      </c>
      <c r="J22" s="166"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SAR &amp; Drug Design</t>
        </is>
      </c>
      <c r="M22" s="166" t="inlineStr"/>
      <c r="N22" s="165" t="inlineStr">
        <is>
          <t>Product</t>
        </is>
      </c>
      <c r="O22" s="166" t="inlineStr">
        <is>
          <t>ข้อ 24 Pharma Plus เล่มม่วง (เฉลยข้อ ก)</t>
        </is>
      </c>
      <c r="P22" s="165" t="inlineStr">
        <is>
          <t>แบบฝึกหัด</t>
        </is>
      </c>
      <c r="Q22" s="165" t="inlineStr">
        <is>
          <t>เล่มม่วง</t>
        </is>
      </c>
      <c r="R22" s="165" t="inlineStr"/>
    </row>
    <row r="23" ht="24" customHeight="1" s="49">
      <c r="A23" s="165" t="n">
        <v>21</v>
      </c>
      <c r="B23" s="166" t="inlineStr">
        <is>
          <t>จากสูตรโครงสร้างของยา amoxacillin นี้ตำแหน่งไหนที่ถูกทำลายได้ง่ายและมีผลต่อการดื้อยา</t>
        </is>
      </c>
      <c r="C23" s="166" t="inlineStr"/>
      <c r="D23" s="166" t="inlineStr">
        <is>
          <t>Covalent Irreversible Enzyme Inhibition</t>
        </is>
      </c>
      <c r="E23" s="166" t="inlineStr">
        <is>
          <t>Structure-Activity Relationship (SAR) Optimization</t>
        </is>
      </c>
      <c r="F23" s="166" t="inlineStr">
        <is>
          <t>Bioisosteric Replacement (Carboxylic acid → Tetrazole)</t>
        </is>
      </c>
      <c r="G23" s="166" t="inlineStr">
        <is>
          <t>Prodrug Design via Esterification for Oral Bioavailability</t>
        </is>
      </c>
      <c r="H23" s="166" t="inlineStr">
        <is>
          <t>Cytochrome P450 CYP3A4 Phase I Oxidation</t>
        </is>
      </c>
      <c r="I23" s="165" t="n">
        <v>3</v>
      </c>
      <c r="J23" s="166"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SAR &amp; Drug Design</t>
        </is>
      </c>
      <c r="M23" s="166" t="inlineStr"/>
      <c r="N23" s="165" t="inlineStr">
        <is>
          <t>Product</t>
        </is>
      </c>
      <c r="O23" s="166" t="inlineStr">
        <is>
          <t>ข้อ 25 Pharma Plus เล่มม่วง (เฉลยข้อ ค)</t>
        </is>
      </c>
      <c r="P23" s="165" t="inlineStr">
        <is>
          <t>แบบฝึกหัด</t>
        </is>
      </c>
      <c r="Q23" s="165" t="inlineStr">
        <is>
          <t>เล่มม่วง</t>
        </is>
      </c>
      <c r="R23" s="165" t="inlineStr"/>
    </row>
    <row r="24" ht="24" customHeight="1" s="49">
      <c r="A24" s="165" t="n">
        <v>22</v>
      </c>
      <c r="B24" s="166" t="inlineStr">
        <is>
          <t>ข้อใดผิดเกี่ยวกับ penicillin</t>
        </is>
      </c>
      <c r="C24" s="166" t="inlineStr"/>
      <c r="D24" s="166" t="inlineStr">
        <is>
          <t>Pen G มี chain เป็น Benzoyl group</t>
        </is>
      </c>
      <c r="E24" s="166" t="inlineStr">
        <is>
          <t>Pen G potassium ละลายได้ดีกว่า Pen G</t>
        </is>
      </c>
      <c r="F24" s="166" t="inlineStr">
        <is>
          <t>Benzathine Pen G เป็นเกลือของ Pen G</t>
        </is>
      </c>
      <c r="G24" s="166" t="inlineStr">
        <is>
          <t>B-lactamase ถูก Hydrolyze ด้วยกรด</t>
        </is>
      </c>
      <c r="H24" s="166" t="inlineStr">
        <is>
          <t>Procaine penicillin G ถูกดูดได้ดีในทางเดินอาหาร</t>
        </is>
      </c>
      <c r="I24" s="165" t="n">
        <v>5</v>
      </c>
      <c r="J24" s="166"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SAR &amp; Drug Design</t>
        </is>
      </c>
      <c r="M24" s="166" t="inlineStr"/>
      <c r="N24" s="165" t="inlineStr">
        <is>
          <t>Product</t>
        </is>
      </c>
      <c r="O24" s="166" t="inlineStr">
        <is>
          <t>ข้อ 26 Pharma Plus เล่มม่วง (เฉลยข้อ จ)</t>
        </is>
      </c>
      <c r="P24" s="165" t="inlineStr">
        <is>
          <t>แบบฝึกหัด</t>
        </is>
      </c>
      <c r="Q24" s="165" t="inlineStr">
        <is>
          <t>เล่มม่วง</t>
        </is>
      </c>
      <c r="R24" s="165" t="inlineStr"/>
    </row>
    <row r="25" ht="24" customHeight="1" s="49">
      <c r="A25" s="165" t="n">
        <v>23</v>
      </c>
      <c r="B25" s="166" t="inlineStr">
        <is>
          <t>Doxycycline มีสูตรโครงสร้างรูป เป็นยากลุ่มเดียวกันกับยาใด</t>
        </is>
      </c>
      <c r="C25" s="166" t="inlineStr"/>
      <c r="D25" s="166" t="inlineStr">
        <is>
          <t>Tetracycline</t>
        </is>
      </c>
      <c r="E25" s="166" t="inlineStr">
        <is>
          <t>Penicillin</t>
        </is>
      </c>
      <c r="F25" s="166" t="inlineStr">
        <is>
          <t>Cotrimazole</t>
        </is>
      </c>
      <c r="G25" s="166" t="inlineStr">
        <is>
          <t>Sulfamethoxazole</t>
        </is>
      </c>
      <c r="H25" s="166" t="inlineStr">
        <is>
          <t>Amoxicillin</t>
        </is>
      </c>
      <c r="I25" s="165" t="n">
        <v>1</v>
      </c>
      <c r="J25" s="166"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SAR &amp; Drug Design</t>
        </is>
      </c>
      <c r="M25" s="166" t="inlineStr"/>
      <c r="N25" s="165" t="inlineStr">
        <is>
          <t>Product</t>
        </is>
      </c>
      <c r="O25" s="166" t="inlineStr">
        <is>
          <t>ข้อ 27 Pharma Plus เล่มม่วง (เฉลยข้อ ก)</t>
        </is>
      </c>
      <c r="P25" s="165" t="inlineStr">
        <is>
          <t>แบบฝึกหัด</t>
        </is>
      </c>
      <c r="Q25" s="165" t="inlineStr">
        <is>
          <t>เล่มม่วง</t>
        </is>
      </c>
      <c r="R25" s="165" t="inlineStr"/>
    </row>
    <row r="26" ht="24" customHeight="1" s="49">
      <c r="A26" s="165" t="n">
        <v>24</v>
      </c>
      <c r="B26" s="166" t="inlineStr">
        <is>
          <t>เกี่ยวกับโครงสร้างของสารดังรูป ทุกข้อต่อไปนี้ถูกต้อง ยกเว้นข้อใด</t>
        </is>
      </c>
      <c r="C26" s="166" t="inlineStr"/>
      <c r="D26" s="166" t="inlineStr">
        <is>
          <t>เป็นสารในกลุ่ม 8-aminoquinoline</t>
        </is>
      </c>
      <c r="E26" s="166" t="inlineStr">
        <is>
          <t>ตัวอย่างยาในกลุ่มนี้ได้แก่ primaquine</t>
        </is>
      </c>
      <c r="F26" s="166" t="inlineStr">
        <is>
          <t>ถ้ามี Cl ที่ตำแหน่ง 7 จะทำให้ได้ฤทธิ์สูงสุด และมีพิษน้อย</t>
        </is>
      </c>
      <c r="G26" s="166" t="inlineStr">
        <is>
          <t>Dialkylamino alkylamine side chain จะให้ฤทธิ์สูงสุดเมื่อ n = 2, 5 หรือ 6</t>
        </is>
      </c>
      <c r="H26" s="166" t="inlineStr">
        <is>
          <t>Quinoline ring system และอนุพันธ์ให้ผลที่ดีกว่า acridine ring system</t>
        </is>
      </c>
      <c r="I26" s="165" t="n">
        <v>4</v>
      </c>
      <c r="J26" s="166"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SAR &amp; Drug Design</t>
        </is>
      </c>
      <c r="M26" s="166" t="inlineStr"/>
      <c r="N26" s="165" t="inlineStr">
        <is>
          <t>Product</t>
        </is>
      </c>
      <c r="O26" s="166" t="inlineStr">
        <is>
          <t>ข้อ 28 Pharma Plus เล่มม่วง (เฉลยข้อ ง)</t>
        </is>
      </c>
      <c r="P26" s="165" t="inlineStr">
        <is>
          <t>แบบฝึกหัด</t>
        </is>
      </c>
      <c r="Q26" s="165" t="inlineStr">
        <is>
          <t>เล่มม่วง</t>
        </is>
      </c>
      <c r="R26" s="165" t="inlineStr"/>
    </row>
    <row r="27" ht="24" customHeight="1" s="49">
      <c r="A27" s="165" t="n">
        <v>25</v>
      </c>
      <c r="B27" s="166" t="inlineStr">
        <is>
          <t>จากสูตรโครงสร้างของ folic acid ข้อใดกล่าวไม่ถูกต้อง</t>
        </is>
      </c>
      <c r="C27" s="166" t="inlineStr"/>
      <c r="D27" s="166" t="inlineStr">
        <is>
          <t>เป็น water soluble vitamin</t>
        </is>
      </c>
      <c r="E27" s="166" t="inlineStr">
        <is>
          <t>เรียกอีกอย่างหนึ่งว่า vitamin B9</t>
        </is>
      </c>
      <c r="F27" s="166" t="inlineStr">
        <is>
          <t>เกี่ยวข้องกับการสร้าง DNA และ RNA</t>
        </is>
      </c>
      <c r="G27" s="166" t="inlineStr">
        <is>
          <t>มนุษย์สามารถสังเคราะห์ folic acid ได้</t>
        </is>
      </c>
      <c r="H27" s="166" t="inlineStr">
        <is>
          <t>ใน IR chromatogram จะเห็น peak ที่ชัดเจน ที่ค่าความถี่ประมาณ 1,700 cm⁻¹</t>
        </is>
      </c>
      <c r="I27" s="165" t="n">
        <v>4</v>
      </c>
      <c r="J27" s="166"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SAR &amp; Drug Design</t>
        </is>
      </c>
      <c r="M27" s="166" t="inlineStr"/>
      <c r="N27" s="165" t="inlineStr">
        <is>
          <t>Product</t>
        </is>
      </c>
      <c r="O27" s="166" t="inlineStr">
        <is>
          <t>ข้อ 29 Pharma Plus เล่มม่วง (เฉลยข้อ ง)</t>
        </is>
      </c>
      <c r="P27" s="165" t="inlineStr">
        <is>
          <t>แบบฝึกหัด</t>
        </is>
      </c>
      <c r="Q27" s="165" t="inlineStr">
        <is>
          <t>เล่มม่วง</t>
        </is>
      </c>
      <c r="R27" s="165" t="inlineStr"/>
    </row>
    <row r="28" ht="24" customHeight="1" s="49">
      <c r="A28" s="165" t="n">
        <v>26</v>
      </c>
      <c r="B28" s="166" t="inlineStr">
        <is>
          <t>จากโครงสร้าง ไม่สามารถใช้ในผู้ป่วยกลุ่มใด</t>
        </is>
      </c>
      <c r="C28" s="166" t="inlineStr"/>
      <c r="D28" s="166" t="inlineStr">
        <is>
          <t>Pediatric</t>
        </is>
      </c>
      <c r="E28" s="166" t="inlineStr">
        <is>
          <t>Cirrhosis/Hepatitis</t>
        </is>
      </c>
      <c r="F28" s="166" t="inlineStr">
        <is>
          <t>Pregnancy</t>
        </is>
      </c>
      <c r="G28" s="166" t="inlineStr">
        <is>
          <t>Renal failure</t>
        </is>
      </c>
      <c r="H28" s="166" t="inlineStr">
        <is>
          <t>Sulfa allergy</t>
        </is>
      </c>
      <c r="I28" s="165" t="n">
        <v>5</v>
      </c>
      <c r="J28" s="166"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SAR &amp; Drug Design</t>
        </is>
      </c>
      <c r="M28" s="166" t="inlineStr"/>
      <c r="N28" s="165" t="inlineStr">
        <is>
          <t>Product</t>
        </is>
      </c>
      <c r="O28" s="166" t="inlineStr">
        <is>
          <t>ข้อ 30 Pharma Plus เล่มม่วง (เฉลยข้อ จ)</t>
        </is>
      </c>
      <c r="P28" s="165" t="inlineStr">
        <is>
          <t>แบบฝึกหัด</t>
        </is>
      </c>
      <c r="Q28" s="165" t="inlineStr">
        <is>
          <t>เล่มม่วง</t>
        </is>
      </c>
      <c r="R28" s="165" t="inlineStr"/>
    </row>
    <row r="29" ht="24" customHeight="1" s="49">
      <c r="A29" s="165" t="n">
        <v>27</v>
      </c>
      <c r="B29" s="166" t="inlineStr">
        <is>
          <t>จากโครงสร้างของยา glybenclamide ข้อใดเป็นเหตุผลที่ทำให้ duration นานขึ้น</t>
        </is>
      </c>
      <c r="C29" s="166" t="inlineStr"/>
      <c r="D29" s="166" t="inlineStr">
        <is>
          <t>สามารถหมุนแสง polarized ได้</t>
        </is>
      </c>
      <c r="E29" s="166" t="inlineStr">
        <is>
          <t>สามารถวิเคราะห์ได้โดยใช้วิธี HPLC-UV detection</t>
        </is>
      </c>
      <c r="F29" s="166" t="inlineStr">
        <is>
          <t>หมู่ซัลโฟไททำให้โครงสร้างมีความเป็นกรด</t>
        </is>
      </c>
      <c r="G29" s="166" t="inlineStr">
        <is>
          <t>หมู่ยูเรียทำให้โครงสร้างมีความเป็นเบส</t>
        </is>
      </c>
      <c r="H29" s="166" t="inlineStr">
        <is>
          <t>วงแหวนอะโรมาติกปลาย ซึ่งมีหมู่คลอโรในเมตาบอไลต์โดยกระบวนการออกซิเดชันได้</t>
        </is>
      </c>
      <c r="I29" s="165" t="n">
        <v>5</v>
      </c>
      <c r="J29" s="166"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SAR &amp; Drug Design</t>
        </is>
      </c>
      <c r="M29" s="166" t="inlineStr"/>
      <c r="N29" s="165" t="inlineStr">
        <is>
          <t>Product</t>
        </is>
      </c>
      <c r="O29" s="166" t="inlineStr">
        <is>
          <t>ข้อ 31 Pharma Plus เล่มม่วง (เฉลยข้อ จ)</t>
        </is>
      </c>
      <c r="P29" s="165" t="inlineStr">
        <is>
          <t>แบบฝึกหัด</t>
        </is>
      </c>
      <c r="Q29" s="165" t="inlineStr">
        <is>
          <t>เล่มม่วง</t>
        </is>
      </c>
      <c r="R29" s="165" t="inlineStr"/>
    </row>
    <row r="30" ht="24" customHeight="1" s="49">
      <c r="A30" s="165" t="n">
        <v>28</v>
      </c>
      <c r="B30" s="166" t="inlineStr">
        <is>
          <t>จากสูตรโครงสร้างต่อไปนี้ของยา glipizide จัดว่าเป็นยากลุ่มใด</t>
        </is>
      </c>
      <c r="C30" s="166" t="inlineStr"/>
      <c r="D30" s="166" t="inlineStr">
        <is>
          <t>Biguanides</t>
        </is>
      </c>
      <c r="E30" s="166" t="inlineStr">
        <is>
          <t>Nicotinic acids</t>
        </is>
      </c>
      <c r="F30" s="166" t="inlineStr">
        <is>
          <t>Sulfonylurea compounds</t>
        </is>
      </c>
      <c r="G30" s="166" t="inlineStr">
        <is>
          <t>Nucleoside analogue</t>
        </is>
      </c>
      <c r="H30" s="166" t="inlineStr">
        <is>
          <t>Sulfones</t>
        </is>
      </c>
      <c r="I30" s="165" t="n">
        <v>3</v>
      </c>
      <c r="J30" s="166"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SAR &amp; Drug Design</t>
        </is>
      </c>
      <c r="M30" s="166" t="inlineStr"/>
      <c r="N30" s="165" t="inlineStr">
        <is>
          <t>Product</t>
        </is>
      </c>
      <c r="O30" s="166" t="inlineStr">
        <is>
          <t>ข้อ 32 Pharma Plus เล่มม่วง (เฉลยข้อ ค)</t>
        </is>
      </c>
      <c r="P30" s="165" t="inlineStr">
        <is>
          <t>แบบฝึกหัด</t>
        </is>
      </c>
      <c r="Q30" s="165" t="inlineStr">
        <is>
          <t>เล่มม่วง</t>
        </is>
      </c>
      <c r="R30" s="165" t="inlineStr"/>
    </row>
    <row r="31" ht="24" customHeight="1" s="49">
      <c r="A31" s="165" t="n">
        <v>29</v>
      </c>
      <c r="B31" s="166" t="inlineStr">
        <is>
          <t>โครงสร้างต่อไปนี้เป็นโครงสร้างของยากลุ่มใด</t>
        </is>
      </c>
      <c r="C31" s="166" t="inlineStr"/>
      <c r="D31" s="166" t="inlineStr">
        <is>
          <t>Iodoperoxidase inhibitor</t>
        </is>
      </c>
      <c r="E31" s="166" t="inlineStr">
        <is>
          <t>Sulfonylurea</t>
        </is>
      </c>
      <c r="F31" s="166" t="inlineStr">
        <is>
          <t>Thyroid hormone</t>
        </is>
      </c>
      <c r="G31" s="166" t="inlineStr">
        <is>
          <t>Biguanide</t>
        </is>
      </c>
      <c r="H31" s="166" t="inlineStr">
        <is>
          <t>Insulin analog</t>
        </is>
      </c>
      <c r="I31" s="165" t="n">
        <v>4</v>
      </c>
      <c r="J31" s="166"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SAR &amp; Drug Design</t>
        </is>
      </c>
      <c r="M31" s="166" t="inlineStr"/>
      <c r="N31" s="165" t="inlineStr">
        <is>
          <t>Product</t>
        </is>
      </c>
      <c r="O31" s="166" t="inlineStr">
        <is>
          <t>ข้อ 33 Pharma Plus เล่มม่วง (เฉลยข้อ ง)</t>
        </is>
      </c>
      <c r="P31" s="165" t="inlineStr">
        <is>
          <t>แบบฝึกหัด</t>
        </is>
      </c>
      <c r="Q31" s="165" t="inlineStr">
        <is>
          <t>เล่มม่วง</t>
        </is>
      </c>
      <c r="R31" s="165" t="inlineStr"/>
    </row>
    <row r="32" ht="24" customHeight="1" s="49">
      <c r="A32" s="165" t="n">
        <v>30</v>
      </c>
      <c r="B32" s="166" t="inlineStr">
        <is>
          <t>ชื่อเรียกทั่วไปของยาที่มีโครงสร้างในรูป คือ (ยา PTU)</t>
        </is>
      </c>
      <c r="C32" s="166" t="inlineStr"/>
      <c r="D32" s="166" t="inlineStr">
        <is>
          <t>6 propyl 3 thiouracil</t>
        </is>
      </c>
      <c r="E32" s="166" t="inlineStr">
        <is>
          <t>1 propyl 5 thiouracil</t>
        </is>
      </c>
      <c r="F32" s="166" t="inlineStr">
        <is>
          <t>2 propyl 6 thiouracil</t>
        </is>
      </c>
      <c r="G32" s="166" t="inlineStr">
        <is>
          <t>2 propyl 5 thiouracil</t>
        </is>
      </c>
      <c r="H32" s="166" t="inlineStr">
        <is>
          <t>6 propyl 2 thiouracil</t>
        </is>
      </c>
      <c r="I32" s="165" t="n">
        <v>5</v>
      </c>
      <c r="J32" s="166"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SAR &amp; Drug Design</t>
        </is>
      </c>
      <c r="M32" s="166" t="inlineStr"/>
      <c r="N32" s="165" t="inlineStr">
        <is>
          <t>Product</t>
        </is>
      </c>
      <c r="O32" s="166" t="inlineStr">
        <is>
          <t>ข้อ 34 Pharma Plus เล่มม่วง (เฉลยข้อ จ)</t>
        </is>
      </c>
      <c r="P32" s="165" t="inlineStr">
        <is>
          <t>แบบฝึกหัด</t>
        </is>
      </c>
      <c r="Q32" s="165" t="inlineStr">
        <is>
          <t>เล่มม่วง</t>
        </is>
      </c>
      <c r="R32" s="165" t="inlineStr"/>
    </row>
    <row r="33" ht="24" customHeight="1" s="49">
      <c r="A33" s="165" t="n">
        <v>31</v>
      </c>
      <c r="B33" s="166" t="inlineStr">
        <is>
          <t>จากโครงสร้างของยา 3 ชนิด (methimazole, carbimazole และ propylthiouracil)
ข้อใดถูกต้องเกี่ยวกับยา methimazole, carbimazole และ propylthiouracil</t>
        </is>
      </c>
      <c r="C33" s="166" t="inlineStr"/>
      <c r="D33" s="166" t="inlineStr">
        <is>
          <t>Methimazole, carbimazole และ propylthiouracil ถูก metabolized โดยปฏิกิริยา desulfunation ก่อนจึงจะได้สารที่มีฤทธิ์ทางเภสัชวิทยา</t>
        </is>
      </c>
      <c r="E33" s="166" t="inlineStr">
        <is>
          <t>Propylthiouracil จะถูก metabolized โดยปฏิกิริยา dealkylation ซึ่งจะตัด Propyl group ออกก่อนจึงจะได้สารที่มีฤทธิ์ทางเภสัชวิทยา</t>
        </is>
      </c>
      <c r="F33" s="166" t="inlineStr">
        <is>
          <t>Methimazole จะถูก metabolized โดยปฏิกิริยา conjugation ได้เป็น carbimazole จึงจะได้สารที่มีฤทธิ์ทางเภสัชวิทยาที่ต้องการ</t>
        </is>
      </c>
      <c r="G33" s="166" t="inlineStr">
        <is>
          <t>ต้องเกิดปฏิกิริยา amide hydrolysis กับโครงสร้าง carbimazole จึงจะได้สารที่มีฤทธิ์ทางเภสัชวิทยาที่ต้องการ</t>
        </is>
      </c>
      <c r="H33" s="166" t="inlineStr">
        <is>
          <t>ต้องเกิดปฏิกิริยา ester hydrolysis กับโครงสร้าง carbimazole จึงจะได้สารที่มีฤทธิ์ทางเภสัชวิทยาที่ต้องการ</t>
        </is>
      </c>
      <c r="I33" s="165" t="n">
        <v>4</v>
      </c>
      <c r="J33" s="166"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SAR &amp; Drug Design</t>
        </is>
      </c>
      <c r="M33" s="166" t="inlineStr"/>
      <c r="N33" s="165" t="inlineStr">
        <is>
          <t>Product</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32</v>
      </c>
      <c r="B34" s="166" t="inlineStr">
        <is>
          <t>ลักษณะสำคัญของ monoclonal antibody ที่ทำให้ต้องใช้ dosage form เป็น injectable เท่านั้น</t>
        </is>
      </c>
      <c r="C34" s="166" t="inlineStr"/>
      <c r="D34" s="166" t="inlineStr">
        <is>
          <t>ขนาดโมเลกุลเล็กดูดซึมผ่าน GI tract ได้ดี</t>
        </is>
      </c>
      <c r="E34" s="166" t="inlineStr">
        <is>
          <t>ไวต่อเอนไซม์ protease ถูกทำลายเมื่อให้โดยรับประทาน</t>
        </is>
      </c>
      <c r="F34" s="166" t="inlineStr">
        <is>
          <t>คงตัวสูงในpHที่เป็นกรด</t>
        </is>
      </c>
      <c r="G34" s="166" t="inlineStr">
        <is>
          <t>ผ่าน first-pass metabolism ได้ดี</t>
        </is>
      </c>
      <c r="H34" s="166" t="inlineStr">
        <is>
          <t>Log P สูง ดูดซึมได้รวดเร็ว"</t>
        </is>
      </c>
      <c r="I34" s="167" t="inlineStr">
        <is>
          <t>1</t>
        </is>
      </c>
      <c r="J34" s="166"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SAR &amp; Drug Design</t>
        </is>
      </c>
      <c r="M34" s="166" t="inlineStr"/>
      <c r="N34" s="165" t="inlineStr">
        <is>
          <t>Medicinal Chemistry</t>
        </is>
      </c>
      <c r="O34" s="166" t="inlineStr">
        <is>
          <t>แบบฝึกหัด PLE-CC 1 ข้อ 71</t>
        </is>
      </c>
      <c r="P34" s="165" t="inlineStr">
        <is>
          <t>แบบฝึกหัด</t>
        </is>
      </c>
      <c r="Q34" s="165" t="inlineStr">
        <is>
          <t>เล่มม่วง</t>
        </is>
      </c>
      <c r="R34" s="165" t="inlineStr"/>
    </row>
    <row r="35" ht="24" customHeight="1" s="49">
      <c r="A35" s="167" t="n">
        <v>33</v>
      </c>
      <c r="B35" s="166" t="inlineStr">
        <is>
          <t>ข้อใดส่งผลกระทบต่อ pembrolizumab ในรูปแบบ solution สำหรับยาฉีดมากที่สุด</t>
        </is>
      </c>
      <c r="C35" s="166" t="inlineStr"/>
      <c r="D35" s="166" t="inlineStr">
        <is>
          <t>Hydrolysis ที่ตำแหน่ง ester bond</t>
        </is>
      </c>
      <c r="E35" s="166" t="inlineStr">
        <is>
          <t>Aggregation เมื่อเปลี่ยนแปลง pH หรือเขย่า</t>
        </is>
      </c>
      <c r="F35" s="166" t="inlineStr">
        <is>
          <t>Oxidation ที่ sulfhydryl ของ excipient</t>
        </is>
      </c>
      <c r="G35" s="166" t="inlineStr">
        <is>
          <t>Crystallation เมื่ออุณหภูมิลด</t>
        </is>
      </c>
      <c r="H35" s="166" t="inlineStr">
        <is>
          <t>Racemization ที่ chiral center</t>
        </is>
      </c>
      <c r="I35" s="167" t="inlineStr">
        <is>
          <t>1</t>
        </is>
      </c>
      <c r="J35" s="166"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SAR &amp; Drug Design</t>
        </is>
      </c>
      <c r="M35" s="166" t="inlineStr"/>
      <c r="N35" s="165" t="inlineStr">
        <is>
          <t>Medicinal Chemistry</t>
        </is>
      </c>
      <c r="O35" s="166" t="inlineStr">
        <is>
          <t>แบบฝึกหัด PLE-CC 1 ข้อ 72</t>
        </is>
      </c>
      <c r="P35" s="165" t="inlineStr">
        <is>
          <t>แบบฝึกหัด</t>
        </is>
      </c>
      <c r="Q35" s="165" t="inlineStr">
        <is>
          <t>เล่มม่วง</t>
        </is>
      </c>
      <c r="R35" s="165" t="inlineStr"/>
    </row>
    <row r="36" ht="24" customHeight="1" s="49">
      <c r="A36" s="167" t="n">
        <v>34</v>
      </c>
      <c r="B36" s="166" t="inlineStr">
        <is>
          <t>กลไกของยามาตรฐานที่ใช้รักษา</t>
        </is>
      </c>
      <c r="C36" s="166" t="inlineStr"/>
      <c r="D36" s="166" t="inlineStr">
        <is>
          <t>จับ protease → ยับยั้งการสร้าง protein</t>
        </is>
      </c>
      <c r="E36" s="166" t="inlineStr">
        <is>
          <t>เป็น nucleoside analogue → ยับยั้ง viral polymerase โดยจะต้องถูก phospholyrate โดย viral thimine kinase</t>
        </is>
      </c>
      <c r="F36" s="166" t="inlineStr">
        <is>
          <t>inhibit isoleucyl-tRNA-synthetase และหยุดการสังเคราะห์โปรตีน</t>
        </is>
      </c>
      <c r="G36" s="166" t="inlineStr">
        <is>
          <t>Compatitive inhibitor กับ reverse transcriptase</t>
        </is>
      </c>
      <c r="H36" s="166" t="inlineStr">
        <is>
          <t>กดภูมิของร่างกายที่มากเกินไป</t>
        </is>
      </c>
      <c r="I36" s="167" t="inlineStr">
        <is>
          <t>1</t>
        </is>
      </c>
      <c r="J36" s="166"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SAR &amp; Drug Design</t>
        </is>
      </c>
      <c r="M36" s="166" t="inlineStr"/>
      <c r="N36" s="165" t="inlineStr">
        <is>
          <t>Medicinal Chemistry</t>
        </is>
      </c>
      <c r="O36" s="166" t="inlineStr">
        <is>
          <t>แบบฝึกหัด PLE-CC 1 ข้อ 122</t>
        </is>
      </c>
      <c r="P36" s="165" t="inlineStr">
        <is>
          <t>แบบฝึกหัด</t>
        </is>
      </c>
      <c r="Q36" s="165" t="inlineStr">
        <is>
          <t>เล่มม่วง</t>
        </is>
      </c>
      <c r="R36" s="165" t="inlineStr"/>
    </row>
    <row r="37" ht="24" customHeight="1" s="49">
      <c r="A37" s="167" t="n">
        <v>35</v>
      </c>
      <c r="B37" s="166"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166" t="inlineStr"/>
      <c r="D37" s="168" t="inlineStr">
        <is>
          <t>5-6</t>
        </is>
      </c>
      <c r="E37" s="168" t="inlineStr">
        <is>
          <t>9-10</t>
        </is>
      </c>
      <c r="F37" s="168" t="inlineStr">
        <is>
          <t>7-8</t>
        </is>
      </c>
      <c r="G37" s="168" t="inlineStr">
        <is>
          <t>11-12</t>
        </is>
      </c>
      <c r="H37" s="168" t="inlineStr">
        <is>
          <t>13</t>
        </is>
      </c>
      <c r="I37" s="167" t="inlineStr">
        <is>
          <t>1</t>
        </is>
      </c>
      <c r="J37" s="166"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66" t="inlineStr"/>
      <c r="L37" s="166" t="inlineStr">
        <is>
          <t>SAR &amp; Drug Design</t>
        </is>
      </c>
      <c r="M37" s="166" t="inlineStr"/>
      <c r="N37" s="165" t="inlineStr">
        <is>
          <t>Medicinal Chemistry</t>
        </is>
      </c>
      <c r="O37" s="166" t="inlineStr">
        <is>
          <t>PLE_CC1_2567_Key ข้อ 93</t>
        </is>
      </c>
      <c r="P37" s="165" t="inlineStr">
        <is>
          <t>ข้อสอบเก่า</t>
        </is>
      </c>
      <c r="Q37" s="165" t="inlineStr">
        <is>
          <t>2567</t>
        </is>
      </c>
      <c r="R37" s="165" t="inlineStr"/>
    </row>
    <row r="38" ht="24" customHeight="1" s="49">
      <c r="A38" s="167" t="n">
        <v>36</v>
      </c>
      <c r="B38" s="166" t="inlineStr">
        <is>
          <t>ยา Potassium Chloride (KCl) มีค่า pKa 8.07 ละลายได้ดีในน้ำ แต่ละลายน้อยใน alcohol เพื่อป้องกัน การตกตะกอน ต้องมี pH ในตำรับอยู่ที่เท่าไร</t>
        </is>
      </c>
      <c r="C38" s="166" t="inlineStr"/>
      <c r="D38" s="166" t="inlineStr">
        <is>
          <t>PEG (Polyethylene Glycol) ยาระบายก2เซอkนบรรlแบบแผงคาดKาสามารถL 10 เaดnอแผงไo</t>
        </is>
      </c>
      <c r="E38" s="166" t="inlineStr">
        <is>
          <t>Calcium phosphate (เกFอขนาดhอยกKา 1 iตร[ดเNนยาสา\ญประ^_าน</t>
        </is>
      </c>
      <c r="F38" s="166" t="inlineStr">
        <is>
          <t>TiO2 (Titanium Dioxide) ยาgางตาhอยกKา 240 ml [ดเNนยาสา\ญประ^_าน</t>
        </is>
      </c>
      <c r="G38" s="166" t="inlineStr">
        <is>
          <t>Clay</t>
        </is>
      </c>
      <c r="H38" s="166" t="inlineStr">
        <is>
          <t>Colloidal silica</t>
        </is>
      </c>
      <c r="I38" s="167" t="inlineStr">
        <is>
          <t>1</t>
        </is>
      </c>
      <c r="J38" s="166"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SAR &amp; Drug Design</t>
        </is>
      </c>
      <c r="M38" s="166" t="inlineStr"/>
      <c r="N38" s="165" t="inlineStr">
        <is>
          <t>Medicinal Chemistry</t>
        </is>
      </c>
      <c r="O38" s="166" t="inlineStr">
        <is>
          <t>PLE_CC1_2567_Set1_Key ข้อ 93</t>
        </is>
      </c>
      <c r="P38" s="165" t="inlineStr">
        <is>
          <t>ข้อสอบเก่า</t>
        </is>
      </c>
      <c r="Q38" s="165" t="inlineStr">
        <is>
          <t>2567</t>
        </is>
      </c>
      <c r="R38" s="165" t="inlineStr"/>
    </row>
    <row r="39" ht="24" customHeight="1" s="49">
      <c r="A39" s="167" t="n">
        <v>37</v>
      </c>
      <c r="B39"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9" s="166" t="inlineStr"/>
      <c r="D39" s="166" t="inlineStr">
        <is>
          <t>จับกับ Mg2+ cofactor ที่ catalytic site ของเอนไซม์ Integrase ผ่านหมู่ Chelation triad (Oxygen atoms)</t>
        </is>
      </c>
      <c r="E39" s="166" t="inlineStr">
        <is>
          <t>ยับยั้ง HIV Reverse transcriptase ที่ non-nucleoside allosteric binding pocket</t>
        </is>
      </c>
      <c r="F39" s="166" t="inlineStr">
        <is>
          <t>แย่งจับกับ Pol catalytic triad เพื่อทำหน้าที่เป็น DNA chain terminator</t>
        </is>
      </c>
      <c r="G39" s="166" t="inlineStr">
        <is>
          <t>จับกับ Glycoprotein gp120 เพื่อป้องกันการเกาะติดของไวรัสเข้าสู่เซลล์</t>
        </is>
      </c>
      <c r="H39" s="166" t="inlineStr">
        <is>
          <t>สร้างพันธะโควาเลนต์กับ Aspartyl protease residues ที่ตำแหน่งเร่ง</t>
        </is>
      </c>
      <c r="I39" s="167" t="n">
        <v>1</v>
      </c>
      <c r="J39" s="166"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9" s="166" t="inlineStr"/>
      <c r="L39" s="166" t="inlineStr">
        <is>
          <t>SAR &amp; Drug Design</t>
        </is>
      </c>
      <c r="M39" s="166" t="inlineStr"/>
      <c r="N39" s="165" t="inlineStr">
        <is>
          <t>Medicinal Chemistry</t>
        </is>
      </c>
      <c r="O39" s="166" t="inlineStr">
        <is>
          <t>PLE-CC1 ปี 2566 Day 1 ข้อ 3</t>
        </is>
      </c>
      <c r="P39" s="165" t="inlineStr">
        <is>
          <t>ข้อสอบเก่า</t>
        </is>
      </c>
      <c r="Q39" s="165" t="inlineStr">
        <is>
          <t>2566</t>
        </is>
      </c>
      <c r="R39" s="165" t="inlineStr"/>
    </row>
    <row r="40" ht="24" customHeight="1" s="49">
      <c r="A40" s="167" t="n">
        <v>38</v>
      </c>
      <c r="B40"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40" s="166" t="inlineStr"/>
      <c r="D40" s="166" t="inlineStr">
        <is>
          <t>หมู่ Hydroxymethyl (-CH2OH) ที่ตำแหน่ง C-3 ของวงแหวนเบนซีน และหมู่ tert-butyl บนหมู่อะมิโน</t>
        </is>
      </c>
      <c r="E40" s="166" t="inlineStr">
        <is>
          <t>หมู่ Catechol (3,4-dihydroxy) บนวงแหวนเบนซีน และหมู่ N-methyl</t>
        </is>
      </c>
      <c r="F40" s="166" t="inlineStr">
        <is>
          <t>หมู่ 4-hydroxy เดี่ยวๆ บนวงแหวนเบนซีน และหมู่ N-isopropyl</t>
        </is>
      </c>
      <c r="G40" s="166" t="inlineStr">
        <is>
          <t>การแทนที่วงแหวนเบนซีนด้วยวงแหวน Imidazoline</t>
        </is>
      </c>
      <c r="H40" s="166" t="inlineStr">
        <is>
          <t>การมีโครงสร้างวงแหวน Indole แทนที่วงแหวนฟีนอล</t>
        </is>
      </c>
      <c r="I40" s="167" t="n">
        <v>1</v>
      </c>
      <c r="J40" s="166"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40" s="166" t="inlineStr"/>
      <c r="L40" s="166" t="inlineStr">
        <is>
          <t>SAR &amp; Drug Design</t>
        </is>
      </c>
      <c r="M40" s="166" t="inlineStr"/>
      <c r="N40" s="165" t="inlineStr">
        <is>
          <t>Medicinal Chemistry</t>
        </is>
      </c>
      <c r="O40" s="166" t="inlineStr">
        <is>
          <t>PLE-CC1 ปี 2566 Day 1 ข้อ 5</t>
        </is>
      </c>
      <c r="P40" s="165" t="inlineStr">
        <is>
          <t>ข้อสอบเก่า</t>
        </is>
      </c>
      <c r="Q40" s="165" t="inlineStr">
        <is>
          <t>2566</t>
        </is>
      </c>
      <c r="R40" s="165" t="inlineStr"/>
    </row>
    <row r="41" ht="24" customHeight="1" s="49">
      <c r="A41" s="167" t="n">
        <v>39</v>
      </c>
      <c r="B41"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41" s="166" t="inlineStr"/>
      <c r="D41" s="166" t="inlineStr">
        <is>
          <t>การเกิด Phase I Oxidation เปลี่ยนหมู่ -CH2OH ปลายสายของ Hydroxyzine ให้กลายเป็น Carboxylic acid (-COOH) ของ Cetirizine</t>
        </is>
      </c>
      <c r="E41" s="166" t="inlineStr">
        <is>
          <t>การเกิด Phase II Glucuronidation ที่ตำแหน่งวงแหวน Piperazine</t>
        </is>
      </c>
      <c r="F41" s="166" t="inlineStr">
        <is>
          <t>การตัดหมู่วงแหวน Piperazine ผ่านปฏิกิริยา N-dealkylation</t>
        </is>
      </c>
      <c r="G41" s="166" t="inlineStr">
        <is>
          <t>การเกิดปฏิกิริยา Aromatic hydroxylation ที่วงแหวนเบนซีน</t>
        </is>
      </c>
      <c r="H41" s="166" t="inlineStr">
        <is>
          <t>การสลายพันธะ Ester ผ่านปฏิกิริยา Hydrolysis ภายในตับ</t>
        </is>
      </c>
      <c r="I41" s="167" t="n">
        <v>1</v>
      </c>
      <c r="J41" s="166"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41" s="166" t="inlineStr"/>
      <c r="L41" s="166" t="inlineStr">
        <is>
          <t>SAR &amp; Drug Design</t>
        </is>
      </c>
      <c r="M41" s="166" t="inlineStr"/>
      <c r="N41" s="165" t="inlineStr">
        <is>
          <t>Medicinal Chemistry</t>
        </is>
      </c>
      <c r="O41" s="166" t="inlineStr">
        <is>
          <t>PLE-CC1 ปี 2566 Day 2 ข้อ 15</t>
        </is>
      </c>
      <c r="P41" s="165" t="inlineStr">
        <is>
          <t>ข้อสอบเก่า</t>
        </is>
      </c>
      <c r="Q41" s="165" t="inlineStr">
        <is>
          <t>2566</t>
        </is>
      </c>
      <c r="R41" s="165" t="inlineStr"/>
    </row>
    <row r="42" ht="24" customHeight="1" s="49">
      <c r="A42" s="165" t="n">
        <v>40</v>
      </c>
      <c r="B42" s="166" t="inlineStr">
        <is>
          <t>ยาใดมีกลไกยับยั้ง cholinesterase ทำให(พยาธิเกิดอัมพาต</t>
        </is>
      </c>
      <c r="C42" s="166" t="inlineStr"/>
      <c r="D42" s="166" t="inlineStr">
        <is>
          <t>Niclosamide</t>
        </is>
      </c>
      <c r="E42" s="166" t="inlineStr">
        <is>
          <t>Praziquantel</t>
        </is>
      </c>
      <c r="F42" s="166" t="inlineStr">
        <is>
          <t>Mebendazole</t>
        </is>
      </c>
      <c r="G42" s="166" t="inlineStr">
        <is>
          <t>Pyrantel pamoate</t>
        </is>
      </c>
      <c r="H42" s="166" t="inlineStr">
        <is>
          <t>Diethycarbamazine E</t>
        </is>
      </c>
      <c r="I42" s="165" t="n">
        <v>1</v>
      </c>
      <c r="J42" s="166"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SAR &amp; Drug Design</t>
        </is>
      </c>
      <c r="M42" s="166" t="inlineStr"/>
      <c r="N42" s="165" t="inlineStr">
        <is>
          <t>Product</t>
        </is>
      </c>
      <c r="O42" s="166" t="inlineStr">
        <is>
          <t>ข้อ 62 (PLE_CC1_2561_Key.md)</t>
        </is>
      </c>
      <c r="P42" s="165" t="inlineStr">
        <is>
          <t>ข้อสอบเก่า</t>
        </is>
      </c>
      <c r="Q42" s="165" t="inlineStr">
        <is>
          <t>2561</t>
        </is>
      </c>
      <c r="R42" s="165" t="inlineStr"/>
    </row>
    <row r="43" ht="24" customHeight="1" s="49">
      <c r="A43" s="165" t="n">
        <v>41</v>
      </c>
      <c r="B43" s="166" t="inlineStr">
        <is>
          <t>เมื่อใช้ยาในกลุ่ม Acetylcholinesterase inhibitors ร่วมกับ CYP2D6 inhibitor ทำให้เกิดผลใดตามมาได้</t>
        </is>
      </c>
      <c r="C43" s="166" t="inlineStr"/>
      <c r="D43" s="166" t="inlineStr">
        <is>
          <t>ฤทธิ์ของยา AchE เพิ่มขึ้น</t>
        </is>
      </c>
      <c r="E43" s="166" t="inlineStr">
        <is>
          <t>ทำให้เกิด bradycardia</t>
        </is>
      </c>
      <c r="F43" s="166" t="inlineStr">
        <is>
          <t>ทำให้ใจสั่น ร่วมกับอาการตะคริว</t>
        </is>
      </c>
      <c r="G43" s="166" t="inlineStr">
        <is>
          <t>อาจทำให้เกิดอาการสับสนหรือเพ้อ (delirium)</t>
        </is>
      </c>
      <c r="H43" s="166" t="inlineStr">
        <is>
          <t>ไม่มีข้อใดถูก</t>
        </is>
      </c>
      <c r="I43" s="165" t="n">
        <v>1</v>
      </c>
      <c r="J43" s="166"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SAR &amp; Drug Design</t>
        </is>
      </c>
      <c r="M43" s="166" t="inlineStr"/>
      <c r="N43" s="165" t="inlineStr">
        <is>
          <t>Product</t>
        </is>
      </c>
      <c r="O43" s="166" t="inlineStr">
        <is>
          <t>ข้อ 53 (Pharmtutor_2024_Set1.md)</t>
        </is>
      </c>
      <c r="P43" s="165" t="inlineStr">
        <is>
          <t>ข้อสอบจำลอง</t>
        </is>
      </c>
      <c r="Q43" s="165" t="inlineStr">
        <is>
          <t>Mock Pharmtutor 2024</t>
        </is>
      </c>
      <c r="R43" s="165" t="inlineStr"/>
    </row>
    <row r="44" ht="24" customHeight="1" s="49">
      <c r="A44" s="165" t="n">
        <v>42</v>
      </c>
      <c r="B44"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44" s="166" t="inlineStr"/>
      <c r="D44" s="166" t="inlineStr">
        <is>
          <t>Structure-Activity Relationship (SAR) Optimization</t>
        </is>
      </c>
      <c r="E44" s="166" t="inlineStr">
        <is>
          <t>Bioisosteric Replacement (Carboxylic acid → Tetrazole)</t>
        </is>
      </c>
      <c r="F44" s="166" t="inlineStr">
        <is>
          <t>Prodrug Design via Esterification for Oral Bioavailability</t>
        </is>
      </c>
      <c r="G44" s="166" t="inlineStr">
        <is>
          <t>Cytochrome P450 CYP3A4 Phase I Oxidation</t>
        </is>
      </c>
      <c r="H44" s="166" t="inlineStr">
        <is>
          <t>Phase II Glucuronidation Conjugation by UGT</t>
        </is>
      </c>
      <c r="I44" s="165" t="n">
        <v>1</v>
      </c>
      <c r="J44"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SAR &amp; Drug Design</t>
        </is>
      </c>
      <c r="M44" s="166" t="inlineStr"/>
      <c r="N44" s="165" t="inlineStr">
        <is>
          <t>Product</t>
        </is>
      </c>
      <c r="O44" s="166" t="inlineStr">
        <is>
          <t>ข้อ 26 (PLE_CC1_2557.md)</t>
        </is>
      </c>
      <c r="P44" s="165" t="inlineStr">
        <is>
          <t>ข้อสอบเก่า</t>
        </is>
      </c>
      <c r="Q44" s="165" t="inlineStr">
        <is>
          <t>2557</t>
        </is>
      </c>
      <c r="R44" s="165" t="inlineStr"/>
    </row>
    <row r="45" ht="24" customHeight="1" s="49">
      <c r="A45" s="165" t="n">
        <v>43</v>
      </c>
      <c r="B45" s="166" t="inlineStr">
        <is>
          <t>ข้อใดกล่าวถูกเกี่ยวกับ diazepam infusion pKa3.4</t>
        </is>
      </c>
      <c r="C45" s="166" t="inlineStr"/>
      <c r="D45" s="166" t="inlineStr">
        <is>
          <t>Cytochrome P450 CYP3A4 Phase I Oxidation</t>
        </is>
      </c>
      <c r="E45" s="166" t="inlineStr">
        <is>
          <t>Phase II Glucuronidation Conjugation by UGT</t>
        </is>
      </c>
      <c r="F45" s="166" t="inlineStr">
        <is>
          <t>Log P Lipophilicity Partition Coefficient optimization</t>
        </is>
      </c>
      <c r="G45" s="166" t="inlineStr">
        <is>
          <t>Chiral Eutomer vs Distomer Pharmacological activity</t>
        </is>
      </c>
      <c r="H45" s="166" t="inlineStr">
        <is>
          <t>Covalent Irreversible Enzyme Inhibition</t>
        </is>
      </c>
      <c r="I45" s="165" t="n">
        <v>1</v>
      </c>
      <c r="J45"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SAR &amp; Drug Design</t>
        </is>
      </c>
      <c r="M45" s="166" t="inlineStr"/>
      <c r="N45" s="165" t="inlineStr">
        <is>
          <t>Product</t>
        </is>
      </c>
      <c r="O45" s="166" t="inlineStr">
        <is>
          <t>ข้อ 6 (PLE_CC1_2556.md)</t>
        </is>
      </c>
      <c r="P45" s="165" t="inlineStr">
        <is>
          <t>ข้อสอบเก่า</t>
        </is>
      </c>
      <c r="Q45" s="165" t="inlineStr">
        <is>
          <t>2556</t>
        </is>
      </c>
      <c r="R45" s="165" t="inlineStr"/>
    </row>
    <row r="46" ht="24" customHeight="1" s="49">
      <c r="A46" s="165" t="n">
        <v>44</v>
      </c>
      <c r="B46" s="166" t="inlineStr">
        <is>
          <t>เปลี่ยนจากยา HCTZ เป็น Losartan</t>
        </is>
      </c>
      <c r="C46" s="166" t="inlineStr"/>
      <c r="D46" s="166" t="inlineStr">
        <is>
          <t>Chiral Eutomer vs Distomer Pharmacological activity</t>
        </is>
      </c>
      <c r="E46" s="166" t="inlineStr">
        <is>
          <t>Covalent Irreversible Enzyme Inhibition</t>
        </is>
      </c>
      <c r="F46" s="166" t="inlineStr">
        <is>
          <t>Structure-Activity Relationship (SAR) Optimization</t>
        </is>
      </c>
      <c r="G46" s="166" t="inlineStr">
        <is>
          <t>Bioisosteric Replacement (Carboxylic acid → Tetrazole)</t>
        </is>
      </c>
      <c r="H46" s="166" t="inlineStr">
        <is>
          <t>Prodrug Design via Esterification for Oral Bioavailability</t>
        </is>
      </c>
      <c r="I46" s="165" t="n">
        <v>1</v>
      </c>
      <c r="J46"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SAR &amp; Drug Design</t>
        </is>
      </c>
      <c r="M46" s="166" t="inlineStr"/>
      <c r="N46" s="165" t="inlineStr">
        <is>
          <t>Product</t>
        </is>
      </c>
      <c r="O46" s="166" t="inlineStr">
        <is>
          <t>ข้อ 3 (PLE_CC1_2556.md)</t>
        </is>
      </c>
      <c r="P46" s="165" t="inlineStr">
        <is>
          <t>ข้อสอบเก่า</t>
        </is>
      </c>
      <c r="Q46" s="165" t="inlineStr">
        <is>
          <t>2556</t>
        </is>
      </c>
      <c r="R46" s="165" t="inlineStr"/>
    </row>
    <row r="47" ht="24" customHeight="1" s="49">
      <c r="A47" s="165" t="n">
        <v>45</v>
      </c>
      <c r="B47" s="166" t="inlineStr">
        <is>
          <t>เกี่ยวกับ Parkinsonism dysarthria ข้อใดต่อไปนี้กล่าวถูกต้องตามหลักวิชาชีพเภสัชกรรม</t>
        </is>
      </c>
      <c r="C47" s="166" t="inlineStr"/>
      <c r="D47" s="166" t="inlineStr">
        <is>
          <t>Bioisosteric Replacement (Carboxylic acid → Tetrazole)</t>
        </is>
      </c>
      <c r="E47" s="166" t="inlineStr">
        <is>
          <t>Prodrug Design via Esterification for Oral Bioavailability</t>
        </is>
      </c>
      <c r="F47" s="166" t="inlineStr">
        <is>
          <t>Cytochrome P450 CYP3A4 Phase I Oxidation</t>
        </is>
      </c>
      <c r="G47" s="166" t="inlineStr">
        <is>
          <t>Phase II Glucuronidation Conjugation by UGT</t>
        </is>
      </c>
      <c r="H47" s="166" t="inlineStr">
        <is>
          <t>Log P Lipophilicity Partition Coefficient optimization</t>
        </is>
      </c>
      <c r="I47" s="165" t="n">
        <v>1</v>
      </c>
      <c r="J47" s="166"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SAR &amp; Drug Design</t>
        </is>
      </c>
      <c r="M47" s="166" t="inlineStr"/>
      <c r="N47" s="165" t="inlineStr">
        <is>
          <t>Product</t>
        </is>
      </c>
      <c r="O47" s="166" t="inlineStr">
        <is>
          <t>ข้อ 4 (PLE_CC1_2555 Day 2.md)</t>
        </is>
      </c>
      <c r="P47" s="165" t="inlineStr">
        <is>
          <t>ข้อสอบเก่า</t>
        </is>
      </c>
      <c r="Q47" s="165" t="inlineStr">
        <is>
          <t>2555</t>
        </is>
      </c>
      <c r="R47" s="165" t="inlineStr"/>
    </row>
    <row r="48" ht="24" customHeight="1" s="49">
      <c r="A48" s="165" t="n">
        <v>46</v>
      </c>
      <c r="B48" s="166"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48" s="166" t="inlineStr"/>
      <c r="D48" s="166" t="inlineStr">
        <is>
          <t>Phase II Glucuronidation Conjugation by UGT</t>
        </is>
      </c>
      <c r="E48" s="166" t="inlineStr">
        <is>
          <t>Log P Lipophilicity Partition Coefficient optimization</t>
        </is>
      </c>
      <c r="F48" s="166" t="inlineStr">
        <is>
          <t>Chiral Eutomer vs Distomer Pharmacological activity</t>
        </is>
      </c>
      <c r="G48" s="166" t="inlineStr">
        <is>
          <t>Covalent Irreversible Enzyme Inhibition</t>
        </is>
      </c>
      <c r="H48" s="166" t="inlineStr">
        <is>
          <t>Structure-Activity Relationship (SAR) Optimization</t>
        </is>
      </c>
      <c r="I48" s="165" t="n">
        <v>5</v>
      </c>
      <c r="J48" s="166"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SAR &amp; Drug Design</t>
        </is>
      </c>
      <c r="M48" s="166" t="inlineStr"/>
      <c r="N48" s="165" t="inlineStr">
        <is>
          <t>Product</t>
        </is>
      </c>
      <c r="O48" s="166" t="inlineStr">
        <is>
          <t>ข้อ 6 (PLE_CC1_2554 SET2.md)</t>
        </is>
      </c>
      <c r="P48" s="165" t="inlineStr">
        <is>
          <t>ข้อสอบเก่า</t>
        </is>
      </c>
      <c r="Q48" s="165" t="inlineStr">
        <is>
          <t>2554</t>
        </is>
      </c>
      <c r="R48" s="165" t="inlineStr"/>
    </row>
    <row r="49" ht="24" customHeight="1" s="49">
      <c r="A49" s="165" t="n">
        <v>47</v>
      </c>
      <c r="B49" s="166"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49" s="166" t="inlineStr"/>
      <c r="D49" s="166" t="inlineStr">
        <is>
          <t>Covalent Irreversible Enzyme Inhibition</t>
        </is>
      </c>
      <c r="E49" s="166" t="inlineStr">
        <is>
          <t>Structure-Activity Relationship (SAR) Optimization</t>
        </is>
      </c>
      <c r="F49" s="166" t="inlineStr">
        <is>
          <t>Bioisosteric Replacement (Carboxylic acid → Tetrazole)</t>
        </is>
      </c>
      <c r="G49" s="166" t="inlineStr">
        <is>
          <t>Prodrug Design via Esterification for Oral Bioavailability</t>
        </is>
      </c>
      <c r="H49" s="166" t="inlineStr">
        <is>
          <t>Cytochrome P450 CYP3A4 Phase I Oxidation</t>
        </is>
      </c>
      <c r="I49" s="165" t="n">
        <v>1</v>
      </c>
      <c r="J49"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SAR &amp; Drug Design</t>
        </is>
      </c>
      <c r="M49" s="166" t="inlineStr"/>
      <c r="N49" s="165" t="inlineStr">
        <is>
          <t>Product</t>
        </is>
      </c>
      <c r="O49" s="166" t="inlineStr">
        <is>
          <t>ข้อ 5 (PLE_CC1_Practice_Exam.md)</t>
        </is>
      </c>
      <c r="P49" s="165" t="inlineStr">
        <is>
          <t>ข้อสอบจำลอง</t>
        </is>
      </c>
      <c r="Q49" s="165" t="inlineStr">
        <is>
          <t>Mock สภาเภสัชฯ Practice</t>
        </is>
      </c>
      <c r="R49" s="165" t="inlineStr"/>
    </row>
    <row r="50" ht="24" customHeight="1" s="49">
      <c r="A50" s="165" t="n">
        <v>48</v>
      </c>
      <c r="B50" s="166"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0" s="166" t="inlineStr"/>
      <c r="D50" s="166" t="inlineStr">
        <is>
          <t>Prodrug Design via Esterification for Oral Bioavailability</t>
        </is>
      </c>
      <c r="E50" s="166" t="inlineStr">
        <is>
          <t>Cytochrome P450 CYP3A4 Phase I Oxidation</t>
        </is>
      </c>
      <c r="F50" s="166" t="inlineStr">
        <is>
          <t>Phase II Glucuronidation Conjugation by UGT</t>
        </is>
      </c>
      <c r="G50" s="166" t="inlineStr">
        <is>
          <t>Log P Lipophilicity Partition Coefficient optimization</t>
        </is>
      </c>
      <c r="H50" s="166" t="inlineStr">
        <is>
          <t>Chiral Eutomer vs Distomer Pharmacological activity</t>
        </is>
      </c>
      <c r="I50" s="165" t="n">
        <v>2</v>
      </c>
      <c r="J50" s="166"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SAR &amp; Drug Design</t>
        </is>
      </c>
      <c r="M50" s="166" t="inlineStr"/>
      <c r="N50" s="165" t="inlineStr">
        <is>
          <t>Product</t>
        </is>
      </c>
      <c r="O50" s="166" t="inlineStr">
        <is>
          <t>ข้อ 13 (PLE_CC1_Practice_Exam.md)</t>
        </is>
      </c>
      <c r="P50" s="165" t="inlineStr">
        <is>
          <t>ข้อสอบจำลอง</t>
        </is>
      </c>
      <c r="Q50" s="165" t="inlineStr">
        <is>
          <t>Mock สภาเภสัชฯ Practice</t>
        </is>
      </c>
      <c r="R50" s="165" t="inlineStr"/>
    </row>
    <row r="51" ht="24" customHeight="1" s="49">
      <c r="A51" s="165" t="n">
        <v>49</v>
      </c>
      <c r="B51" s="166"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1" s="166" t="inlineStr"/>
      <c r="D51" s="166" t="inlineStr">
        <is>
          <t>Log P Lipophilicity Partition Coefficient optimization</t>
        </is>
      </c>
      <c r="E51" s="166" t="inlineStr">
        <is>
          <t>Chiral Eutomer vs Distomer Pharmacological activity</t>
        </is>
      </c>
      <c r="F51" s="166" t="inlineStr">
        <is>
          <t>Covalent Irreversible Enzyme Inhibition</t>
        </is>
      </c>
      <c r="G51" s="166" t="inlineStr">
        <is>
          <t>Structure-Activity Relationship (SAR) Optimization</t>
        </is>
      </c>
      <c r="H51" s="166" t="inlineStr">
        <is>
          <t>Bioisosteric Replacement (Carboxylic acid → Tetrazole)</t>
        </is>
      </c>
      <c r="I51" s="165" t="n">
        <v>2</v>
      </c>
      <c r="J51" s="166"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SAR &amp; Drug Design</t>
        </is>
      </c>
      <c r="M51" s="166" t="inlineStr"/>
      <c r="N51" s="165" t="inlineStr">
        <is>
          <t>Product</t>
        </is>
      </c>
      <c r="O51" s="166" t="inlineStr">
        <is>
          <t>ข้อ 20 (PLE_CC1_Practice_Exam.md)</t>
        </is>
      </c>
      <c r="P51" s="165" t="inlineStr">
        <is>
          <t>ข้อสอบจำลอง</t>
        </is>
      </c>
      <c r="Q51" s="165" t="inlineStr">
        <is>
          <t>Mock สภาเภสัชฯ Practice</t>
        </is>
      </c>
      <c r="R51" s="165" t="inlineStr"/>
    </row>
    <row r="52" ht="24" customHeight="1" s="49">
      <c r="A52" s="165" t="n">
        <v>50</v>
      </c>
      <c r="B52" s="166"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2" s="166" t="inlineStr"/>
      <c r="D52" s="166" t="inlineStr">
        <is>
          <t>Structure-Activity Relationship (SAR) Optimization</t>
        </is>
      </c>
      <c r="E52" s="166" t="inlineStr">
        <is>
          <t>Bioisosteric Replacement (Carboxylic acid → Tetrazole)</t>
        </is>
      </c>
      <c r="F52" s="166" t="inlineStr">
        <is>
          <t>Prodrug Design via Esterification for Oral Bioavailability</t>
        </is>
      </c>
      <c r="G52" s="166" t="inlineStr">
        <is>
          <t>Cytochrome P450 CYP3A4 Phase I Oxidation</t>
        </is>
      </c>
      <c r="H52" s="166" t="inlineStr">
        <is>
          <t>Phase II Glucuronidation Conjugation by UGT</t>
        </is>
      </c>
      <c r="I52" s="165" t="n">
        <v>1</v>
      </c>
      <c r="J52"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SAR &amp; Drug Design</t>
        </is>
      </c>
      <c r="M52" s="166" t="inlineStr"/>
      <c r="N52" s="165" t="inlineStr">
        <is>
          <t>Product</t>
        </is>
      </c>
      <c r="O52" s="166" t="inlineStr">
        <is>
          <t>ข้อ 5 (PLE_CC1_Key_Rx20_UBU.md)</t>
        </is>
      </c>
      <c r="P52" s="165" t="inlineStr">
        <is>
          <t>ข้อสอบจำลอง</t>
        </is>
      </c>
      <c r="Q52" s="165" t="inlineStr">
        <is>
          <t>Mock Rx20 UBU</t>
        </is>
      </c>
      <c r="R52" s="165" t="inlineStr"/>
    </row>
    <row r="53" ht="24" customHeight="1" s="49">
      <c r="A53" s="165" t="n">
        <v>51</v>
      </c>
      <c r="B53" s="166" t="inlineStr">
        <is>
          <t>Metformin Pravastatin , Losartan `Cat X</t>
        </is>
      </c>
      <c r="C53" s="166" t="inlineStr"/>
      <c r="D53" s="166" t="inlineStr">
        <is>
          <t>Cytochrome P450 CYP3A4 Phase I Oxidation</t>
        </is>
      </c>
      <c r="E53" s="166" t="inlineStr">
        <is>
          <t>Phase II Glucuronidation Conjugation by UGT</t>
        </is>
      </c>
      <c r="F53" s="166" t="inlineStr">
        <is>
          <t>Log P Lipophilicity Partition Coefficient optimization</t>
        </is>
      </c>
      <c r="G53" s="166" t="inlineStr">
        <is>
          <t>Chiral Eutomer vs Distomer Pharmacological activity</t>
        </is>
      </c>
      <c r="H53" s="166" t="inlineStr">
        <is>
          <t>Covalent Irreversible Enzyme Inhibition</t>
        </is>
      </c>
      <c r="I53" s="165" t="n">
        <v>1</v>
      </c>
      <c r="J53"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SAR &amp; Drug Design</t>
        </is>
      </c>
      <c r="M53" s="166" t="inlineStr"/>
      <c r="N53" s="165" t="inlineStr">
        <is>
          <t>Product</t>
        </is>
      </c>
      <c r="O53" s="166" t="inlineStr">
        <is>
          <t>ข้อ 5 (PLE_CC1_Key_Rx20_UBU.md)</t>
        </is>
      </c>
      <c r="P53" s="165" t="inlineStr">
        <is>
          <t>ข้อสอบจำลอง</t>
        </is>
      </c>
      <c r="Q53" s="165" t="inlineStr">
        <is>
          <t>Mock Rx20 UBU</t>
        </is>
      </c>
      <c r="R53" s="165" t="inlineStr"/>
    </row>
    <row r="54" ht="24" customHeight="1" s="49">
      <c r="A54" s="165" t="n">
        <v>52</v>
      </c>
      <c r="B54" s="166" t="inlineStr">
        <is>
          <t>เกี่ยวกับ เพิ่มยา Losartan ข้อใดต่อไปนี้กล่าวถูกต้องตามหลักวิชาชีพเภสัชกรรม</t>
        </is>
      </c>
      <c r="C54" s="166" t="inlineStr"/>
      <c r="D54" s="166" t="inlineStr">
        <is>
          <t>Chiral Eutomer vs Distomer Pharmacological activity</t>
        </is>
      </c>
      <c r="E54" s="166" t="inlineStr">
        <is>
          <t>Covalent Irreversible Enzyme Inhibition</t>
        </is>
      </c>
      <c r="F54" s="166" t="inlineStr">
        <is>
          <t>Structure-Activity Relationship (SAR) Optimization</t>
        </is>
      </c>
      <c r="G54" s="166" t="inlineStr">
        <is>
          <t>Bioisosteric Replacement (Carboxylic acid → Tetrazole)</t>
        </is>
      </c>
      <c r="H54" s="166" t="inlineStr">
        <is>
          <t>Prodrug Design via Esterification for Oral Bioavailability</t>
        </is>
      </c>
      <c r="I54" s="165" t="n">
        <v>1</v>
      </c>
      <c r="J54"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SAR &amp; Drug Design</t>
        </is>
      </c>
      <c r="M54" s="166" t="inlineStr"/>
      <c r="N54" s="165" t="inlineStr">
        <is>
          <t>Product</t>
        </is>
      </c>
      <c r="O54" s="166" t="inlineStr">
        <is>
          <t>ข้อ 5 (PLE_CC1_Key_Rx20_UBU.md)</t>
        </is>
      </c>
      <c r="P54" s="165" t="inlineStr">
        <is>
          <t>ข้อสอบจำลอง</t>
        </is>
      </c>
      <c r="Q54" s="165" t="inlineStr">
        <is>
          <t>Mock Rx20 UBU</t>
        </is>
      </c>
      <c r="R54" s="165" t="inlineStr"/>
    </row>
    <row r="55" ht="24" customHeight="1" s="49">
      <c r="A55" s="165" t="n">
        <v>53</v>
      </c>
      <c r="B55" s="166"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55" s="166" t="inlineStr"/>
      <c r="D55" s="166" t="inlineStr">
        <is>
          <t>Bioisosteric Replacement (Carboxylic acid → Tetrazole)</t>
        </is>
      </c>
      <c r="E55" s="166" t="inlineStr">
        <is>
          <t>Prodrug Design via Esterification for Oral Bioavailability</t>
        </is>
      </c>
      <c r="F55" s="166" t="inlineStr">
        <is>
          <t>Cytochrome P450 CYP3A4 Phase I Oxidation</t>
        </is>
      </c>
      <c r="G55" s="166" t="inlineStr">
        <is>
          <t>Phase II Glucuronidation Conjugation by UGT</t>
        </is>
      </c>
      <c r="H55" s="166" t="inlineStr">
        <is>
          <t>Log P Lipophilicity Partition Coefficient optimization</t>
        </is>
      </c>
      <c r="I55" s="165" t="n">
        <v>3</v>
      </c>
      <c r="J55" s="166"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SAR &amp; Drug Design</t>
        </is>
      </c>
      <c r="M55" s="166" t="inlineStr"/>
      <c r="N55" s="165" t="inlineStr">
        <is>
          <t>Product</t>
        </is>
      </c>
      <c r="O55" s="166" t="inlineStr">
        <is>
          <t>ข้อ 5 (PLE_CC1_Key_Rx20_UBU.md)</t>
        </is>
      </c>
      <c r="P55" s="165" t="inlineStr">
        <is>
          <t>ข้อสอบจำลอง</t>
        </is>
      </c>
      <c r="Q55" s="165" t="inlineStr">
        <is>
          <t>Mock Rx20 UBU</t>
        </is>
      </c>
      <c r="R55" s="165" t="inlineStr"/>
    </row>
    <row r="56" ht="24" customHeight="1" s="49">
      <c r="A56" s="165" t="n">
        <v>54</v>
      </c>
      <c r="B56" s="166" t="inlineStr">
        <is>
          <t>pKa ประมาณ 3.6 ยาเป็นกรดละลายได้ดีในสารละลายกรดอ่อน</t>
        </is>
      </c>
      <c r="C56" s="166" t="inlineStr"/>
      <c r="D56" s="166" t="inlineStr">
        <is>
          <t>Phase II Glucuronidation Conjugation by UGT</t>
        </is>
      </c>
      <c r="E56" s="166" t="inlineStr">
        <is>
          <t>Log P Lipophilicity Partition Coefficient optimization</t>
        </is>
      </c>
      <c r="F56" s="166" t="inlineStr">
        <is>
          <t>Chiral Eutomer vs Distomer Pharmacological activity</t>
        </is>
      </c>
      <c r="G56" s="166" t="inlineStr">
        <is>
          <t>Covalent Irreversible Enzyme Inhibition</t>
        </is>
      </c>
      <c r="H56" s="166" t="inlineStr">
        <is>
          <t>Structure-Activity Relationship (SAR) Optimization</t>
        </is>
      </c>
      <c r="I56" s="165" t="n">
        <v>1</v>
      </c>
      <c r="J56" s="166"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SAR &amp; Drug Design</t>
        </is>
      </c>
      <c r="M56" s="166" t="inlineStr"/>
      <c r="N56" s="165" t="inlineStr">
        <is>
          <t>Product</t>
        </is>
      </c>
      <c r="O56" s="166" t="inlineStr">
        <is>
          <t>ข้อ 3 (PLE_CC1_Key_Rx20_UBU.md)</t>
        </is>
      </c>
      <c r="P56" s="165" t="inlineStr">
        <is>
          <t>ข้อสอบจำลอง</t>
        </is>
      </c>
      <c r="Q56" s="165" t="inlineStr">
        <is>
          <t>Mock Rx20 UBU</t>
        </is>
      </c>
      <c r="R56" s="165" t="inlineStr"/>
    </row>
    <row r="57" ht="24" customHeight="1" s="49">
      <c r="A57" s="165" t="n">
        <v>55</v>
      </c>
      <c r="B57" s="166" t="inlineStr">
        <is>
          <t>จากโครงสร้าง ยากลุ่ม ACEI ตัวใดที่ไม่ใช่ Prodrug</t>
        </is>
      </c>
      <c r="C57" s="166" t="inlineStr"/>
      <c r="D57" s="166" t="inlineStr">
        <is>
          <t>Covalent Irreversible Enzyme Inhibition</t>
        </is>
      </c>
      <c r="E57" s="166" t="inlineStr">
        <is>
          <t>Structure-Activity Relationship (SAR) Optimization</t>
        </is>
      </c>
      <c r="F57" s="166" t="inlineStr">
        <is>
          <t>Bioisosteric Replacement (Carboxylic acid → Tetrazole)</t>
        </is>
      </c>
      <c r="G57" s="166" t="inlineStr">
        <is>
          <t>Prodrug Design via Esterification for Oral Bioavailability</t>
        </is>
      </c>
      <c r="H57" s="166" t="inlineStr">
        <is>
          <t>Cytochrome P450 CYP3A4 Phase I Oxidation</t>
        </is>
      </c>
      <c r="I57" s="165" t="n">
        <v>1</v>
      </c>
      <c r="J57"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SAR &amp; Drug Design</t>
        </is>
      </c>
      <c r="M57" s="166" t="inlineStr"/>
      <c r="N57" s="165" t="inlineStr">
        <is>
          <t>Product</t>
        </is>
      </c>
      <c r="O57" s="166" t="inlineStr">
        <is>
          <t>ข้อ 65 (PLE_CC1_Key_Rx20_UBU.md)</t>
        </is>
      </c>
      <c r="P57" s="165" t="inlineStr">
        <is>
          <t>ข้อสอบจำลอง</t>
        </is>
      </c>
      <c r="Q57" s="165" t="inlineStr">
        <is>
          <t>Mock Rx20 UBU</t>
        </is>
      </c>
      <c r="R57" s="165" t="inlineStr"/>
    </row>
    <row r="58" ht="24" customHeight="1" s="49">
      <c r="A58" s="165" t="n">
        <v>56</v>
      </c>
      <c r="B58" s="166" t="inlineStr">
        <is>
          <t>Phenylephrine มีค่า Log P ต่ำกว่า Brompheniramine</t>
        </is>
      </c>
      <c r="C58" s="166" t="inlineStr"/>
      <c r="D58" s="166" t="inlineStr">
        <is>
          <t>Prodrug Design via Esterification for Oral Bioavailability</t>
        </is>
      </c>
      <c r="E58" s="166" t="inlineStr">
        <is>
          <t>Cytochrome P450 CYP3A4 Phase I Oxidation</t>
        </is>
      </c>
      <c r="F58" s="166" t="inlineStr">
        <is>
          <t>Phase II Glucuronidation Conjugation by UGT</t>
        </is>
      </c>
      <c r="G58" s="166" t="inlineStr">
        <is>
          <t>Log P Lipophilicity Partition Coefficient optimization</t>
        </is>
      </c>
      <c r="H58" s="166" t="inlineStr">
        <is>
          <t>Chiral Eutomer vs Distomer Pharmacological activity</t>
        </is>
      </c>
      <c r="I58" s="165" t="n">
        <v>1</v>
      </c>
      <c r="J58"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SAR &amp; Drug Design</t>
        </is>
      </c>
      <c r="M58" s="166" t="inlineStr"/>
      <c r="N58" s="165" t="inlineStr">
        <is>
          <t>Product</t>
        </is>
      </c>
      <c r="O58" s="166" t="inlineStr">
        <is>
          <t>ข้อ 4 (PLE_CC1_Key_Rx20_UBU.md)</t>
        </is>
      </c>
      <c r="P58" s="165" t="inlineStr">
        <is>
          <t>ข้อสอบจำลอง</t>
        </is>
      </c>
      <c r="Q58" s="165" t="inlineStr">
        <is>
          <t>Mock Rx20 UBU</t>
        </is>
      </c>
      <c r="R58" s="165" t="inlineStr"/>
    </row>
    <row r="59" ht="24" customHeight="1" s="49">
      <c r="A59" s="165" t="n">
        <v>57</v>
      </c>
      <c r="B59" s="166" t="inlineStr">
        <is>
          <t>ให$ SAR ของ progestin แล$วถามวGาการดัดแปลงตำแหนGงใดมีผลลด androgenic effect</t>
        </is>
      </c>
      <c r="C59" s="166" t="inlineStr"/>
      <c r="D59" s="166" t="inlineStr">
        <is>
          <t>Log P Lipophilicity Partition Coefficient optimization</t>
        </is>
      </c>
      <c r="E59" s="166" t="inlineStr">
        <is>
          <t>Chiral Eutomer vs Distomer Pharmacological activity</t>
        </is>
      </c>
      <c r="F59" s="166" t="inlineStr">
        <is>
          <t>Covalent Irreversible Enzyme Inhibition</t>
        </is>
      </c>
      <c r="G59" s="166" t="inlineStr">
        <is>
          <t>Structure-Activity Relationship (SAR) Optimization</t>
        </is>
      </c>
      <c r="H59" s="166" t="inlineStr">
        <is>
          <t>Bioisosteric Replacement (Carboxylic acid → Tetrazole)</t>
        </is>
      </c>
      <c r="I59" s="165" t="n">
        <v>1</v>
      </c>
      <c r="J59" s="166"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SAR &amp; Drug Design</t>
        </is>
      </c>
      <c r="M59" s="166" t="inlineStr"/>
      <c r="N59" s="165" t="inlineStr">
        <is>
          <t>Product</t>
        </is>
      </c>
      <c r="O59" s="166" t="inlineStr">
        <is>
          <t>ข้อ 46 (PLE_CC1_Key_Rx20_UBU.md)</t>
        </is>
      </c>
      <c r="P59" s="165" t="inlineStr">
        <is>
          <t>ข้อสอบจำลอง</t>
        </is>
      </c>
      <c r="Q59" s="165" t="inlineStr">
        <is>
          <t>Mock Rx20 UBU</t>
        </is>
      </c>
      <c r="R59" s="165" t="inlineStr"/>
    </row>
    <row r="60" ht="24" customHeight="1" s="49">
      <c r="A60" s="165" t="n">
        <v>58</v>
      </c>
      <c r="B60" s="166" t="inlineStr">
        <is>
          <t>มีหมู่ mycosamine ทำให้ lipophilicity ต่ำ</t>
        </is>
      </c>
      <c r="C60" s="166" t="inlineStr"/>
      <c r="D60" s="166" t="inlineStr">
        <is>
          <t>Structure-Activity Relationship (SAR) Optimization</t>
        </is>
      </c>
      <c r="E60" s="166" t="inlineStr">
        <is>
          <t>Bioisosteric Replacement (Carboxylic acid → Tetrazole)</t>
        </is>
      </c>
      <c r="F60" s="166" t="inlineStr">
        <is>
          <t>Prodrug Design via Esterification for Oral Bioavailability</t>
        </is>
      </c>
      <c r="G60" s="166" t="inlineStr">
        <is>
          <t>Cytochrome P450 CYP3A4 Phase I Oxidation</t>
        </is>
      </c>
      <c r="H60" s="166" t="inlineStr">
        <is>
          <t>Phase II Glucuronidation Conjugation by UGT</t>
        </is>
      </c>
      <c r="I60" s="165" t="n">
        <v>1</v>
      </c>
      <c r="J60"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SAR &amp; Drug Design</t>
        </is>
      </c>
      <c r="M60" s="166" t="inlineStr"/>
      <c r="N60" s="165" t="inlineStr">
        <is>
          <t>Product</t>
        </is>
      </c>
      <c r="O60" s="166" t="inlineStr">
        <is>
          <t>ข้อ 4 (PLE_CC1_Key_Rx20_UBU.md)</t>
        </is>
      </c>
      <c r="P60" s="165" t="inlineStr">
        <is>
          <t>ข้อสอบจำลอง</t>
        </is>
      </c>
      <c r="Q60" s="165" t="inlineStr">
        <is>
          <t>Mock Rx20 UBU</t>
        </is>
      </c>
      <c r="R60" s="165" t="inlineStr"/>
    </row>
    <row r="61" ht="24" customHeight="1" s="49">
      <c r="A61" s="165" t="n">
        <v>59</v>
      </c>
      <c r="B61" s="166" t="inlineStr">
        <is>
          <t>Cyclophosphamide เป็น prodrug</t>
        </is>
      </c>
      <c r="C61" s="166" t="inlineStr"/>
      <c r="D61" s="166" t="inlineStr">
        <is>
          <t>Cytochrome P450 CYP3A4 Phase I Oxidation</t>
        </is>
      </c>
      <c r="E61" s="166" t="inlineStr">
        <is>
          <t>Phase II Glucuronidation Conjugation by UGT</t>
        </is>
      </c>
      <c r="F61" s="166" t="inlineStr">
        <is>
          <t>Log P Lipophilicity Partition Coefficient optimization</t>
        </is>
      </c>
      <c r="G61" s="166" t="inlineStr">
        <is>
          <t>Chiral Eutomer vs Distomer Pharmacological activity</t>
        </is>
      </c>
      <c r="H61" s="166" t="inlineStr">
        <is>
          <t>Covalent Irreversible Enzyme Inhibition</t>
        </is>
      </c>
      <c r="I61" s="165" t="n">
        <v>1</v>
      </c>
      <c r="J61"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SAR &amp; Drug Design</t>
        </is>
      </c>
      <c r="M61" s="166" t="inlineStr"/>
      <c r="N61" s="165" t="inlineStr">
        <is>
          <t>Product</t>
        </is>
      </c>
      <c r="O61" s="166" t="inlineStr">
        <is>
          <t>ข้อ 2 (PLE_CC1_Key_Rx20_UBU.md)</t>
        </is>
      </c>
      <c r="P61" s="165" t="inlineStr">
        <is>
          <t>ข้อสอบจำลอง</t>
        </is>
      </c>
      <c r="Q61" s="165" t="inlineStr">
        <is>
          <t>Mock Rx20 UBU</t>
        </is>
      </c>
      <c r="R61" s="165" t="inlineStr"/>
    </row>
    <row r="62" ht="24" customHeight="1" s="49">
      <c r="A62" s="165" t="n">
        <v>60</v>
      </c>
      <c r="B62" s="166" t="inlineStr">
        <is>
          <t>tamoxifen เป็น prodrug มีการ metabolize ด้วย CYP2D6 ได้เป็น active metabolites - ข้อใดถูกต้อง</t>
        </is>
      </c>
      <c r="C62" s="166" t="inlineStr"/>
      <c r="D62" s="166" t="inlineStr">
        <is>
          <t>Chiral Eutomer vs Distomer Pharmacological activity</t>
        </is>
      </c>
      <c r="E62" s="166" t="inlineStr">
        <is>
          <t>Covalent Irreversible Enzyme Inhibition</t>
        </is>
      </c>
      <c r="F62" s="166" t="inlineStr">
        <is>
          <t>Structure-Activity Relationship (SAR) Optimization</t>
        </is>
      </c>
      <c r="G62" s="166" t="inlineStr">
        <is>
          <t>Bioisosteric Replacement (Carboxylic acid → Tetrazole)</t>
        </is>
      </c>
      <c r="H62" s="166" t="inlineStr">
        <is>
          <t>Prodrug Design via Esterification for Oral Bioavailability</t>
        </is>
      </c>
      <c r="I62" s="165" t="n">
        <v>1</v>
      </c>
      <c r="J62"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SAR &amp; Drug Design</t>
        </is>
      </c>
      <c r="M62" s="166" t="inlineStr"/>
      <c r="N62" s="165" t="inlineStr">
        <is>
          <t>Product</t>
        </is>
      </c>
      <c r="O62" s="166" t="inlineStr">
        <is>
          <t>ข้อ 8 (PLE_CC1_Key_Rx20_UBU.md)</t>
        </is>
      </c>
      <c r="P62" s="165" t="inlineStr">
        <is>
          <t>ข้อสอบจำลอง</t>
        </is>
      </c>
      <c r="Q62" s="165" t="inlineStr">
        <is>
          <t>Mock Rx20 UBU</t>
        </is>
      </c>
      <c r="R62" s="165" t="inlineStr"/>
    </row>
    <row r="63" ht="24" customHeight="1" s="49">
      <c r="A63" s="165" t="n">
        <v>61</v>
      </c>
      <c r="B63"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3" s="166" t="inlineStr">
        <is>
          <t>[แนบรูป: ข้อสอบ Product ปี 2567 รหัสรูปภาพ image6]</t>
        </is>
      </c>
      <c r="D63" s="166" t="inlineStr">
        <is>
          <t>Ethyl acetate</t>
        </is>
      </c>
      <c r="E63" s="166" t="inlineStr">
        <is>
          <t>Hexane</t>
        </is>
      </c>
      <c r="F63" s="166" t="inlineStr">
        <is>
          <t>Chloroform</t>
        </is>
      </c>
      <c r="G63" s="166" t="inlineStr">
        <is>
          <t>Water</t>
        </is>
      </c>
      <c r="H63" s="166" t="inlineStr">
        <is>
          <t>Dichloromethane</t>
        </is>
      </c>
      <c r="I63" s="165" t="n">
        <v>1</v>
      </c>
      <c r="J63" s="166"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3" s="166" t="inlineStr"/>
      <c r="L63" s="166" t="inlineStr">
        <is>
          <t>Medicinal Chemistry &amp; SAR</t>
        </is>
      </c>
      <c r="M63" s="166" t="inlineStr"/>
      <c r="N63" s="165" t="inlineStr">
        <is>
          <t>Product</t>
        </is>
      </c>
      <c r="O63" s="166" t="inlineStr">
        <is>
          <t>ข้อสอบจริง Product ปี 2567 ข้อ 27</t>
        </is>
      </c>
      <c r="P63" s="165" t="inlineStr">
        <is>
          <t>ข้อสอบเก่า</t>
        </is>
      </c>
      <c r="Q63" s="165" t="inlineStr">
        <is>
          <t>2567</t>
        </is>
      </c>
      <c r="R63" s="165" t="inlineStr"/>
    </row>
    <row r="64" ht="24" customHeight="1" s="49">
      <c r="A64" s="165" t="n">
        <v>62</v>
      </c>
      <c r="B64"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64" s="166" t="inlineStr"/>
      <c r="D64"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64" s="166" t="inlineStr">
        <is>
          <t>ไนโตรเจนบนวง Pyridine เป็นเบสที่แรงกว่าวง Pyrrolidine เนื่องจากมี Resonance</t>
        </is>
      </c>
      <c r="F64" s="166" t="inlineStr">
        <is>
          <t>Nicotine มีคุณสมบัติเป็นกรดแก่เนื่องจากมีวงแอโรแมติก</t>
        </is>
      </c>
      <c r="G64" s="166" t="inlineStr">
        <is>
          <t>ไนโตรเจนทั้งสองตำแหน่งมีความเป็นเบสเท่ากันพอดี</t>
        </is>
      </c>
      <c r="H64" s="166" t="inlineStr">
        <is>
          <t>Nicotine ไม่มีขั้วและไม่สามารถทำปฏิกิริยากับกรดใดๆ ได้</t>
        </is>
      </c>
      <c r="I64" s="165" t="n">
        <v>1</v>
      </c>
      <c r="J64"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64" s="166" t="inlineStr"/>
      <c r="L64" s="166" t="inlineStr">
        <is>
          <t>Medicinal Chemistry &amp; SAR</t>
        </is>
      </c>
      <c r="M64" s="166" t="inlineStr"/>
      <c r="N64" s="165" t="inlineStr">
        <is>
          <t>Product</t>
        </is>
      </c>
      <c r="O64" s="166" t="inlineStr">
        <is>
          <t>ข้อสอบจริง Product ปี 2566 ข้อ 12</t>
        </is>
      </c>
      <c r="P64" s="165" t="inlineStr">
        <is>
          <t>ข้อสอบเก่า</t>
        </is>
      </c>
      <c r="Q64" s="165" t="inlineStr">
        <is>
          <t>2566</t>
        </is>
      </c>
      <c r="R64" s="165" t="inlineStr"/>
    </row>
    <row r="65" ht="24" customHeight="1" s="49">
      <c r="A65" s="165" t="n">
        <v>63</v>
      </c>
      <c r="B65" s="166" t="inlineStr">
        <is>
          <t>เครื่องมือใดสามารถใช้หามวลโมเลกุลและโครงสร้างของสารได้</t>
        </is>
      </c>
      <c r="C65" s="166" t="inlineStr">
        <is>
          <t>[แนบรูป: ข้อสอบ Product ปี 2563 รหัสรูปภาพ image96]</t>
        </is>
      </c>
      <c r="D65" s="166" t="inlineStr">
        <is>
          <t>A</t>
        </is>
      </c>
      <c r="E65" s="166" t="inlineStr">
        <is>
          <t>B</t>
        </is>
      </c>
      <c r="F65" s="166" t="inlineStr">
        <is>
          <t>A และ B</t>
        </is>
      </c>
      <c r="G65" s="166" t="inlineStr">
        <is>
          <t>B และ C</t>
        </is>
      </c>
      <c r="H65" s="166" t="inlineStr">
        <is>
          <t>A และ C</t>
        </is>
      </c>
      <c r="I65" s="165" t="n">
        <v>3</v>
      </c>
      <c r="J65" s="166"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5" s="166" t="inlineStr"/>
      <c r="L65" s="166" t="inlineStr">
        <is>
          <t>Medicinal Chemistry &amp; SAR</t>
        </is>
      </c>
      <c r="M65" s="166" t="inlineStr"/>
      <c r="N65" s="165" t="inlineStr">
        <is>
          <t>Product</t>
        </is>
      </c>
      <c r="O65" s="166" t="inlineStr">
        <is>
          <t>ข้อสอบจริง Product ปี 2563 ข้อ 12</t>
        </is>
      </c>
      <c r="P65" s="165" t="inlineStr">
        <is>
          <t>ข้อสอบเก่า</t>
        </is>
      </c>
      <c r="Q65" s="165" t="inlineStr">
        <is>
          <t>2563</t>
        </is>
      </c>
      <c r="R65" s="165" t="inlineStr"/>
    </row>
    <row r="66" ht="24" customHeight="1" s="49">
      <c r="A66" s="165" t="n">
        <v>64</v>
      </c>
      <c r="B66" s="166" t="inlineStr">
        <is>
          <t>จากโครงสร้างของยา ข้อใดเป็นปฏิกิริยาการสลายตัว</t>
        </is>
      </c>
      <c r="C66" s="166" t="inlineStr">
        <is>
          <t>[แนบรูป: ข้อสอบ Product ปี 2563 รหัสรูปภาพ image98]</t>
        </is>
      </c>
      <c r="D66" s="166" t="inlineStr">
        <is>
          <t>Hydrolysis</t>
        </is>
      </c>
      <c r="E66" s="166" t="inlineStr">
        <is>
          <t>Oxidation</t>
        </is>
      </c>
      <c r="F66" s="166" t="inlineStr">
        <is>
          <t>Photolysis</t>
        </is>
      </c>
      <c r="G66" s="166" t="inlineStr">
        <is>
          <t>Dehydration</t>
        </is>
      </c>
      <c r="H66" s="166" t="inlineStr">
        <is>
          <t>Racemization</t>
        </is>
      </c>
      <c r="I66" s="165" t="n">
        <v>1</v>
      </c>
      <c r="J66" s="166"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6" s="166" t="inlineStr"/>
      <c r="L66" s="166" t="inlineStr">
        <is>
          <t>Medicinal Chemistry &amp; SAR</t>
        </is>
      </c>
      <c r="M66" s="166" t="inlineStr"/>
      <c r="N66" s="165" t="inlineStr">
        <is>
          <t>Product</t>
        </is>
      </c>
      <c r="O66" s="166" t="inlineStr">
        <is>
          <t>ข้อสอบจริง Product ปี 2563 ข้อ 13</t>
        </is>
      </c>
      <c r="P66" s="165" t="inlineStr">
        <is>
          <t>ข้อสอบเก่า</t>
        </is>
      </c>
      <c r="Q66" s="165" t="inlineStr">
        <is>
          <t>2563</t>
        </is>
      </c>
      <c r="R66" s="165" t="inlineStr"/>
    </row>
    <row r="67" ht="24" customHeight="1" s="49">
      <c r="A67" s="165" t="n">
        <v>65</v>
      </c>
      <c r="B67" s="166" t="inlineStr">
        <is>
          <t>ข้อใดไม่ควรเป็น flocculating agent</t>
        </is>
      </c>
      <c r="C67" s="166" t="inlineStr"/>
      <c r="D67" s="166" t="inlineStr">
        <is>
          <t>Electrolyte</t>
        </is>
      </c>
      <c r="E67" s="166" t="inlineStr">
        <is>
          <t>Surfactant</t>
        </is>
      </c>
      <c r="F67" s="166" t="inlineStr">
        <is>
          <t>Polymer</t>
        </is>
      </c>
      <c r="G67" s="166" t="inlineStr">
        <is>
          <t>Clay</t>
        </is>
      </c>
      <c r="H67" s="166" t="inlineStr">
        <is>
          <t>Alcohol | คำตอบที่น่าจะเป็น: e) Alcohol Flocculating agent ที่ใช้ทั่วไปคือ electrolyte, surfactant และ polymer ส่วน alcohol ไม่ใช่ตัวเลือกมาตรฐาน</t>
        </is>
      </c>
      <c r="I67" s="165" t="n">
        <v>1</v>
      </c>
      <c r="J67" s="166"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7" s="166" t="inlineStr"/>
      <c r="L67" s="166" t="inlineStr">
        <is>
          <t>Medicinal Chemistry &amp; SAR</t>
        </is>
      </c>
      <c r="M67" s="166" t="inlineStr"/>
      <c r="N67" s="165" t="inlineStr">
        <is>
          <t>Product</t>
        </is>
      </c>
      <c r="O67" s="166" t="inlineStr">
        <is>
          <t>ข้อสอบจริง Product ปี 2563 ข้อ 56</t>
        </is>
      </c>
      <c r="P67" s="165" t="inlineStr">
        <is>
          <t>ข้อสอบเก่า</t>
        </is>
      </c>
      <c r="Q67" s="165" t="inlineStr">
        <is>
          <t>2563</t>
        </is>
      </c>
      <c r="R67" s="165" t="inlineStr"/>
    </row>
    <row r="68" ht="24" customHeight="1" s="49">
      <c r="A68" s="165" t="n">
        <v>66</v>
      </c>
      <c r="B68"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68" s="166" t="inlineStr"/>
      <c r="D68" s="166" t="inlineStr">
        <is>
          <t>ละลายน้ำได้ดีกว่ารูปแบบ Single enantiomer เสมอ</t>
        </is>
      </c>
      <c r="E68" s="166" t="inlineStr">
        <is>
          <t>จัดเป็นโมเลกุลที่ไม่มี Chiral center (Achiral molecule)</t>
        </is>
      </c>
      <c r="F68"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68" s="166" t="inlineStr">
        <is>
          <t>ไม่สามารถถูกเมแทบอลิซึมโดยเอนไซม์ CYP450 ในตับได้</t>
        </is>
      </c>
      <c r="H68" s="166" t="inlineStr">
        <is>
          <t>มีความแรงในการออกฤทธิ์ทางคลินิกสูงกว่า Single enantiomer (Esomeprazole) 10 เท่า</t>
        </is>
      </c>
      <c r="I68" s="165" t="n">
        <v>3</v>
      </c>
      <c r="J68"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68" s="166" t="inlineStr"/>
      <c r="L68" s="166" t="inlineStr">
        <is>
          <t>Medicinal Chemistry &amp; SAR</t>
        </is>
      </c>
      <c r="M68" s="166" t="inlineStr"/>
      <c r="N68" s="165" t="inlineStr">
        <is>
          <t>Product</t>
        </is>
      </c>
      <c r="O68" s="166" t="inlineStr">
        <is>
          <t>ข้อสอบจริง Product ปี 2561 ข้อ 90</t>
        </is>
      </c>
      <c r="P68" s="165" t="inlineStr">
        <is>
          <t>ข้อสอบเก่า</t>
        </is>
      </c>
      <c r="Q68" s="165" t="inlineStr">
        <is>
          <t>2561</t>
        </is>
      </c>
      <c r="R68" s="165" t="inlineStr"/>
    </row>
    <row r="69" ht="24" customHeight="1" s="49">
      <c r="A69" s="165" t="n">
        <v>67</v>
      </c>
      <c r="B69" s="166" t="inlineStr">
        <is>
          <t>หากนำ aspirin มาเคราะห์ความบริสุทธิ์จะมีโอกาสพบสารใด</t>
        </is>
      </c>
      <c r="C69" s="166" t="inlineStr"/>
      <c r="D69" s="166" t="inlineStr">
        <is>
          <t>Citric acid</t>
        </is>
      </c>
      <c r="E69" s="166" t="inlineStr">
        <is>
          <t>Ascorbic acid</t>
        </is>
      </c>
      <c r="F69" s="166" t="inlineStr">
        <is>
          <t>Sulfuric acid</t>
        </is>
      </c>
      <c r="G69" s="166" t="inlineStr">
        <is>
          <t>Salicylic acid</t>
        </is>
      </c>
      <c r="H69" s="166" t="inlineStr">
        <is>
          <t>ถูกทุกข้อ</t>
        </is>
      </c>
      <c r="I69" s="165" t="inlineStr">
        <is>
          <t>1</t>
        </is>
      </c>
      <c r="J69" s="166" t="inlineStr">
        <is>
          <t>✅ คำตอบที่ถูกต้อง: ข้อ ก. Citric acid
💡 Background:
การทดสอบความบริสุทธิ์ของยาเม็ด Aspirin เพื่อตรวจหาสารปนเปื้อนจากการสลายตัว (Hydrolysis) จะตรวจหา Salicylic acid อิสระ โดยทำปฏิกิริยากับ Ferric chloride (FeCl3) ได้สารเชิงซ้อนสีม่วงกับหมู่ฟีนอล (Phenolic OH)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The United States Pharmacopeia USP Monograph: Aspirin Tablets (Limit of Free Salicylic Acid) &amp; Foye's Principles of Medicinal Chemistry
📌 จุดจำก่อนสอบ:
• Aspirin เสื่อมสลายได้ Salicylic acid + Acetic acid; ตรวจ Salicylic acid ด้วย FeCl3 ให้สารเชิงซ้อนสีม่วง</t>
        </is>
      </c>
      <c r="K69" s="166" t="inlineStr"/>
      <c r="L69" s="166" t="inlineStr">
        <is>
          <t>Hypertension</t>
        </is>
      </c>
      <c r="M69" s="166" t="inlineStr"/>
      <c r="N69" s="165" t="inlineStr">
        <is>
          <t>Clinic</t>
        </is>
      </c>
      <c r="O69" s="166" t="inlineStr">
        <is>
          <t>ข้อ 92 (Pharmtutor_2024_Set1.md)</t>
        </is>
      </c>
      <c r="P69" s="165" t="inlineStr">
        <is>
          <t>ข้อสอบจำลอง</t>
        </is>
      </c>
      <c r="Q69" s="165" t="inlineStr">
        <is>
          <t>Mock Pharmtutor 2024</t>
        </is>
      </c>
      <c r="R69" s="165" t="inlineStr"/>
    </row>
    <row r="70" ht="24" customHeight="1" s="49">
      <c r="A70" s="165" t="n">
        <v>68</v>
      </c>
      <c r="B70" s="166" t="inlineStr">
        <is>
          <t>[กรณีศึกษา 1]
โครงสร้างยา enalapril ดังภาพ
คำถาม: โครงสร้าง ยา enalapril เสื่อมด้วยกลไกใด</t>
        </is>
      </c>
      <c r="C70" s="166" t="inlineStr"/>
      <c r="D70" s="166" t="inlineStr">
        <is>
          <t>Epimerization</t>
        </is>
      </c>
      <c r="E70" s="166" t="inlineStr">
        <is>
          <t>Dimerization</t>
        </is>
      </c>
      <c r="F70" s="166" t="inlineStr">
        <is>
          <t>Hydrolysis</t>
        </is>
      </c>
      <c r="G70" s="166" t="inlineStr">
        <is>
          <t>Tautomerization</t>
        </is>
      </c>
      <c r="H70" s="166" t="inlineStr">
        <is>
          <t>Intramolecular cyclication</t>
        </is>
      </c>
      <c r="I70" s="165" t="inlineStr">
        <is>
          <t>3</t>
        </is>
      </c>
      <c r="J70" s="166" t="inlineStr">
        <is>
          <t xml:space="preserve">✅ คำตอบที่ถูกต้อง: ข้อ ค. Hydrolysis
🎯 ทำไมข้อนี้ถึงถูก:
🔍 ข้ออื่นผิดเพราะอะไร:
</t>
        </is>
      </c>
      <c r="K70" s="166" t="inlineStr"/>
      <c r="L70" s="166" t="inlineStr">
        <is>
          <t>Chemical Stability &amp; Degradation Pathways</t>
        </is>
      </c>
      <c r="M70" s="166" t="inlineStr"/>
      <c r="N70" s="165" t="inlineStr">
        <is>
          <t>Product</t>
        </is>
      </c>
      <c r="O70" s="166" t="inlineStr">
        <is>
          <t>[SOURCE: Pharma Plus เล่มม่วง 2 - ข้อสอบย้อนหลังปี 2558 วันที่ 1 ข้อ 6]</t>
        </is>
      </c>
      <c r="P70" s="165" t="inlineStr">
        <is>
          <t>ข้อสอบเก่า</t>
        </is>
      </c>
      <c r="Q70" s="165" t="inlineStr">
        <is>
          <t>2558</t>
        </is>
      </c>
      <c r="R70" s="165" t="inlineStr"/>
    </row>
    <row r="71" ht="24" customHeight="1" s="49">
      <c r="A71" s="165" t="n">
        <v>69</v>
      </c>
      <c r="B71"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71" s="166" t="inlineStr"/>
      <c r="D71" s="166" t="inlineStr">
        <is>
          <t>Decarboxylation</t>
        </is>
      </c>
      <c r="E71" s="166" t="inlineStr">
        <is>
          <t>Demethylation</t>
        </is>
      </c>
      <c r="F71" s="166" t="inlineStr">
        <is>
          <t>Deamination</t>
        </is>
      </c>
      <c r="G71" s="166" t="inlineStr">
        <is>
          <t>Hydrolysis</t>
        </is>
      </c>
      <c r="H71" s="166" t="inlineStr">
        <is>
          <t>Oxidation</t>
        </is>
      </c>
      <c r="I71" s="165" t="inlineStr">
        <is>
          <t>1</t>
        </is>
      </c>
      <c r="J71" s="166" t="inlineStr">
        <is>
          <t xml:space="preserve">✅ คำตอบที่ถูกต้อง: ข้อ ก. Decarboxylation
🎯 ทำไมข้อนี้ถึงถูก:
🔍 ข้ออื่นผิดเพราะอะไร:
</t>
        </is>
      </c>
      <c r="K71" s="166" t="inlineStr"/>
      <c r="L71" s="166" t="inlineStr">
        <is>
          <t>Metabolic Pathways &amp; Biotransformation</t>
        </is>
      </c>
      <c r="M71" s="166" t="inlineStr"/>
      <c r="N71" s="165" t="inlineStr">
        <is>
          <t>Product</t>
        </is>
      </c>
      <c r="O71" s="166" t="inlineStr">
        <is>
          <t>[SOURCE: Pharma Plus เล่มม่วง 2 - ข้อสอบย้อนหลังปี 2558 วันที่ 1 ข้อ 15]</t>
        </is>
      </c>
      <c r="P71" s="165" t="inlineStr">
        <is>
          <t>ข้อสอบเก่า</t>
        </is>
      </c>
      <c r="Q71" s="165" t="inlineStr">
        <is>
          <t>2558</t>
        </is>
      </c>
      <c r="R71" s="165" t="inlineStr"/>
    </row>
    <row r="72" ht="24" customHeight="1" s="49">
      <c r="A72" s="165" t="n">
        <v>70</v>
      </c>
      <c r="B72" s="166" t="inlineStr">
        <is>
          <t>[]
โครงสร้างยา Amphotericin B ดังภาพ
คำถาม: ข้อใดผิดเกี่ยวกับโครงสร้างยา</t>
        </is>
      </c>
      <c r="C72" s="166" t="inlineStr"/>
      <c r="D72" s="166" t="inlineStr">
        <is>
          <t>โครงสร้างเป็น amphoteric drug</t>
        </is>
      </c>
      <c r="E72" s="166" t="inlineStr">
        <is>
          <t>โครงสร้างเป็นกลุ่ม macrolide ring</t>
        </is>
      </c>
      <c r="F72" s="166" t="inlineStr">
        <is>
          <t>ส่วนของ polyene ทำให้โครงสร้างมีความ rigid</t>
        </is>
      </c>
      <c r="G72" s="166" t="inlineStr">
        <is>
          <t>จากส่วนของ polyene เป็น cis</t>
        </is>
      </c>
      <c r="H72" s="166" t="inlineStr">
        <is>
          <t>น้ำตาล mycosamine ในโครงสร้างละลายน้ำได้</t>
        </is>
      </c>
      <c r="I72" s="165" t="inlineStr">
        <is>
          <t>4</t>
        </is>
      </c>
      <c r="J72" s="166" t="inlineStr">
        <is>
          <t xml:space="preserve">✅ คำตอบที่ถูกต้อง: ข้อ ง. จากส่วนของ polyene เป็น cis
🎯 ทำไมข้อนี้ถึงถูก:
🔍 ข้ออื่นผิดเพราะอะไร:
</t>
        </is>
      </c>
      <c r="K72" s="166" t="inlineStr"/>
      <c r="L72" s="166" t="inlineStr">
        <is>
          <t>Antifungal Agents</t>
        </is>
      </c>
      <c r="M72" s="166" t="inlineStr"/>
      <c r="N72" s="165" t="inlineStr">
        <is>
          <t>Product</t>
        </is>
      </c>
      <c r="O72" s="166" t="inlineStr">
        <is>
          <t>[SOURCE: Pharma Plus เล่มม่วง 2 - ข้อสอบย้อนหลังปี 2558 วันที่ 1 ข้อ 21]</t>
        </is>
      </c>
      <c r="P72" s="165" t="inlineStr">
        <is>
          <t>ข้อสอบเก่า</t>
        </is>
      </c>
      <c r="Q72" s="165" t="inlineStr">
        <is>
          <t>2558</t>
        </is>
      </c>
      <c r="R72" s="165" t="inlineStr"/>
    </row>
    <row r="73" ht="24" customHeight="1" s="49">
      <c r="A73" s="165" t="n">
        <v>71</v>
      </c>
      <c r="B73" s="166" t="inlineStr">
        <is>
          <t>[]
จากโครงสร้างยานี้ (Zidovudine / AZT)
คำถาม: จากโครงสร้างยานี้ ข้อใดถูกต้อง</t>
        </is>
      </c>
      <c r="C73" s="166" t="inlineStr"/>
      <c r="D73" s="166" t="inlineStr">
        <is>
          <t>โครงสร้างเป็น thymidine analog</t>
        </is>
      </c>
      <c r="E73" s="166" t="inlineStr">
        <is>
          <t>ยาออกฤทธิ์ต่อ retro virus</t>
        </is>
      </c>
      <c r="F73" s="166" t="inlineStr">
        <is>
          <t>ยาถูกเปลี่ยนโดย thymidine kinase</t>
        </is>
      </c>
      <c r="G73" s="166" t="inlineStr">
        <is>
          <t>หมู่ azido ทำให้ยาไม่ทนแสงและความร้อน</t>
        </is>
      </c>
      <c r="H73" s="166" t="inlineStr">
        <is>
          <t>ยาถูกเปลี่ยนแปลงให้ออกฤทธิ์อยู่ในรูป glucuronide</t>
        </is>
      </c>
      <c r="I73" s="165" t="inlineStr">
        <is>
          <t>4</t>
        </is>
      </c>
      <c r="J73" s="166" t="inlineStr">
        <is>
          <t xml:space="preserve">✅ คำตอบที่ถูกต้อง: ข้อ ง. หมู่ azido ทำให้ยาไม่ทนแสงและความร้อน
🎯 ทำไมข้อนี้ถึงถูก:
🔍 ข้ออื่นผิดเพราะอะไร:
</t>
        </is>
      </c>
      <c r="K73" s="166" t="inlineStr"/>
      <c r="L73" s="166" t="inlineStr">
        <is>
          <t>Antiviral Agents</t>
        </is>
      </c>
      <c r="M73" s="166" t="inlineStr"/>
      <c r="N73" s="165" t="inlineStr">
        <is>
          <t>Product</t>
        </is>
      </c>
      <c r="O73" s="166" t="inlineStr">
        <is>
          <t>[SOURCE: Pharma Plus เล่มม่วง 2 - ข้อสอบย้อนหลังปี 2558 วันที่ 1 ข้อ 26]</t>
        </is>
      </c>
      <c r="P73" s="165" t="inlineStr">
        <is>
          <t>ข้อสอบเก่า</t>
        </is>
      </c>
      <c r="Q73" s="165" t="inlineStr">
        <is>
          <t>2558</t>
        </is>
      </c>
      <c r="R73" s="165" t="inlineStr"/>
    </row>
    <row r="74" ht="24" customHeight="1" s="49">
      <c r="A74" s="165" t="n">
        <v>72</v>
      </c>
      <c r="B74"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74" s="166" t="inlineStr"/>
      <c r="D74" s="166" t="inlineStr">
        <is>
          <t>โครงสร้าง A (Glibenclamide)</t>
        </is>
      </c>
      <c r="E74" s="166" t="inlineStr">
        <is>
          <t>โครงสร้าง B (Glimepiride precursor/derivative)</t>
        </is>
      </c>
      <c r="F74" s="166" t="inlineStr">
        <is>
          <t>โครงสร้าง C (Glipizide)</t>
        </is>
      </c>
      <c r="G74" s="166" t="inlineStr">
        <is>
          <t>โครงสร้าง D (Gliclazide)</t>
        </is>
      </c>
      <c r="H74" s="166" t="inlineStr">
        <is>
          <t>โครงสร้าง E (Tolbutamide)</t>
        </is>
      </c>
      <c r="I74" s="165" t="inlineStr">
        <is>
          <t>1</t>
        </is>
      </c>
      <c r="J74" s="166" t="inlineStr">
        <is>
          <t xml:space="preserve">✅ คำตอบที่ถูกต้อง: ข้อ ก. โครงสร้าง A (Glibenclamide)
🎯 ทำไมข้อนี้ถึงถูก:
🔍 ข้ออื่นผิดเพราะอะไร:
</t>
        </is>
      </c>
      <c r="K74" s="166" t="inlineStr"/>
      <c r="L74" s="166" t="inlineStr">
        <is>
          <t>Medicinal Chemistry of Antidiabetic Agents</t>
        </is>
      </c>
      <c r="M74" s="166" t="inlineStr"/>
      <c r="N74" s="165" t="inlineStr">
        <is>
          <t>Product</t>
        </is>
      </c>
      <c r="O74" s="166" t="inlineStr">
        <is>
          <t>[SOURCE: Pharma Plus เล่มม่วง 2 - ข้อสอบย้อนหลังปี 2558 วันที่ 1 ข้อ 73]</t>
        </is>
      </c>
      <c r="P74" s="165" t="inlineStr">
        <is>
          <t>ข้อสอบเก่า</t>
        </is>
      </c>
      <c r="Q74" s="165" t="inlineStr">
        <is>
          <t>2558</t>
        </is>
      </c>
      <c r="R74" s="165" t="inlineStr"/>
    </row>
    <row r="75" ht="24" customHeight="1" s="49">
      <c r="A75" s="165" t="n">
        <v>73</v>
      </c>
      <c r="B75"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75" s="166" t="inlineStr"/>
      <c r="D75" s="166" t="inlineStr">
        <is>
          <t>ตัวยาออกฤทธิ์โดยจับกับ receptor ภายนอกของ Henle loop</t>
        </is>
      </c>
      <c r="E75" s="166" t="inlineStr">
        <is>
          <t>ถ้า lactone ring เปิดออก จะได้สารที่มีฤทธิ์</t>
        </is>
      </c>
      <c r="F75" s="166" t="inlineStr">
        <is>
          <t>Canrenone เป็น inactive metabolite</t>
        </is>
      </c>
      <c r="G75" s="166" t="inlineStr">
        <is>
          <t>Spironolactone มีความเป็น lipophilic ต่ำกว่า canrenone</t>
        </is>
      </c>
      <c r="H75" s="166" t="inlineStr">
        <is>
          <t>Spironolactone มีฤทธิ์น้อยกว่า canrenone</t>
        </is>
      </c>
      <c r="I75" s="165" t="inlineStr">
        <is>
          <t>5</t>
        </is>
      </c>
      <c r="J75" s="166" t="inlineStr">
        <is>
          <t xml:space="preserve">✅ คำตอบที่ถูกต้อง: ข้อ จ. Spironolactone มีฤทธิ์น้อยกว่า canrenone
🎯 ทำไมข้อนี้ถึงถูก:
🔍 ข้ออื่นผิดเพราะอะไร:
</t>
        </is>
      </c>
      <c r="K75" s="166" t="inlineStr"/>
      <c r="L75" s="166" t="inlineStr">
        <is>
          <t>Medicinal Chemistry of Diuretics</t>
        </is>
      </c>
      <c r="M75" s="166" t="inlineStr"/>
      <c r="N75" s="165" t="inlineStr">
        <is>
          <t>Product</t>
        </is>
      </c>
      <c r="O75" s="166" t="inlineStr">
        <is>
          <t>[SOURCE: Pharma Plus เล่มม่วง 2 - ข้อสอบย้อนหลังปี 2558 วันที่ 1 ข้อ 91]</t>
        </is>
      </c>
      <c r="P75" s="165" t="inlineStr">
        <is>
          <t>ข้อสอบเก่า</t>
        </is>
      </c>
      <c r="Q75" s="165" t="inlineStr">
        <is>
          <t>2558</t>
        </is>
      </c>
      <c r="R75" s="165" t="inlineStr"/>
    </row>
    <row r="76" ht="24" customHeight="1" s="49">
      <c r="A76" s="165" t="n">
        <v>74</v>
      </c>
      <c r="B76"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76" s="166" t="inlineStr"/>
      <c r="D76" s="166" t="inlineStr">
        <is>
          <t>เปลี่ยน carbonyl</t>
        </is>
      </c>
      <c r="E76" s="166" t="inlineStr">
        <is>
          <t>เปลี่ยน N=C เป็น N-C</t>
        </is>
      </c>
      <c r="F76" s="166" t="inlineStr">
        <is>
          <t>ตน. 9 เติม Cl</t>
        </is>
      </c>
      <c r="G76" s="166" t="inlineStr">
        <is>
          <t>ตน. 7 เติม Cl</t>
        </is>
      </c>
      <c r="H76" s="166" t="inlineStr">
        <is>
          <t>เปลี่ยนวง A เป็น heterocyclic</t>
        </is>
      </c>
      <c r="I76" s="165" t="inlineStr">
        <is>
          <t>4</t>
        </is>
      </c>
      <c r="J76" s="166" t="inlineStr">
        <is>
          <t xml:space="preserve">✅ คำตอบที่ถูกต้อง: ข้อ ง. ตน. 7 เติม Cl
🎯 ทำไมข้อนี้ถึงถูก:
🔍 ข้ออื่นผิดเพราะอะไร:
</t>
        </is>
      </c>
      <c r="K76" s="166" t="inlineStr"/>
      <c r="L76" s="166" t="inlineStr">
        <is>
          <t>Medicinal Chemistry</t>
        </is>
      </c>
      <c r="M76" s="166" t="inlineStr"/>
      <c r="N76" s="165" t="inlineStr">
        <is>
          <t>Product</t>
        </is>
      </c>
      <c r="O76" s="166" t="inlineStr">
        <is>
          <t>[SOURCE: Pharma Plus เล่มม่วง 2 - ข้อสอบย้อนหลังปี 2558 วันที่ 2 ข้อ 5]</t>
        </is>
      </c>
      <c r="P76" s="165" t="inlineStr">
        <is>
          <t>ข้อสอบเก่า</t>
        </is>
      </c>
      <c r="Q76" s="165" t="inlineStr">
        <is>
          <t>2558</t>
        </is>
      </c>
      <c r="R76" s="165" t="inlineStr"/>
    </row>
    <row r="77" ht="24" customHeight="1" s="49">
      <c r="A77" s="165" t="n">
        <v>75</v>
      </c>
      <c r="B77"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77" s="166" t="inlineStr"/>
      <c r="D77" s="166" t="inlineStr">
        <is>
          <t>ไม่ถูกทำลายโดย beta lactamase</t>
        </is>
      </c>
      <c r="E77" s="166" t="inlineStr">
        <is>
          <t>เกิดปฏิกิริยา hydrolysis</t>
        </is>
      </c>
      <c r="F77" s="166" t="inlineStr">
        <is>
          <t>เกิดปฏิกิริยา epimerization</t>
        </is>
      </c>
      <c r="G77" s="166" t="inlineStr">
        <is>
          <t>Clavulanic acid ไม่ใช่สารออกฤทธิ์</t>
        </is>
      </c>
      <c r="H77" s="166" t="inlineStr">
        <is>
          <t>เป็นยาในกลุ่ม aminopenicillin</t>
        </is>
      </c>
      <c r="I77" s="165" t="inlineStr">
        <is>
          <t>3</t>
        </is>
      </c>
      <c r="J77" s="166" t="inlineStr">
        <is>
          <t xml:space="preserve">✅ คำตอบที่ถูกต้อง: ข้อ ค. เกิดปฏิกิริยา epimerization
🎯 ทำไมข้อนี้ถึงถูก:
🔍 ข้ออื่นผิดเพราะอะไร:
</t>
        </is>
      </c>
      <c r="K77" s="166" t="inlineStr"/>
      <c r="L77" s="166" t="inlineStr">
        <is>
          <t>Medicinal Chemistry</t>
        </is>
      </c>
      <c r="M77" s="166" t="inlineStr"/>
      <c r="N77" s="165" t="inlineStr">
        <is>
          <t>Product</t>
        </is>
      </c>
      <c r="O77" s="166" t="inlineStr">
        <is>
          <t>[SOURCE: Pharma Plus เล่มม่วง 2 - ข้อสอบย้อนหลังปี 2558 วันที่ 2 ข้อ 16]</t>
        </is>
      </c>
      <c r="P77" s="165" t="inlineStr">
        <is>
          <t>ข้อสอบเก่า</t>
        </is>
      </c>
      <c r="Q77" s="165" t="inlineStr">
        <is>
          <t>2558</t>
        </is>
      </c>
      <c r="R77" s="165" t="inlineStr"/>
    </row>
    <row r="78" ht="24" customHeight="1" s="49">
      <c r="A78" s="165" t="n">
        <v>76</v>
      </c>
      <c r="B78"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78" s="166" t="inlineStr"/>
      <c r="D78" s="166" t="inlineStr">
        <is>
          <t>โครงสร้าง a (Indomethacin)</t>
        </is>
      </c>
      <c r="E78" s="166" t="inlineStr">
        <is>
          <t>โครงสร้าง b</t>
        </is>
      </c>
      <c r="F78" s="166" t="inlineStr">
        <is>
          <t>โครงสร้าง c (Celecoxib)</t>
        </is>
      </c>
      <c r="G78" s="166" t="inlineStr">
        <is>
          <t>โครงสร้าง d (Naproxen)</t>
        </is>
      </c>
      <c r="H78" s="166" t="inlineStr">
        <is>
          <t>โครงสร้าง e (Hydrochlorothiazide)</t>
        </is>
      </c>
      <c r="I78" s="165" t="inlineStr">
        <is>
          <t>5</t>
        </is>
      </c>
      <c r="J78" s="166" t="inlineStr">
        <is>
          <t xml:space="preserve">✅ คำตอบที่ถูกต้อง: ข้อ จ. โครงสร้าง e (Hydrochlorothiazide)
🎯 ทำไมข้อนี้ถึงถูก:
🔍 ข้ออื่นผิดเพราะอะไร:
</t>
        </is>
      </c>
      <c r="K78" s="166" t="inlineStr"/>
      <c r="L78" s="166" t="inlineStr">
        <is>
          <t>Medicinal Chemistry</t>
        </is>
      </c>
      <c r="M78" s="166" t="inlineStr"/>
      <c r="N78" s="165" t="inlineStr">
        <is>
          <t>Product</t>
        </is>
      </c>
      <c r="O78" s="166" t="inlineStr">
        <is>
          <t>[SOURCE: Pharma Plus เล่มม่วง 2 - ข้อสอบย้อนหลังปี 2558 วันที่ 2 ข้อ 29]</t>
        </is>
      </c>
      <c r="P78" s="165" t="inlineStr">
        <is>
          <t>ข้อสอบเก่า</t>
        </is>
      </c>
      <c r="Q78" s="165" t="inlineStr">
        <is>
          <t>2558</t>
        </is>
      </c>
      <c r="R78" s="165" t="inlineStr"/>
    </row>
    <row r="79" ht="24" customHeight="1" s="49">
      <c r="A79" s="165" t="n">
        <v>77</v>
      </c>
      <c r="B79"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79" s="166" t="inlineStr"/>
      <c r="D79" s="166" t="inlineStr">
        <is>
          <t>2D6</t>
        </is>
      </c>
      <c r="E79" s="166" t="inlineStr">
        <is>
          <t>1A2</t>
        </is>
      </c>
      <c r="F79" s="166" t="inlineStr">
        <is>
          <t>3A4</t>
        </is>
      </c>
      <c r="G79" s="166" t="inlineStr">
        <is>
          <t>2C9</t>
        </is>
      </c>
      <c r="H79" s="166" t="inlineStr">
        <is>
          <t>2E1</t>
        </is>
      </c>
      <c r="I79" s="165" t="inlineStr">
        <is>
          <t>4</t>
        </is>
      </c>
      <c r="J79" s="166" t="inlineStr">
        <is>
          <t xml:space="preserve">✅ คำตอบที่ถูกต้อง: ข้อ ง. 2C9
🎯 ทำไมข้อนี้ถึงถูก:
🔍 ข้ออื่นผิดเพราะอะไร:
</t>
        </is>
      </c>
      <c r="K79" s="166" t="inlineStr"/>
      <c r="L79" s="166" t="inlineStr">
        <is>
          <t>Pharmacokinetics &amp; Drug Metabolism</t>
        </is>
      </c>
      <c r="M79" s="166" t="inlineStr"/>
      <c r="N79" s="165" t="inlineStr">
        <is>
          <t>Clinic</t>
        </is>
      </c>
      <c r="O79" s="166" t="inlineStr">
        <is>
          <t>[SOURCE: Pharma Plus เล่มม่วง 2 - ข้อสอบย้อนหลังปี 2558 วันที่ 2 ข้อ 34]</t>
        </is>
      </c>
      <c r="P79" s="165" t="inlineStr">
        <is>
          <t>ข้อสอบเก่า</t>
        </is>
      </c>
      <c r="Q79" s="165" t="inlineStr">
        <is>
          <t>2558</t>
        </is>
      </c>
      <c r="R79" s="165" t="inlineStr"/>
    </row>
    <row r="80" ht="24" customHeight="1" s="49">
      <c r="A80" s="165" t="n">
        <v>78</v>
      </c>
      <c r="B80" s="166" t="inlineStr">
        <is>
          <t>โครงสร้างในข้อใดที่ไม่สามารถให้โดยการรับประทานได้ [RECONSTRUCTED: ปรับแต่งและเติมเต็มบริบทโจทย์เพื่อความสมบูรณ์]</t>
        </is>
      </c>
      <c r="C80" s="166" t="inlineStr"/>
      <c r="D80" s="166" t="inlineStr">
        <is>
          <t>Ampicillin</t>
        </is>
      </c>
      <c r="E80" s="166" t="inlineStr">
        <is>
          <t>Phenoxymethylpenicillin</t>
        </is>
      </c>
      <c r="F80" s="166" t="inlineStr">
        <is>
          <t>Cefotaxime</t>
        </is>
      </c>
      <c r="G80" s="166" t="inlineStr">
        <is>
          <t>Pivampicillin</t>
        </is>
      </c>
      <c r="H80" s="166" t="inlineStr">
        <is>
          <t>Bacampicillin</t>
        </is>
      </c>
      <c r="I80" s="165" t="inlineStr">
        <is>
          <t>3</t>
        </is>
      </c>
      <c r="J80" s="166" t="inlineStr">
        <is>
          <t xml:space="preserve">✅ คำตอบที่ถูกต้อง: ข้อ ค. Cefotaxime
🎯 ทำไมข้อนี้ถึงถูก:
🔍 ข้ออื่นผิดเพราะอะไร:
</t>
        </is>
      </c>
      <c r="K80" s="166" t="inlineStr"/>
      <c r="L80" s="166" t="inlineStr">
        <is>
          <t>Beta-Lactam Antibiotics and Oral Bioavailability</t>
        </is>
      </c>
      <c r="M80" s="166" t="inlineStr"/>
      <c r="N80" s="165" t="inlineStr">
        <is>
          <t>Product</t>
        </is>
      </c>
      <c r="O80" s="166" t="inlineStr">
        <is>
          <t>[SOURCE: Pharma Plus เล่มม่วง 2 - ข้อสอบย้อนหลังปี 2558 วันที่ 2 ข้อ 44]</t>
        </is>
      </c>
      <c r="P80" s="165" t="inlineStr">
        <is>
          <t>ข้อสอบเก่า</t>
        </is>
      </c>
      <c r="Q80" s="165" t="inlineStr">
        <is>
          <t>2558</t>
        </is>
      </c>
      <c r="R80" s="165" t="inlineStr"/>
    </row>
    <row r="81" ht="24" customHeight="1" s="49">
      <c r="A81" s="165" t="n">
        <v>79</v>
      </c>
      <c r="B8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81" s="166" t="inlineStr"/>
      <c r="D81" s="166" t="inlineStr">
        <is>
          <t>เป็นสารออกฤทธิ์ร่วมของ enalapril</t>
        </is>
      </c>
      <c r="E81" s="166" t="inlineStr">
        <is>
          <t>เป็น related substance ของ enalapril</t>
        </is>
      </c>
      <c r="F81" s="166" t="inlineStr">
        <is>
          <t>เป็น prodrug ของ enalapril</t>
        </is>
      </c>
      <c r="G81" s="166" t="inlineStr">
        <is>
          <t>ยับยั้งการทำลาย enalapril</t>
        </is>
      </c>
      <c r="H81" s="166" t="inlineStr">
        <is>
          <t>เป็น inactive metabolite</t>
        </is>
      </c>
      <c r="I81" s="165" t="inlineStr">
        <is>
          <t>2</t>
        </is>
      </c>
      <c r="J81" s="166" t="inlineStr">
        <is>
          <t xml:space="preserve">✅ คำตอบที่ถูกต้อง: ข้อ ข. เป็น related substance ของ enalapril
🎯 ทำไมข้อนี้ถึงถูก:
🔍 ข้ออื่นผิดเพราะอะไร:
</t>
        </is>
      </c>
      <c r="K81" s="166" t="inlineStr"/>
      <c r="L81" s="166" t="inlineStr">
        <is>
          <t>Quality Control and Pharmacopeial Standards</t>
        </is>
      </c>
      <c r="M81" s="166" t="inlineStr"/>
      <c r="N81" s="165" t="inlineStr">
        <is>
          <t>Product</t>
        </is>
      </c>
      <c r="O81" s="166" t="inlineStr">
        <is>
          <t>[SOURCE: Pharma Plus เล่มม่วง 2 - ข้อสอบย้อนหลังปี 2558 วันที่ 2 ข้อ 58]</t>
        </is>
      </c>
      <c r="P81" s="165" t="inlineStr">
        <is>
          <t>ข้อสอบเก่า</t>
        </is>
      </c>
      <c r="Q81" s="165" t="inlineStr">
        <is>
          <t>2558</t>
        </is>
      </c>
      <c r="R81" s="165" t="inlineStr"/>
    </row>
    <row r="82" ht="24" customHeight="1" s="49">
      <c r="A82" s="165" t="n">
        <v>80</v>
      </c>
      <c r="B82"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82" s="166" t="inlineStr"/>
      <c r="D82" s="166" t="inlineStr">
        <is>
          <t>เพิ่มความคงตัวของยา</t>
        </is>
      </c>
      <c r="E82" s="166" t="inlineStr">
        <is>
          <t>เพิ่มการละลายของยา</t>
        </is>
      </c>
      <c r="F82" s="166" t="inlineStr">
        <is>
          <t>เสื่อมสลายด้วยปฏิกิริยา aminolysis</t>
        </is>
      </c>
      <c r="G82" s="166" t="inlineStr">
        <is>
          <t>ลดการเสื่อมสลายด้วยแสง</t>
        </is>
      </c>
      <c r="H82" s="166" t="inlineStr">
        <is>
          <t>เพิ่มการออกฤทธิ์ของยา</t>
        </is>
      </c>
      <c r="I82" s="165" t="inlineStr">
        <is>
          <t>2</t>
        </is>
      </c>
      <c r="J82" s="166" t="inlineStr">
        <is>
          <t xml:space="preserve">✅ คำตอบที่ถูกต้อง: ข้อ ข. เพิ่มการละลายของยา
🎯 ทำไมข้อนี้ถึงถูก:
🔍 ข้ออื่นผิดเพราะอะไร:
</t>
        </is>
      </c>
      <c r="K82" s="166" t="inlineStr"/>
      <c r="L82" s="166" t="inlineStr">
        <is>
          <t>Salt Formation and Preformulation</t>
        </is>
      </c>
      <c r="M82" s="166" t="inlineStr"/>
      <c r="N82" s="165" t="inlineStr">
        <is>
          <t>Product</t>
        </is>
      </c>
      <c r="O82" s="166" t="inlineStr">
        <is>
          <t>[SOURCE: Pharma Plus เล่มม่วง 2 - ข้อสอบย้อนหลังปี 2558 วันที่ 2 ข้อ 59]</t>
        </is>
      </c>
      <c r="P82" s="165" t="inlineStr">
        <is>
          <t>ข้อสอบเก่า</t>
        </is>
      </c>
      <c r="Q82" s="165" t="inlineStr">
        <is>
          <t>2558</t>
        </is>
      </c>
      <c r="R82" s="165" t="inlineStr"/>
    </row>
    <row r="83" ht="24" customHeight="1" s="49">
      <c r="A83" s="165" t="n">
        <v>81</v>
      </c>
      <c r="B83" s="166" t="inlineStr">
        <is>
          <t>การทดสอบหาปริมาณ Residue on ignition (Sulfate ash) ตามเภสัชตำรับ มีวัตถุประสงค์เพื่ออะไร</t>
        </is>
      </c>
      <c r="C83" s="166" t="inlineStr"/>
      <c r="D83" s="166" t="inlineStr">
        <is>
          <t>เพื่อหาปริมาณ organic impurity</t>
        </is>
      </c>
      <c r="E83" s="166" t="inlineStr">
        <is>
          <t>เพื่อหาปริมาณ inorganic impurity</t>
        </is>
      </c>
      <c r="F83" s="166" t="inlineStr">
        <is>
          <t>เพื่อพิสูจน์ว่า organic impurity เป็นสารใด</t>
        </is>
      </c>
      <c r="G83" s="166" t="inlineStr">
        <is>
          <t>เพื่อพิสูจน์ว่า inorganic impurity เป็นสารใด</t>
        </is>
      </c>
      <c r="H83" s="166" t="inlineStr">
        <is>
          <t>เพื่อหาปริมาณสารที่ระเหยง่าย</t>
        </is>
      </c>
      <c r="I83" s="165" t="inlineStr">
        <is>
          <t>2</t>
        </is>
      </c>
      <c r="J83" s="166" t="inlineStr">
        <is>
          <t xml:space="preserve">✅ คำตอบที่ถูกต้อง: ข้อ ข. เพื่อหาปริมาณ inorganic impurity
🎯 ทำไมข้อนี้ถึงถูก:
🔍 ข้ออื่นผิดเพราะอะไร:
</t>
        </is>
      </c>
      <c r="K83" s="166" t="inlineStr"/>
      <c r="L83" s="166" t="inlineStr">
        <is>
          <t>Quality Control and Pharmacopeial Testing</t>
        </is>
      </c>
      <c r="M83" s="166" t="inlineStr"/>
      <c r="N83" s="165" t="inlineStr">
        <is>
          <t>Product</t>
        </is>
      </c>
      <c r="O83" s="166" t="inlineStr">
        <is>
          <t>[SOURCE: Pharma Plus เล่มม่วง 2 - ข้อสอบย้อนหลังปี 2558 วันที่ 2 ข้อ 61]</t>
        </is>
      </c>
      <c r="P83" s="165" t="inlineStr">
        <is>
          <t>ข้อสอบเก่า</t>
        </is>
      </c>
      <c r="Q83" s="165" t="inlineStr">
        <is>
          <t>2558</t>
        </is>
      </c>
      <c r="R83" s="165" t="inlineStr"/>
    </row>
    <row r="84" ht="24" customHeight="1" s="49">
      <c r="A84" s="165" t="n">
        <v>82</v>
      </c>
      <c r="B84"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84" s="166" t="inlineStr"/>
      <c r="D84" s="166" t="inlineStr">
        <is>
          <t>Cyclophosphamide เป็น prodrug</t>
        </is>
      </c>
      <c r="E84" s="166" t="inlineStr">
        <is>
          <t>Doxorubicin เป็นยาในกลุ่ม anthracycline</t>
        </is>
      </c>
      <c r="F84" s="166" t="inlineStr">
        <is>
          <t>Metabolite ของ cyclophosphamide คือ acrolein</t>
        </is>
      </c>
      <c r="G84" s="166" t="inlineStr">
        <is>
          <t>ยาที่มีพิษต่อหัวใจคือ doxorubicin</t>
        </is>
      </c>
      <c r="H84" s="166" t="inlineStr">
        <is>
          <t>Tamoxifen เป็นยาในกลุ่ม non-steroidal antiestrogen</t>
        </is>
      </c>
      <c r="I84" s="165" t="inlineStr">
        <is>
          <t>3</t>
        </is>
      </c>
      <c r="J84" s="166" t="inlineStr">
        <is>
          <t xml:space="preserve">✅ คำตอบที่ถูกต้อง: ข้อ ค. Metabolite ของ cyclophosphamide คือ acrolein
🎯 ทำไมข้อนี้ถึงถูก:
🔍 ข้ออื่นผิดเพราะอะไร:
</t>
        </is>
      </c>
      <c r="K84" s="166" t="inlineStr"/>
      <c r="L84" s="166" t="inlineStr">
        <is>
          <t>Antineoplastic Agents: Pharmacology and Mechanism</t>
        </is>
      </c>
      <c r="M84" s="166" t="inlineStr"/>
      <c r="N84" s="165" t="inlineStr">
        <is>
          <t>Product</t>
        </is>
      </c>
      <c r="O84" s="166" t="inlineStr">
        <is>
          <t>[SOURCE: Pharma Plus เล่มม่วง 2 - ข้อสอบย้อนหลังปี 2558 วันที่ 2 ข้อ 64]</t>
        </is>
      </c>
      <c r="P84" s="165" t="inlineStr">
        <is>
          <t>ข้อสอบเก่า</t>
        </is>
      </c>
      <c r="Q84" s="165" t="inlineStr">
        <is>
          <t>2558</t>
        </is>
      </c>
      <c r="R84" s="165" t="inlineStr"/>
    </row>
    <row r="85" ht="24" customHeight="1" s="49">
      <c r="A85" s="165" t="n">
        <v>83</v>
      </c>
      <c r="B85"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85" s="166" t="inlineStr"/>
      <c r="D85" s="166" t="inlineStr">
        <is>
          <t>Inhibit depolymerization of mitotic spindle</t>
        </is>
      </c>
      <c r="E85" s="166" t="inlineStr">
        <is>
          <t>Intercalation</t>
        </is>
      </c>
      <c r="F85" s="166" t="inlineStr">
        <is>
          <t>Alkylated DNA</t>
        </is>
      </c>
      <c r="G85" s="166" t="inlineStr">
        <is>
          <t>Inhibit polymerization of microtubule</t>
        </is>
      </c>
      <c r="H85" s="166" t="inlineStr">
        <is>
          <t>Inhibit topoisomerase IV</t>
        </is>
      </c>
      <c r="I85" s="165" t="inlineStr">
        <is>
          <t>3</t>
        </is>
      </c>
      <c r="J85" s="166" t="inlineStr">
        <is>
          <t xml:space="preserve">✅ คำตอบที่ถูกต้อง: ข้อ ค. Alkylated DNA
🎯 ทำไมข้อนี้ถึงถูก:
🔍 ข้ออื่นผิดเพราะอะไร:
</t>
        </is>
      </c>
      <c r="K85" s="166" t="inlineStr"/>
      <c r="L85" s="166" t="inlineStr">
        <is>
          <t>Mechanism of Action of Antineoplastic Agents</t>
        </is>
      </c>
      <c r="M85" s="166" t="inlineStr"/>
      <c r="N85" s="165" t="inlineStr">
        <is>
          <t>Product</t>
        </is>
      </c>
      <c r="O85" s="166" t="inlineStr">
        <is>
          <t>[SOURCE: Pharma Plus เล่มม่วง 2 - ข้อสอบย้อนหลังปี 2558 วันที่ 2 ข้อ 65]</t>
        </is>
      </c>
      <c r="P85" s="165" t="inlineStr">
        <is>
          <t>ข้อสอบเก่า</t>
        </is>
      </c>
      <c r="Q85" s="165" t="inlineStr">
        <is>
          <t>2558</t>
        </is>
      </c>
      <c r="R85" s="165" t="inlineStr"/>
    </row>
    <row r="86" ht="24" customHeight="1" s="49">
      <c r="A86" s="165" t="n">
        <v>84</v>
      </c>
      <c r="B86"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86" s="166" t="inlineStr"/>
      <c r="D86" s="166" t="inlineStr">
        <is>
          <t>ช่วยลด insulin resistance</t>
        </is>
      </c>
      <c r="E86" s="166" t="inlineStr">
        <is>
          <t>กระตุ้นการทำงานของ beta-cell receptor ปิด K-ATP channel เพื่อหลั่งอินซูลิน</t>
        </is>
      </c>
      <c r="F86" s="166" t="inlineStr">
        <is>
          <t>ยับยั้ง DPP-IV</t>
        </is>
      </c>
      <c r="G86" s="166" t="inlineStr">
        <is>
          <t>ออกฤทธิ์คล้าย GLP-1 analogue</t>
        </is>
      </c>
      <c r="H86" s="166" t="inlineStr">
        <is>
          <t>เพิ่ม insulin receptor</t>
        </is>
      </c>
      <c r="I86" s="165" t="inlineStr">
        <is>
          <t>2</t>
        </is>
      </c>
      <c r="J86" s="166" t="inlineStr">
        <is>
          <t xml:space="preserve">✅ คำตอบที่ถูกต้อง: ข้อ ข. กระตุ้นการทำงานของ beta-cell receptor ปิด K-ATP channel เพื่อหลั่งอินซูลิน
🎯 ทำไมข้อนี้ถึงถูก:
🔍 ข้ออื่นผิดเพราะอะไร:
</t>
        </is>
      </c>
      <c r="K86" s="166" t="inlineStr"/>
      <c r="L86" s="166" t="inlineStr">
        <is>
          <t>Antidiabetic Agents: Mechanism of Action</t>
        </is>
      </c>
      <c r="M86" s="166" t="inlineStr"/>
      <c r="N86" s="165" t="inlineStr">
        <is>
          <t>Product</t>
        </is>
      </c>
      <c r="O86" s="166" t="inlineStr">
        <is>
          <t>[SOURCE: Pharma Plus เล่มม่วง 2 - ข้อสอบย้อนหลังปี 2558 วันที่ 2 ข้อ 83]</t>
        </is>
      </c>
      <c r="P86" s="165" t="inlineStr">
        <is>
          <t>ข้อสอบเก่า</t>
        </is>
      </c>
      <c r="Q86" s="165" t="inlineStr">
        <is>
          <t>2558</t>
        </is>
      </c>
      <c r="R86" s="165" t="inlineStr"/>
    </row>
    <row r="87" ht="24" customHeight="1" s="49">
      <c r="A87" s="165" t="n">
        <v>85</v>
      </c>
      <c r="B87" s="166" t="inlineStr">
        <is>
          <t>[กรณีศึกษา]
ชายอายุ 25 ปี เป็นเริมที่อวัยวะเพศ ได้รับการรักษาด้วย acyclovir
คำถาม: ข้อใดคือกลไกการออกฤทธิ์ของยา acyclovir</t>
        </is>
      </c>
      <c r="C87" s="166" t="inlineStr"/>
      <c r="D87" s="166" t="inlineStr">
        <is>
          <t>Protease inhibitor</t>
        </is>
      </c>
      <c r="E87" s="166" t="inlineStr">
        <is>
          <t>Nucleotide reverse transcriptase inhibitors</t>
        </is>
      </c>
      <c r="F87" s="166" t="inlineStr">
        <is>
          <t>DNA polymerase inhibitor</t>
        </is>
      </c>
      <c r="G87" s="166" t="inlineStr">
        <is>
          <t>Integrase inhibitor</t>
        </is>
      </c>
      <c r="H87" s="166" t="inlineStr">
        <is>
          <t>Cell wall synthesis inhibitor</t>
        </is>
      </c>
      <c r="I87" s="165" t="inlineStr">
        <is>
          <t>3</t>
        </is>
      </c>
      <c r="J87"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87" s="166" t="inlineStr"/>
      <c r="L87" s="166" t="inlineStr">
        <is>
          <t>Antiviral Agents</t>
        </is>
      </c>
      <c r="M87" s="166" t="inlineStr"/>
      <c r="N87" s="165" t="inlineStr">
        <is>
          <t>Product</t>
        </is>
      </c>
      <c r="O87" s="166" t="inlineStr">
        <is>
          <t>[SOURCE: Pharma Plus เล่มม่วง 2 - ข้อสอบย้อนหลัง PLE-CC1 ปี 2564 วันที่ 1 ข้อ 17]</t>
        </is>
      </c>
      <c r="P87" s="165" t="inlineStr">
        <is>
          <t>ข้อสอบเก่า</t>
        </is>
      </c>
      <c r="Q87" s="165" t="inlineStr">
        <is>
          <t>2564</t>
        </is>
      </c>
      <c r="R87" s="165" t="inlineStr"/>
    </row>
    <row r="88" ht="24" customHeight="1" s="49">
      <c r="A88" s="165" t="n">
        <v>86</v>
      </c>
      <c r="B88"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88" s="166" t="inlineStr"/>
      <c r="D88" s="166" t="inlineStr">
        <is>
          <t>เป็นพิษต่อ cell</t>
        </is>
      </c>
      <c r="E88" s="166" t="inlineStr">
        <is>
          <t>มีผลต่อ cell wall</t>
        </is>
      </c>
      <c r="F88" s="166" t="inlineStr">
        <is>
          <t>มีผลต่อ cell membrane</t>
        </is>
      </c>
      <c r="G88" s="166" t="inlineStr">
        <is>
          <t>มีผลต่อ microtubule</t>
        </is>
      </c>
      <c r="H88" s="166" t="inlineStr">
        <is>
          <t>มีผลต่อ DNA</t>
        </is>
      </c>
      <c r="I88" s="165" t="inlineStr">
        <is>
          <t>3</t>
        </is>
      </c>
      <c r="J88"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88" s="166" t="inlineStr"/>
      <c r="L88" s="166" t="inlineStr">
        <is>
          <t>Antifungal Agents</t>
        </is>
      </c>
      <c r="M88" s="166" t="inlineStr"/>
      <c r="N88" s="165" t="inlineStr">
        <is>
          <t>Product</t>
        </is>
      </c>
      <c r="O88" s="166" t="inlineStr">
        <is>
          <t>[SOURCE: Pharma Plus เล่มม่วง 2 - ข้อสอบย้อนหลัง PLE-CC1 ปี 2564 วันที่ 1 ข้อ 31]</t>
        </is>
      </c>
      <c r="P88" s="165" t="inlineStr">
        <is>
          <t>ข้อสอบเก่า</t>
        </is>
      </c>
      <c r="Q88" s="165" t="inlineStr">
        <is>
          <t>2564</t>
        </is>
      </c>
      <c r="R88" s="165" t="inlineStr"/>
    </row>
    <row r="89" ht="24" customHeight="1" s="49">
      <c r="A89" s="165" t="n">
        <v>87</v>
      </c>
      <c r="B89"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89" s="166" t="inlineStr"/>
      <c r="D89" s="166" t="inlineStr">
        <is>
          <t>Sulfone</t>
        </is>
      </c>
      <c r="E89" s="166" t="inlineStr">
        <is>
          <t>Isobutyric acid</t>
        </is>
      </c>
      <c r="F89" s="166" t="inlineStr">
        <is>
          <t>Propionic acid</t>
        </is>
      </c>
      <c r="G89" s="166" t="inlineStr">
        <is>
          <t>N-aryl anthranilic acid</t>
        </is>
      </c>
      <c r="H89" s="166" t="inlineStr">
        <is>
          <t>Salicylate</t>
        </is>
      </c>
      <c r="I89" s="165" t="inlineStr">
        <is>
          <t>3</t>
        </is>
      </c>
      <c r="J89"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89" s="166" t="inlineStr"/>
      <c r="L89" s="166" t="inlineStr">
        <is>
          <t>NSAIDs</t>
        </is>
      </c>
      <c r="M89" s="166" t="inlineStr"/>
      <c r="N89" s="165" t="inlineStr">
        <is>
          <t>Product</t>
        </is>
      </c>
      <c r="O89" s="166" t="inlineStr">
        <is>
          <t>[SOURCE: Pharma Plus เล่มม่วง 2 - ข้อสอบย้อนหลัง PLE-CC1 ปี 2564 วันที่ 1 ข้อ 41]</t>
        </is>
      </c>
      <c r="P89" s="165" t="inlineStr">
        <is>
          <t>ข้อสอบเก่า</t>
        </is>
      </c>
      <c r="Q89" s="165" t="inlineStr">
        <is>
          <t>2564</t>
        </is>
      </c>
      <c r="R89" s="165" t="inlineStr"/>
    </row>
    <row r="90" ht="24" customHeight="1" s="49">
      <c r="A90" s="165" t="n">
        <v>88</v>
      </c>
      <c r="B90" s="166" t="inlineStr">
        <is>
          <t>ยาขับพยาธิใดมีกลไก depolarizing neuromuscular blockade ยับยั้ง cholinesterase ทำให้เกิด spastic paralysis ในตัวพยาธิ</t>
        </is>
      </c>
      <c r="C90" s="166" t="inlineStr"/>
      <c r="D90" s="166" t="inlineStr">
        <is>
          <t>Pyrantel pamoate</t>
        </is>
      </c>
      <c r="E90" s="166" t="inlineStr">
        <is>
          <t>Praziquantel</t>
        </is>
      </c>
      <c r="F90" s="166" t="inlineStr">
        <is>
          <t>Mebendazole</t>
        </is>
      </c>
      <c r="G90" s="166" t="inlineStr">
        <is>
          <t>Niclosamide</t>
        </is>
      </c>
      <c r="H90" s="166" t="inlineStr">
        <is>
          <t>Diethylcarbamazine</t>
        </is>
      </c>
      <c r="I90" s="165" t="inlineStr">
        <is>
          <t>1</t>
        </is>
      </c>
      <c r="J90" s="166"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90" s="166" t="inlineStr"/>
      <c r="L90" s="166" t="inlineStr">
        <is>
          <t>Anthelmintics</t>
        </is>
      </c>
      <c r="M90" s="166" t="inlineStr"/>
      <c r="N90" s="165" t="inlineStr">
        <is>
          <t>Product</t>
        </is>
      </c>
      <c r="O90" s="166" t="inlineStr">
        <is>
          <t>[SOURCE: Pharma Plus เล่มม่วง 2 - ข้อสอบย้อนหลัง PLE-CC1 ปี 2564 วันที่ 1 ข้อ 53]</t>
        </is>
      </c>
      <c r="P90" s="165" t="inlineStr">
        <is>
          <t>ข้อสอบเก่า</t>
        </is>
      </c>
      <c r="Q90" s="165" t="inlineStr">
        <is>
          <t>2564</t>
        </is>
      </c>
      <c r="R90" s="165" t="inlineStr"/>
    </row>
    <row r="91" ht="24" customHeight="1" s="49">
      <c r="A91" s="165" t="n">
        <v>89</v>
      </c>
      <c r="B91" s="166" t="inlineStr">
        <is>
          <t>ข้อใดไม่ใช่คุณสมบัติในการออกแบบ Ideal inhale corticosteroid</t>
        </is>
      </c>
      <c r="C91" s="166" t="inlineStr"/>
      <c r="D91" s="166" t="inlineStr">
        <is>
          <t>High lipophilicity</t>
        </is>
      </c>
      <c r="E91" s="166" t="inlineStr">
        <is>
          <t>High affinity steroid receptor</t>
        </is>
      </c>
      <c r="F91" s="166" t="inlineStr">
        <is>
          <t>High systemic absorption</t>
        </is>
      </c>
      <c r="G91" s="166" t="inlineStr">
        <is>
          <t>Topical action</t>
        </is>
      </c>
      <c r="H91" s="166" t="inlineStr">
        <is>
          <t>Less side effect</t>
        </is>
      </c>
      <c r="I91" s="165" t="inlineStr">
        <is>
          <t>3</t>
        </is>
      </c>
      <c r="J91" s="16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91" s="166" t="inlineStr"/>
      <c r="L91" s="166" t="inlineStr">
        <is>
          <t>Respiratory Drugs MedChem</t>
        </is>
      </c>
      <c r="M91" s="166" t="inlineStr"/>
      <c r="N91" s="165" t="inlineStr">
        <is>
          <t>Product</t>
        </is>
      </c>
      <c r="O91" s="166" t="inlineStr">
        <is>
          <t>[SOURCE: Pharma Plus เล่มม่วง 2 - ข้อสอบย้อนหลัง PLE-CC1 ปี 2564 วันที่ 1 ข้อ 94]</t>
        </is>
      </c>
      <c r="P91" s="165" t="inlineStr">
        <is>
          <t>ข้อสอบเก่า</t>
        </is>
      </c>
      <c r="Q91" s="165" t="inlineStr">
        <is>
          <t>2564</t>
        </is>
      </c>
      <c r="R91" s="165" t="inlineStr"/>
    </row>
    <row r="92" ht="24" customHeight="1" s="49">
      <c r="A92" s="165" t="n">
        <v>90</v>
      </c>
      <c r="B92"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92" s="166" t="inlineStr"/>
      <c r="D92" s="166" t="inlineStr">
        <is>
          <t>Hydrolysis</t>
        </is>
      </c>
      <c r="E92" s="166" t="inlineStr">
        <is>
          <t>Oxidation</t>
        </is>
      </c>
      <c r="F92" s="166" t="inlineStr">
        <is>
          <t>Reduction</t>
        </is>
      </c>
      <c r="G92" s="166" t="inlineStr">
        <is>
          <t>Acetylation</t>
        </is>
      </c>
      <c r="H92" s="166" t="inlineStr">
        <is>
          <t>Epimerization</t>
        </is>
      </c>
      <c r="I92" s="165" t="inlineStr">
        <is>
          <t>1</t>
        </is>
      </c>
      <c r="J92"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92" s="166" t="inlineStr"/>
      <c r="L92" s="166" t="inlineStr">
        <is>
          <t>Drug Stability &amp; Degradation Pathways</t>
        </is>
      </c>
      <c r="M92" s="166" t="inlineStr"/>
      <c r="N92" s="165" t="inlineStr">
        <is>
          <t>Product</t>
        </is>
      </c>
      <c r="O92" s="166" t="inlineStr">
        <is>
          <t>[SOURCE: Pharma Plus เล่มม่วง 2 - ข้อสอบย้อนหลัง PLE-CC1 ปี 2564 วันที่ 2 ข้อ 4]</t>
        </is>
      </c>
      <c r="P92" s="165" t="inlineStr">
        <is>
          <t>ข้อสอบเก่า</t>
        </is>
      </c>
      <c r="Q92" s="165" t="inlineStr">
        <is>
          <t>2564</t>
        </is>
      </c>
      <c r="R92" s="165" t="inlineStr"/>
    </row>
    <row r="93" ht="24" customHeight="1" s="49">
      <c r="A93" s="165" t="n">
        <v>91</v>
      </c>
      <c r="B93"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93" s="166" t="inlineStr"/>
      <c r="D93" s="166" t="inlineStr">
        <is>
          <t>Reduction</t>
        </is>
      </c>
      <c r="E93" s="166" t="inlineStr">
        <is>
          <t>Oxidation</t>
        </is>
      </c>
      <c r="F93" s="166" t="inlineStr">
        <is>
          <t>Alkylation</t>
        </is>
      </c>
      <c r="G93" s="166" t="inlineStr">
        <is>
          <t>Dealkylation</t>
        </is>
      </c>
      <c r="H93" s="166" t="inlineStr">
        <is>
          <t>Acylation</t>
        </is>
      </c>
      <c r="I93" s="165" t="inlineStr">
        <is>
          <t>1</t>
        </is>
      </c>
      <c r="J93"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93" s="166" t="inlineStr"/>
      <c r="L93" s="166" t="inlineStr">
        <is>
          <t>Structure-Activity Relationship (SAR)</t>
        </is>
      </c>
      <c r="M93" s="166" t="inlineStr"/>
      <c r="N93" s="165" t="inlineStr">
        <is>
          <t>Product</t>
        </is>
      </c>
      <c r="O93" s="166" t="inlineStr">
        <is>
          <t>[SOURCE: Pharma Plus เล่มม่วง 2 - ข้อสอบย้อนหลัง PLE-CC1 ปี 2564 วันที่ 2 ข้อ 9]</t>
        </is>
      </c>
      <c r="P93" s="165" t="inlineStr">
        <is>
          <t>ข้อสอบเก่า</t>
        </is>
      </c>
      <c r="Q93" s="165" t="inlineStr">
        <is>
          <t>2564</t>
        </is>
      </c>
      <c r="R93" s="165" t="inlineStr"/>
    </row>
    <row r="94" ht="24" customHeight="1" s="49">
      <c r="A94" s="165" t="n">
        <v>92</v>
      </c>
      <c r="B94"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94" s="166" t="inlineStr"/>
      <c r="D94" s="166" t="inlineStr">
        <is>
          <t>ตำแหน่ง 1 (ester side chain)</t>
        </is>
      </c>
      <c r="E94" s="166" t="inlineStr">
        <is>
          <t>ตำแหน่ง 2 (lactone ring carbonyl)</t>
        </is>
      </c>
      <c r="F94" s="166" t="inlineStr">
        <is>
          <t>ตำแหน่ง 3 (hydroxyl group)</t>
        </is>
      </c>
      <c r="G94" s="166" t="inlineStr">
        <is>
          <t>ตำแหน่ง 4 (methyl group)</t>
        </is>
      </c>
      <c r="H94" s="166" t="inlineStr">
        <is>
          <t>ตำแหน่ง 5 (decalin ring double bond)</t>
        </is>
      </c>
      <c r="I94" s="165" t="inlineStr">
        <is>
          <t>2</t>
        </is>
      </c>
      <c r="J94"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94" s="166" t="inlineStr"/>
      <c r="L94" s="166" t="inlineStr">
        <is>
          <t>Structure-Activity Relationship (SAR)</t>
        </is>
      </c>
      <c r="M94" s="166" t="inlineStr"/>
      <c r="N94" s="165" t="inlineStr">
        <is>
          <t>Product</t>
        </is>
      </c>
      <c r="O94" s="166" t="inlineStr">
        <is>
          <t>[SOURCE: Pharma Plus เล่มม่วง 2 - ข้อสอบย้อนหลัง PLE-CC1 ปี 2564 วันที่ 2 ข้อ 20]</t>
        </is>
      </c>
      <c r="P94" s="165" t="inlineStr">
        <is>
          <t>ข้อสอบเก่า</t>
        </is>
      </c>
      <c r="Q94" s="165" t="inlineStr">
        <is>
          <t>2564</t>
        </is>
      </c>
      <c r="R94" s="165" t="inlineStr"/>
    </row>
    <row r="95" ht="24" customHeight="1" s="49">
      <c r="A95" s="165" t="n">
        <v>93</v>
      </c>
      <c r="B95"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95" s="166" t="inlineStr"/>
      <c r="D95" s="166" t="inlineStr">
        <is>
          <t>Isoniazid</t>
        </is>
      </c>
      <c r="E95" s="166" t="inlineStr">
        <is>
          <t>Rifampicin</t>
        </is>
      </c>
      <c r="F95" s="166" t="inlineStr">
        <is>
          <t>Pyrazinamide</t>
        </is>
      </c>
      <c r="G95" s="166" t="inlineStr">
        <is>
          <t>Ethambutol</t>
        </is>
      </c>
      <c r="H95" s="166" t="inlineStr">
        <is>
          <t>Streptomycin</t>
        </is>
      </c>
      <c r="I95" s="165" t="inlineStr">
        <is>
          <t>3</t>
        </is>
      </c>
      <c r="J95"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95" s="166" t="inlineStr"/>
      <c r="L95" s="166" t="inlineStr">
        <is>
          <t>Antimycobacterial Agents</t>
        </is>
      </c>
      <c r="M95" s="166" t="inlineStr"/>
      <c r="N95" s="165" t="inlineStr">
        <is>
          <t>Product</t>
        </is>
      </c>
      <c r="O95" s="166" t="inlineStr">
        <is>
          <t>[SOURCE: Pharma Plus เล่มม่วง 2 - ข้อสอบย้อนหลัง PLE-CC1 ปี 2564 วันที่ 2 ข้อ 31]</t>
        </is>
      </c>
      <c r="P95" s="165" t="inlineStr">
        <is>
          <t>ข้อสอบเก่า</t>
        </is>
      </c>
      <c r="Q95" s="165" t="inlineStr">
        <is>
          <t>2564</t>
        </is>
      </c>
      <c r="R95" s="165" t="inlineStr"/>
    </row>
    <row r="96" ht="24" customHeight="1" s="49">
      <c r="A96" s="165" t="n">
        <v>94</v>
      </c>
      <c r="B96"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96" s="166" t="inlineStr"/>
      <c r="D96" s="166" t="inlineStr">
        <is>
          <t>ตำแหน่ง 1 (indole NH)</t>
        </is>
      </c>
      <c r="E96" s="166" t="inlineStr">
        <is>
          <t>ตำแหน่ง 2 (indole aromatic ring)</t>
        </is>
      </c>
      <c r="F96" s="166" t="inlineStr">
        <is>
          <t>ตำแหน่ง 3 (benzyl side chain)</t>
        </is>
      </c>
      <c r="G96" s="166" t="inlineStr">
        <is>
          <t>ตำแหน่ง 4 (tertiary aliphatic amine)</t>
        </is>
      </c>
      <c r="H96" s="166" t="inlineStr">
        <is>
          <t>ตำแหน่ง 5 (oxazole / cyclic peptide ring)</t>
        </is>
      </c>
      <c r="I96" s="165" t="inlineStr">
        <is>
          <t>4</t>
        </is>
      </c>
      <c r="J96"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96" s="166" t="inlineStr"/>
      <c r="L96" s="166" t="inlineStr">
        <is>
          <t>Structure-Activity Relationship (SAR)</t>
        </is>
      </c>
      <c r="M96" s="166" t="inlineStr"/>
      <c r="N96" s="165" t="inlineStr">
        <is>
          <t>Product</t>
        </is>
      </c>
      <c r="O96" s="166" t="inlineStr">
        <is>
          <t>[SOURCE: Pharma Plus เล่มม่วง 2 - ข้อสอบย้อนหลัง PLE-CC1 ปี 2564 วันที่ 2 ข้อ 45]</t>
        </is>
      </c>
      <c r="P96" s="165" t="inlineStr">
        <is>
          <t>ข้อสอบเก่า</t>
        </is>
      </c>
      <c r="Q96" s="165" t="inlineStr">
        <is>
          <t>2564</t>
        </is>
      </c>
      <c r="R96" s="165" t="inlineStr"/>
    </row>
    <row r="97" ht="24" customHeight="1" s="49">
      <c r="A97" s="165" t="n">
        <v>95</v>
      </c>
      <c r="B97"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ข้อใดเป็นโครงสร้างของยาที่ผู้ป่วยแพ้</t>
        </is>
      </c>
      <c r="C97" s="166" t="inlineStr"/>
      <c r="D97" s="166" t="inlineStr">
        <is>
          <t>โครงสร้าง Celecoxib (4-[5-(4-methylphenyl)-3-(trifluoromethyl)pyrazol-1-yl]benzenesulfonamide)</t>
        </is>
      </c>
      <c r="E97" s="166" t="inlineStr">
        <is>
          <t>โครงสร้าง Ibuprofen (2-(4-isobutylphenyl)propanoic acid)</t>
        </is>
      </c>
      <c r="F97" s="166" t="inlineStr">
        <is>
          <t>โครงสร้าง Diclofenac (2-[2-(2,6-dichloroanilino)phenyl]acetic acid)</t>
        </is>
      </c>
      <c r="G97" s="166" t="inlineStr">
        <is>
          <t>โครงสร้าง Mefenamic acid (2-(2,3-dimethylanilino)benzoic acid)</t>
        </is>
      </c>
      <c r="H97" s="166" t="inlineStr">
        <is>
          <t>โครงสร้าง Piroxicam (4-hydroxy-2-methyl-N-(pyridin-2-yl)-2H-1,2-benzothiazine-3-carboxamide 1,1-dioxide)</t>
        </is>
      </c>
      <c r="I97" s="165" t="inlineStr">
        <is>
          <t>2</t>
        </is>
      </c>
      <c r="J97"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97" s="166" t="inlineStr">
        <is>
          <t>Medicinal Chemistry of NSAIDs</t>
        </is>
      </c>
      <c r="L97" s="166" t="inlineStr">
        <is>
          <t>Chemical structure and nomenclature of ibuprofen</t>
        </is>
      </c>
      <c r="M97" s="166" t="inlineStr"/>
      <c r="N97" s="165" t="inlineStr">
        <is>
          <t>ปานกลาง</t>
        </is>
      </c>
      <c r="O97" s="166" t="inlineStr">
        <is>
          <t>ข้อสอบเก่า</t>
        </is>
      </c>
      <c r="P97" s="165" t="inlineStr">
        <is>
          <t>ข้อสอบเก่า</t>
        </is>
      </c>
      <c r="Q97" s="165" t="inlineStr">
        <is>
          <t>2565</t>
        </is>
      </c>
      <c r="R97" s="165" t="inlineStr"/>
    </row>
    <row r="98" ht="24" customHeight="1" s="49">
      <c r="A98" s="165" t="n">
        <v>96</v>
      </c>
      <c r="B98" s="166" t="inlineStr">
        <is>
          <t>[กรณีศึกษา]
จากรูปโครงสร้าง Nicotine และ Cotinine
คำถาม: จากรูปข้อใดถูก</t>
        </is>
      </c>
      <c r="C98" s="166" t="inlineStr"/>
      <c r="D98" s="166" t="inlineStr">
        <is>
          <t>Nicotine เป็นกรดอ่อน มี pKa 8.0</t>
        </is>
      </c>
      <c r="E98" s="166" t="inlineStr">
        <is>
          <t>Cotinine เป็น major metabolite ของ nicotine</t>
        </is>
      </c>
      <c r="F98" s="166" t="inlineStr">
        <is>
          <t>Nicotine มีความเป็น hydrophilic มากกว่า cotinine</t>
        </is>
      </c>
      <c r="G98" s="166" t="inlineStr">
        <is>
          <t>Nicotine เปลี่ยนเป็น cotinine ด้วยปฏิกิริยา reduction</t>
        </is>
      </c>
      <c r="H98" s="166" t="inlineStr">
        <is>
          <t>สามารถดูดกลืนแสงที่ความยาวคลื่นช่วง UV ได้ เพราะมี pyrrolidine เป็น chromophore</t>
        </is>
      </c>
      <c r="I98" s="165" t="inlineStr">
        <is>
          <t>2</t>
        </is>
      </c>
      <c r="J98"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98" s="166" t="inlineStr">
        <is>
          <t>Metabolism and SAR of Nicotine</t>
        </is>
      </c>
      <c r="L98" s="166" t="inlineStr">
        <is>
          <t>Nicotine Metabolism to Cotinine via Oxidation</t>
        </is>
      </c>
      <c r="M98" s="166" t="inlineStr"/>
      <c r="N98" s="165" t="inlineStr">
        <is>
          <t>ปานกลาง</t>
        </is>
      </c>
      <c r="O98" s="166" t="inlineStr">
        <is>
          <t>ข้อสอบเก่า</t>
        </is>
      </c>
      <c r="P98" s="165" t="inlineStr">
        <is>
          <t>ข้อสอบเก่า</t>
        </is>
      </c>
      <c r="Q98" s="165" t="inlineStr">
        <is>
          <t>2565</t>
        </is>
      </c>
      <c r="R98" s="165" t="inlineStr"/>
    </row>
    <row r="99" ht="24" customHeight="1" s="49">
      <c r="A99" s="165" t="n">
        <v>97</v>
      </c>
      <c r="B99" s="166" t="inlineStr">
        <is>
          <t>ยา omeprazole จับกับ target ด้วยแรงใด</t>
        </is>
      </c>
      <c r="C99" s="166" t="inlineStr"/>
      <c r="D99" s="166" t="inlineStr">
        <is>
          <t>Ionic</t>
        </is>
      </c>
      <c r="E99" s="166" t="inlineStr">
        <is>
          <t>Disulfide</t>
        </is>
      </c>
      <c r="F99" s="166" t="inlineStr">
        <is>
          <t>Hydrogen</t>
        </is>
      </c>
      <c r="G99" s="166" t="inlineStr">
        <is>
          <t>Van de Waal</t>
        </is>
      </c>
      <c r="H99" s="166" t="inlineStr">
        <is>
          <t>Electronegativity</t>
        </is>
      </c>
      <c r="I99" s="165" t="inlineStr">
        <is>
          <t>2</t>
        </is>
      </c>
      <c r="J99"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99" s="166" t="inlineStr">
        <is>
          <t>Proton Pump Inhibitors Mechanism of Action</t>
        </is>
      </c>
      <c r="L99" s="166" t="inlineStr">
        <is>
          <t>Covalent Disulfide Bond Formation with H+/K+ ATPase</t>
        </is>
      </c>
      <c r="M99" s="166" t="inlineStr"/>
      <c r="N99" s="165" t="inlineStr">
        <is>
          <t>ปานกลาง</t>
        </is>
      </c>
      <c r="O99" s="166" t="inlineStr">
        <is>
          <t>ข้อสอบเก่า</t>
        </is>
      </c>
      <c r="P99" s="165" t="inlineStr">
        <is>
          <t>ข้อสอบเก่า</t>
        </is>
      </c>
      <c r="Q99" s="165" t="inlineStr">
        <is>
          <t>2565</t>
        </is>
      </c>
      <c r="R99" s="165" t="inlineStr"/>
    </row>
    <row r="100" ht="24" customHeight="1" s="49">
      <c r="A100" s="165" t="n">
        <v>98</v>
      </c>
      <c r="B100" s="166" t="inlineStr">
        <is>
          <t>ยา salbutamol มีรูปแบบ R-salbutamol และ S-salbutamol ยาผสม 50:50 R-salbutamol และ S-salbutamol ลักษณะดังกล่าวเรียกว่า</t>
        </is>
      </c>
      <c r="C100" s="166" t="inlineStr"/>
      <c r="D100" s="166" t="inlineStr">
        <is>
          <t>Mirror mixture</t>
        </is>
      </c>
      <c r="E100" s="166" t="inlineStr">
        <is>
          <t>Chiral mixture</t>
        </is>
      </c>
      <c r="F100" s="166" t="inlineStr">
        <is>
          <t>Racemic mixture</t>
        </is>
      </c>
      <c r="G100" s="166" t="inlineStr">
        <is>
          <t>Cis/Trans mixture</t>
        </is>
      </c>
      <c r="H100" s="166" t="inlineStr">
        <is>
          <t>Conformational mixture</t>
        </is>
      </c>
      <c r="I100" s="165" t="inlineStr">
        <is>
          <t>3</t>
        </is>
      </c>
      <c r="J100"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100" s="166" t="inlineStr">
        <is>
          <t>Stereochemistry and Chirality</t>
        </is>
      </c>
      <c r="L100" s="166" t="inlineStr">
        <is>
          <t>Racemic Mixture Definition (50:50 Enantiomers)</t>
        </is>
      </c>
      <c r="M100" s="166" t="inlineStr"/>
      <c r="N100" s="165" t="inlineStr">
        <is>
          <t>ปานกลาง</t>
        </is>
      </c>
      <c r="O100" s="166" t="inlineStr">
        <is>
          <t>ข้อสอบเก่า</t>
        </is>
      </c>
      <c r="P100" s="165" t="inlineStr">
        <is>
          <t>ข้อสอบเก่า</t>
        </is>
      </c>
      <c r="Q100" s="165" t="inlineStr">
        <is>
          <t>2565</t>
        </is>
      </c>
      <c r="R100" s="165" t="inlineStr"/>
    </row>
    <row r="101" ht="24" customHeight="1" s="49"/>
    <row r="102" ht="24" customHeight="1" s="49"/>
    <row r="103" ht="24" customHeight="1" s="49"/>
    <row r="104" ht="24" customHeight="1" s="49"/>
    <row r="105" ht="24" customHeight="1" s="49"/>
    <row r="106" ht="24" customHeight="1" s="49"/>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R31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ยาควบคุมพิเศษ (Special Controlled Drugs) ตามพระราชบัญญัติยา พ.ศ. 2510 มีข้อกำหนดทางกฎหมายที่เภสัชกรต้องปฏิบัติอย่างไร?</t>
        </is>
      </c>
      <c r="C3" s="166" t="inlineStr"/>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n">
        <v>2</v>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พ.ร.บ. ยา พ.ศ. 2510</t>
        </is>
      </c>
      <c r="M3" s="166" t="inlineStr"/>
      <c r="N3" s="165" t="inlineStr">
        <is>
          <t>SAP</t>
        </is>
      </c>
      <c r="O3" s="166" t="inlineStr">
        <is>
          <t>พ.ร.บ. ยา พ.ศ. 2510</t>
        </is>
      </c>
      <c r="P3" s="165" t="inlineStr">
        <is>
          <t>แบบฝึกหัด</t>
        </is>
      </c>
      <c r="Q3" s="165" t="inlineStr">
        <is>
          <t>เล่มม่วง</t>
        </is>
      </c>
      <c r="R3" s="165" t="inlineStr"/>
    </row>
    <row r="4" ht="24" customHeight="1" s="49">
      <c r="A4" s="165" t="n">
        <v>2</v>
      </c>
      <c r="B4" s="166" t="inlineStr">
        <is>
          <t>ข้อใดถูกต้องเกี่ยวกับ oral isotretinoin ในร้านยา</t>
        </is>
      </c>
      <c r="C4" s="166" t="inlineStr"/>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n">
        <v>4</v>
      </c>
      <c r="J4" s="166"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พ.ร.บ. ยา พ.ศ. 2510</t>
        </is>
      </c>
      <c r="M4" s="166" t="inlineStr"/>
      <c r="N4" s="165" t="inlineStr">
        <is>
          <t>SAP</t>
        </is>
      </c>
      <c r="O4" s="166" t="inlineStr">
        <is>
          <t>ข้อ 6 Pharma Plus เล่มม่วง (เฉลยข้อ ง)</t>
        </is>
      </c>
      <c r="P4" s="165" t="inlineStr">
        <is>
          <t>แบบฝึกหัด</t>
        </is>
      </c>
      <c r="Q4" s="165" t="inlineStr">
        <is>
          <t>เล่มม่วง</t>
        </is>
      </c>
      <c r="R4" s="165" t="inlineStr"/>
    </row>
    <row r="5" ht="24" customHeight="1" s="49">
      <c r="A5" s="165" t="n">
        <v>3</v>
      </c>
      <c r="B5" s="166" t="inlineStr">
        <is>
          <t>ยา oral isotretinoin มีเลขทะเบียน 1C 2554/55 หมายความว่าอย่างไร</t>
        </is>
      </c>
      <c r="C5" s="166" t="inlineStr"/>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n">
        <v>2</v>
      </c>
      <c r="J5" s="166"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พ.ร.บ. ยา พ.ศ. 2510</t>
        </is>
      </c>
      <c r="M5" s="166" t="inlineStr"/>
      <c r="N5" s="165" t="inlineStr">
        <is>
          <t>SAP</t>
        </is>
      </c>
      <c r="O5" s="166" t="inlineStr">
        <is>
          <t>ข้อ 7 Pharma Plus เล่มม่วง (เฉลยข้อ ข)</t>
        </is>
      </c>
      <c r="P5" s="165" t="inlineStr">
        <is>
          <t>แบบฝึกหัด</t>
        </is>
      </c>
      <c r="Q5" s="165" t="inlineStr">
        <is>
          <t>เล่มม่วง</t>
        </is>
      </c>
      <c r="R5" s="165" t="inlineStr"/>
    </row>
    <row r="6" ht="24" customHeight="1" s="49">
      <c r="A6" s="165" t="n">
        <v>4</v>
      </c>
      <c r="B6" s="166" t="inlineStr">
        <is>
          <t>ยาพ่น budesonide เป็นยาประเภทใดตามกฎหมาย</t>
        </is>
      </c>
      <c r="C6" s="166" t="inlineStr"/>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n">
        <v>2</v>
      </c>
      <c r="J6"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พ.ร.บ. ยา พ.ศ. 2510</t>
        </is>
      </c>
      <c r="M6" s="166" t="inlineStr"/>
      <c r="N6" s="165" t="inlineStr">
        <is>
          <t>SAP</t>
        </is>
      </c>
      <c r="O6" s="166" t="inlineStr">
        <is>
          <t>ข้อ 8 Pharma Plus เล่มม่วง (เฉลยข้อ ข)</t>
        </is>
      </c>
      <c r="P6" s="165" t="inlineStr">
        <is>
          <t>แบบฝึกหัด</t>
        </is>
      </c>
      <c r="Q6" s="165" t="inlineStr">
        <is>
          <t>เล่มม่วง</t>
        </is>
      </c>
      <c r="R6" s="165" t="inlineStr"/>
    </row>
    <row r="7" ht="24" customHeight="1" s="49">
      <c r="A7" s="165" t="n">
        <v>5</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inlineStr"/>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n">
        <v>2</v>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พ.ร.บ. ยา พ.ศ. 2510</t>
        </is>
      </c>
      <c r="M7" s="166" t="inlineStr"/>
      <c r="N7" s="165" t="inlineStr">
        <is>
          <t>SAP</t>
        </is>
      </c>
      <c r="O7" s="166" t="inlineStr">
        <is>
          <t>ข้อ 10 Pharma Plus เล่มม่วง (เฉลยข้อ ข)</t>
        </is>
      </c>
      <c r="P7" s="165" t="inlineStr">
        <is>
          <t>แบบฝึกหัด</t>
        </is>
      </c>
      <c r="Q7" s="165" t="inlineStr">
        <is>
          <t>เล่มม่วง</t>
        </is>
      </c>
      <c r="R7" s="165" t="inlineStr"/>
    </row>
    <row r="8" ht="24" customHeight="1" s="49">
      <c r="A8" s="165" t="n">
        <v>6</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inlineStr"/>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n">
        <v>1</v>
      </c>
      <c r="J8"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พ.ร.บ. ยา พ.ศ. 2510</t>
        </is>
      </c>
      <c r="M8" s="166" t="inlineStr"/>
      <c r="N8" s="165" t="inlineStr">
        <is>
          <t>SAP</t>
        </is>
      </c>
      <c r="O8" s="166" t="inlineStr">
        <is>
          <t>ข้อ 11 Pharma Plus เล่มม่วง (เฉลยข้อ ก)</t>
        </is>
      </c>
      <c r="P8" s="165" t="inlineStr">
        <is>
          <t>แบบฝึกหัด</t>
        </is>
      </c>
      <c r="Q8" s="165" t="inlineStr">
        <is>
          <t>เล่มม่วง</t>
        </is>
      </c>
      <c r="R8" s="165" t="inlineStr"/>
    </row>
    <row r="9" ht="24" customHeight="1" s="49">
      <c r="A9" s="165" t="n">
        <v>7</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inlineStr"/>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n">
        <v>3</v>
      </c>
      <c r="J9" s="166"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พ.ร.บ. ยา พ.ศ. 2510</t>
        </is>
      </c>
      <c r="M9" s="166" t="inlineStr"/>
      <c r="N9" s="165" t="inlineStr">
        <is>
          <t>SAP</t>
        </is>
      </c>
      <c r="O9" s="166" t="inlineStr">
        <is>
          <t>ข้อ 12 Pharma Plus เล่มม่วง (เฉลยข้อ ค)</t>
        </is>
      </c>
      <c r="P9" s="165" t="inlineStr">
        <is>
          <t>แบบฝึกหัด</t>
        </is>
      </c>
      <c r="Q9" s="165" t="inlineStr">
        <is>
          <t>เล่มม่วง</t>
        </is>
      </c>
      <c r="R9" s="165" t="inlineStr"/>
    </row>
    <row r="10" ht="24" customHeight="1" s="49">
      <c r="A10" s="165" t="n">
        <v>8</v>
      </c>
      <c r="B10" s="166" t="inlineStr">
        <is>
          <t>การเบิกยาในโรงพยาบาลระบบ FIFO เป็นไปตามข้อใด</t>
        </is>
      </c>
      <c r="C10" s="166" t="inlineStr"/>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n">
        <v>1</v>
      </c>
      <c r="J10" s="166"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พ.ร.บ. ยา พ.ศ. 2510</t>
        </is>
      </c>
      <c r="M10" s="166" t="inlineStr"/>
      <c r="N10" s="165" t="inlineStr">
        <is>
          <t>SAP</t>
        </is>
      </c>
      <c r="O10" s="166" t="inlineStr">
        <is>
          <t>ข้อ 13 Pharma Plus เล่มม่วง (เฉลยข้อ ก)</t>
        </is>
      </c>
      <c r="P10" s="165" t="inlineStr">
        <is>
          <t>แบบฝึกหัด</t>
        </is>
      </c>
      <c r="Q10" s="165" t="inlineStr">
        <is>
          <t>เล่มม่วง</t>
        </is>
      </c>
      <c r="R10" s="165" t="inlineStr"/>
    </row>
    <row r="11" ht="24" customHeight="1" s="49">
      <c r="A11" s="165" t="n">
        <v>9</v>
      </c>
      <c r="B11" s="166" t="inlineStr">
        <is>
          <t>ข้อใดต่อไปนี้ คือ ยาผิดมาตรฐาน</t>
        </is>
      </c>
      <c r="C11" s="166" t="inlineStr"/>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n">
        <v>2</v>
      </c>
      <c r="J11" s="166"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พ.ร.บ. ยา พ.ศ. 2510</t>
        </is>
      </c>
      <c r="M11" s="166" t="inlineStr"/>
      <c r="N11" s="165" t="inlineStr">
        <is>
          <t>SAP</t>
        </is>
      </c>
      <c r="O11" s="166" t="inlineStr">
        <is>
          <t>ข้อ 14 Pharma Plus เล่มม่วง (เฉลยข้อ ข ค)</t>
        </is>
      </c>
      <c r="P11" s="165" t="inlineStr">
        <is>
          <t>แบบฝึกหัด</t>
        </is>
      </c>
      <c r="Q11" s="165" t="inlineStr">
        <is>
          <t>เล่มม่วง</t>
        </is>
      </c>
      <c r="R11" s="165" t="inlineStr"/>
    </row>
    <row r="12" ht="24" customHeight="1" s="49">
      <c r="A12" s="165" t="n">
        <v>10</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inlineStr"/>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n">
        <v>5</v>
      </c>
      <c r="J12" s="166"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พ.ร.บ. ผลิตภัณฑ์สมุนไพร &amp; เครื่องสำอาง</t>
        </is>
      </c>
      <c r="M12" s="166" t="inlineStr"/>
      <c r="N12" s="165" t="inlineStr">
        <is>
          <t>SAP</t>
        </is>
      </c>
      <c r="O12" s="166" t="inlineStr">
        <is>
          <t>ข้อ 15 Pharma Plus เล่มม่วง (เฉลยข้อ จ)</t>
        </is>
      </c>
      <c r="P12" s="165" t="inlineStr">
        <is>
          <t>แบบฝึกหัด</t>
        </is>
      </c>
      <c r="Q12" s="165" t="inlineStr">
        <is>
          <t>เล่มม่วง</t>
        </is>
      </c>
      <c r="R12" s="165" t="inlineStr"/>
    </row>
    <row r="13" ht="24" customHeight="1" s="49">
      <c r="A13" s="165" t="n">
        <v>11</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inlineStr"/>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n">
        <v>2</v>
      </c>
      <c r="J13" s="166"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พ.ร.บ. ยาเสพติดให้โทษ &amp; วัตถุออกฤทธิ์</t>
        </is>
      </c>
      <c r="M13" s="166" t="inlineStr"/>
      <c r="N13" s="165" t="inlineStr">
        <is>
          <t>SAP</t>
        </is>
      </c>
      <c r="O13" s="166" t="inlineStr">
        <is>
          <t>ข้อ 16 Pharma Plus เล่มม่วง (เฉลยข้อ ข)</t>
        </is>
      </c>
      <c r="P13" s="165" t="inlineStr">
        <is>
          <t>แบบฝึกหัด</t>
        </is>
      </c>
      <c r="Q13" s="165" t="inlineStr">
        <is>
          <t>เล่มม่วง</t>
        </is>
      </c>
      <c r="R13" s="165" t="inlineStr"/>
    </row>
    <row r="14" ht="24" customHeight="1" s="49">
      <c r="A14" s="165" t="n">
        <v>12</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inlineStr"/>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n">
        <v>3</v>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66" t="inlineStr"/>
      <c r="L14" s="166" t="inlineStr">
        <is>
          <t>พ.ร.บ. ยา พ.ศ. 2510</t>
        </is>
      </c>
      <c r="M14" s="166" t="inlineStr"/>
      <c r="N14" s="165" t="inlineStr">
        <is>
          <t>SAP</t>
        </is>
      </c>
      <c r="O14" s="166" t="inlineStr">
        <is>
          <t>ข้อ 17 Pharma Plus เล่มม่วง (เฉลยข้อ ค)</t>
        </is>
      </c>
      <c r="P14" s="165" t="inlineStr">
        <is>
          <t>แบบฝึกหัด</t>
        </is>
      </c>
      <c r="Q14" s="165" t="inlineStr">
        <is>
          <t>เล่มม่วง</t>
        </is>
      </c>
      <c r="R14" s="165" t="inlineStr"/>
    </row>
    <row r="15" ht="24" customHeight="1" s="49">
      <c r="A15" s="165" t="n">
        <v>13</v>
      </c>
      <c r="B15" s="166" t="inlineStr">
        <is>
          <t>จากข้อ 17 ในกรณีที่ รพ. มีงบประมาณที่จำกัด ควรเลือกยาใด เพราะอะไร</t>
        </is>
      </c>
      <c r="C15" s="166" t="inlineStr"/>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n">
        <v>5</v>
      </c>
      <c r="J15" s="166"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66" t="inlineStr"/>
      <c r="L15" s="166" t="inlineStr">
        <is>
          <t>พ.ร.บ. ยา พ.ศ. 2510</t>
        </is>
      </c>
      <c r="M15" s="166" t="inlineStr"/>
      <c r="N15" s="165" t="inlineStr">
        <is>
          <t>SAP</t>
        </is>
      </c>
      <c r="O15" s="166" t="inlineStr">
        <is>
          <t>ข้อ 18 Pharma Plus เล่มม่วง (เฉลยข้อ จ)</t>
        </is>
      </c>
      <c r="P15" s="165" t="inlineStr">
        <is>
          <t>แบบฝึกหัด</t>
        </is>
      </c>
      <c r="Q15" s="165" t="inlineStr">
        <is>
          <t>เล่มม่วง</t>
        </is>
      </c>
      <c r="R15" s="165" t="inlineStr"/>
    </row>
    <row r="16" ht="24" customHeight="1" s="49">
      <c r="A16" s="165" t="n">
        <v>14</v>
      </c>
      <c r="B16" s="166" t="inlineStr">
        <is>
          <t>หากต้องการโฆษณา simvastatin ข้อใดถูกต้อง</t>
        </is>
      </c>
      <c r="C16" s="166" t="inlineStr"/>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n">
        <v>2</v>
      </c>
      <c r="J16" s="166"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66" t="inlineStr"/>
      <c r="L16" s="166" t="inlineStr">
        <is>
          <t>พ.ร.บ. ยา พ.ศ. 2510</t>
        </is>
      </c>
      <c r="M16" s="166" t="inlineStr"/>
      <c r="N16" s="165" t="inlineStr">
        <is>
          <t>SAP</t>
        </is>
      </c>
      <c r="O16" s="166" t="inlineStr">
        <is>
          <t>ข้อ 19 Pharma Plus เล่มม่วง (เฉลยข้อ ข)</t>
        </is>
      </c>
      <c r="P16" s="165" t="inlineStr">
        <is>
          <t>แบบฝึกหัด</t>
        </is>
      </c>
      <c r="Q16" s="165" t="inlineStr">
        <is>
          <t>เล่มม่วง</t>
        </is>
      </c>
      <c r="R16" s="165" t="inlineStr"/>
    </row>
    <row r="17" ht="24" customHeight="1" s="49">
      <c r="A17" s="165" t="n">
        <v>15</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inlineStr"/>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n">
        <v>4</v>
      </c>
      <c r="J17" s="166"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66" t="inlineStr"/>
      <c r="L17" s="166" t="inlineStr">
        <is>
          <t>พ.ร.บ. ยา พ.ศ. 2510</t>
        </is>
      </c>
      <c r="M17" s="166" t="inlineStr"/>
      <c r="N17" s="165" t="inlineStr">
        <is>
          <t>SAP</t>
        </is>
      </c>
      <c r="O17" s="166" t="inlineStr">
        <is>
          <t>ข้อ 20 Pharma Plus เล่มม่วง (เฉลยข้อ ง)</t>
        </is>
      </c>
      <c r="P17" s="165" t="inlineStr">
        <is>
          <t>แบบฝึกหัด</t>
        </is>
      </c>
      <c r="Q17" s="165" t="inlineStr">
        <is>
          <t>เล่มม่วง</t>
        </is>
      </c>
      <c r="R17" s="165" t="inlineStr"/>
    </row>
    <row r="18" ht="24" customHeight="1" s="49">
      <c r="A18" s="165" t="n">
        <v>16</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inlineStr"/>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n">
        <v>4</v>
      </c>
      <c r="J18" s="166"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66" t="inlineStr"/>
      <c r="L18" s="166" t="inlineStr">
        <is>
          <t>พ.ร.บ. ยา พ.ศ. 2510</t>
        </is>
      </c>
      <c r="M18" s="166" t="inlineStr"/>
      <c r="N18" s="165" t="inlineStr">
        <is>
          <t>SAP</t>
        </is>
      </c>
      <c r="O18" s="166" t="inlineStr">
        <is>
          <t>ข้อ 21 Pharma Plus เล่มม่วง (เฉลยข้อ ง)</t>
        </is>
      </c>
      <c r="P18" s="165" t="inlineStr">
        <is>
          <t>แบบฝึกหัด</t>
        </is>
      </c>
      <c r="Q18" s="165" t="inlineStr">
        <is>
          <t>เล่มม่วง</t>
        </is>
      </c>
      <c r="R18" s="165" t="inlineStr"/>
    </row>
    <row r="19" ht="24" customHeight="1" s="49">
      <c r="A19" s="165" t="n">
        <v>17</v>
      </c>
      <c r="B19" s="166" t="inlineStr">
        <is>
          <t>ยาทาครีม isotretinoin 0.05% จัดเป็นยาประเภทใดตามพ.ร.บ.ยา</t>
        </is>
      </c>
      <c r="C19" s="166" t="inlineStr"/>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n">
        <v>2</v>
      </c>
      <c r="J19" s="166"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พ.ร.บ. ยา พ.ศ. 2510</t>
        </is>
      </c>
      <c r="M19" s="166" t="inlineStr"/>
      <c r="N19" s="165" t="inlineStr">
        <is>
          <t>SAP</t>
        </is>
      </c>
      <c r="O19" s="166" t="inlineStr">
        <is>
          <t>ข้อ 22 Pharma Plus เล่มม่วง (เฉลยข้อ ข)</t>
        </is>
      </c>
      <c r="P19" s="165" t="inlineStr">
        <is>
          <t>แบบฝึกหัด</t>
        </is>
      </c>
      <c r="Q19" s="165" t="inlineStr">
        <is>
          <t>เล่มม่วง</t>
        </is>
      </c>
      <c r="R19" s="165" t="inlineStr"/>
    </row>
    <row r="20" ht="24" customHeight="1" s="49">
      <c r="A20" s="165" t="n">
        <v>18</v>
      </c>
      <c r="B20" s="166" t="inlineStr">
        <is>
          <t>Baby aspirin จัดเป็นยาประเภทใด</t>
        </is>
      </c>
      <c r="C20" s="166" t="inlineStr"/>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n">
        <v>2</v>
      </c>
      <c r="J20"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พ.ร.บ. ยา พ.ศ. 2510</t>
        </is>
      </c>
      <c r="M20" s="166" t="inlineStr"/>
      <c r="N20" s="165" t="inlineStr">
        <is>
          <t>SAP</t>
        </is>
      </c>
      <c r="O20" s="166" t="inlineStr">
        <is>
          <t>ข้อ 23 Pharma Plus เล่มม่วง (เฉลยข้อ ข)</t>
        </is>
      </c>
      <c r="P20" s="165" t="inlineStr">
        <is>
          <t>แบบฝึกหัด</t>
        </is>
      </c>
      <c r="Q20" s="165" t="inlineStr">
        <is>
          <t>เล่มม่วง</t>
        </is>
      </c>
      <c r="R20" s="165" t="inlineStr"/>
    </row>
    <row r="21" ht="24" customHeight="1" s="49">
      <c r="A21" s="165" t="n">
        <v>19</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inlineStr"/>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n">
        <v>1</v>
      </c>
      <c r="J21" s="166"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พ.ร.บ. ยา พ.ศ. 2510</t>
        </is>
      </c>
      <c r="M21" s="166" t="inlineStr"/>
      <c r="N21" s="165" t="inlineStr">
        <is>
          <t>SAP</t>
        </is>
      </c>
      <c r="O21" s="166" t="inlineStr">
        <is>
          <t>ข้อ 24 Pharma Plus เล่มม่วง (เฉลยข้อ ก)</t>
        </is>
      </c>
      <c r="P21" s="165" t="inlineStr">
        <is>
          <t>แบบฝึกหัด</t>
        </is>
      </c>
      <c r="Q21" s="165" t="inlineStr">
        <is>
          <t>เล่มม่วง</t>
        </is>
      </c>
      <c r="R21" s="165" t="inlineStr"/>
    </row>
    <row r="22" ht="24" customHeight="1" s="49">
      <c r="A22" s="165" t="n">
        <v>20</v>
      </c>
      <c r="B22" s="166" t="inlineStr">
        <is>
          <t>ข้อใดถูกต้องเกี่ยวกับยา fluoxetine</t>
        </is>
      </c>
      <c r="C22" s="166" t="inlineStr"/>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n">
        <v>1</v>
      </c>
      <c r="J22" s="166"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พ.ร.บ. ยาเสพติดให้โทษ &amp; วัตถุออกฤทธิ์</t>
        </is>
      </c>
      <c r="M22" s="166" t="inlineStr"/>
      <c r="N22" s="165" t="inlineStr">
        <is>
          <t>SAP</t>
        </is>
      </c>
      <c r="O22" s="166" t="inlineStr">
        <is>
          <t>ข้อ 25 Pharma Plus เล่มม่วง (เฉลยข้อ ก)</t>
        </is>
      </c>
      <c r="P22" s="165" t="inlineStr">
        <is>
          <t>แบบฝึกหัด</t>
        </is>
      </c>
      <c r="Q22" s="165" t="inlineStr">
        <is>
          <t>เล่มม่วง</t>
        </is>
      </c>
      <c r="R22" s="165" t="inlineStr"/>
    </row>
    <row r="23" ht="24" customHeight="1" s="49">
      <c r="A23" s="165" t="n">
        <v>21</v>
      </c>
      <c r="B23" s="166" t="inlineStr">
        <is>
          <t>ยาที่ใช้ในการรักษาโรคหืดชนิดใด ซึ่งตามกฎหมายจัดเป็นยาควบคุมพิเศษ</t>
        </is>
      </c>
      <c r="C23" s="166" t="inlineStr"/>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n">
        <v>2</v>
      </c>
      <c r="J23" s="166"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พ.ร.บ. ยา พ.ศ. 2510</t>
        </is>
      </c>
      <c r="M23" s="166" t="inlineStr"/>
      <c r="N23" s="165" t="inlineStr">
        <is>
          <t>SAP</t>
        </is>
      </c>
      <c r="O23" s="166" t="inlineStr">
        <is>
          <t>ข้อ 26 Pharma Plus เล่มม่วง (เฉลยข้อ ข)</t>
        </is>
      </c>
      <c r="P23" s="165" t="inlineStr">
        <is>
          <t>แบบฝึกหัด</t>
        </is>
      </c>
      <c r="Q23" s="165" t="inlineStr">
        <is>
          <t>เล่มม่วง</t>
        </is>
      </c>
      <c r="R23" s="165" t="inlineStr"/>
    </row>
    <row r="24" ht="24" customHeight="1" s="49">
      <c r="A24" s="165" t="n">
        <v>22</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inlineStr"/>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n">
        <v>4</v>
      </c>
      <c r="J24" s="166"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พ.ร.บ. ยา พ.ศ. 2510</t>
        </is>
      </c>
      <c r="M24" s="166" t="inlineStr"/>
      <c r="N24" s="165" t="inlineStr">
        <is>
          <t>SAP</t>
        </is>
      </c>
      <c r="O24" s="166" t="inlineStr">
        <is>
          <t>ข้อ 27 Pharma Plus เล่มม่วง (เฉลยข้อ ง)</t>
        </is>
      </c>
      <c r="P24" s="165" t="inlineStr">
        <is>
          <t>แบบฝึกหัด</t>
        </is>
      </c>
      <c r="Q24" s="165" t="inlineStr">
        <is>
          <t>เล่มม่วง</t>
        </is>
      </c>
      <c r="R24" s="165" t="inlineStr"/>
    </row>
    <row r="25" ht="24" customHeight="1" s="49">
      <c r="A25" s="165" t="n">
        <v>23</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inlineStr"/>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n">
        <v>1</v>
      </c>
      <c r="J25" s="166"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พ.ร.บ. ยา พ.ศ. 2510</t>
        </is>
      </c>
      <c r="M25" s="166" t="inlineStr"/>
      <c r="N25" s="165" t="inlineStr">
        <is>
          <t>SAP</t>
        </is>
      </c>
      <c r="O25" s="166" t="inlineStr">
        <is>
          <t>ข้อ 28 Pharma Plus เล่มม่วง (เฉลยข้อ ก ค ง)</t>
        </is>
      </c>
      <c r="P25" s="165" t="inlineStr">
        <is>
          <t>แบบฝึกหัด</t>
        </is>
      </c>
      <c r="Q25" s="165" t="inlineStr">
        <is>
          <t>เล่มม่วง</t>
        </is>
      </c>
      <c r="R25" s="165" t="inlineStr"/>
    </row>
    <row r="26" ht="24" customHeight="1" s="49">
      <c r="A26" s="165" t="n">
        <v>24</v>
      </c>
      <c r="B26" s="166" t="inlineStr">
        <is>
          <t>ตาม พ.ร.บ.ยา พ.ศ. 2510 ยารับประทานคุมกำเนิดอยู่ในข้อใด
ยารับประทานคุมกำเนิดอยู่ในข้อใด</t>
        </is>
      </c>
      <c r="C26" s="166" t="inlineStr"/>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n">
        <v>2</v>
      </c>
      <c r="J26" s="166"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พ.ร.บ. ยา พ.ศ. 2510</t>
        </is>
      </c>
      <c r="M26" s="166" t="inlineStr"/>
      <c r="N26" s="165" t="inlineStr">
        <is>
          <t>SAP</t>
        </is>
      </c>
      <c r="O26" s="166" t="inlineStr">
        <is>
          <t>ข้อ 29 Pharma Plus เล่มม่วง (เฉลยข้อ ข ค)</t>
        </is>
      </c>
      <c r="P26" s="165" t="inlineStr">
        <is>
          <t>แบบฝึกหัด</t>
        </is>
      </c>
      <c r="Q26" s="165" t="inlineStr">
        <is>
          <t>เล่มม่วง</t>
        </is>
      </c>
      <c r="R26" s="165" t="inlineStr"/>
    </row>
    <row r="27" ht="24" customHeight="1" s="49">
      <c r="A27" s="165" t="n">
        <v>25</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inlineStr"/>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n">
        <v>5</v>
      </c>
      <c r="J27" s="166"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พ.ร.บ. ยา พ.ศ. 2510</t>
        </is>
      </c>
      <c r="M27" s="166" t="inlineStr"/>
      <c r="N27" s="165" t="inlineStr">
        <is>
          <t>SAP</t>
        </is>
      </c>
      <c r="O27" s="166" t="inlineStr">
        <is>
          <t>ข้อ 32 Pharma Plus เล่มม่วง (เฉลยข้อ จ)</t>
        </is>
      </c>
      <c r="P27" s="165" t="inlineStr">
        <is>
          <t>แบบฝึกหัด</t>
        </is>
      </c>
      <c r="Q27" s="165" t="inlineStr">
        <is>
          <t>เล่มม่วง</t>
        </is>
      </c>
      <c r="R27" s="165" t="inlineStr"/>
    </row>
    <row r="28" ht="24" customHeight="1" s="49">
      <c r="A28" s="165" t="n">
        <v>26</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inlineStr"/>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n">
        <v>3</v>
      </c>
      <c r="J28" s="166"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พ.ร.บ. ยา พ.ศ. 2510</t>
        </is>
      </c>
      <c r="M28" s="166" t="inlineStr"/>
      <c r="N28" s="165" t="inlineStr">
        <is>
          <t>SAP</t>
        </is>
      </c>
      <c r="O28" s="166" t="inlineStr">
        <is>
          <t>ข้อ 33 Pharma Plus เล่มม่วง (เฉลยข้อ ค)</t>
        </is>
      </c>
      <c r="P28" s="165" t="inlineStr">
        <is>
          <t>แบบฝึกหัด</t>
        </is>
      </c>
      <c r="Q28" s="165" t="inlineStr">
        <is>
          <t>เล่มม่วง</t>
        </is>
      </c>
      <c r="R28" s="165" t="inlineStr"/>
    </row>
    <row r="29" ht="24" customHeight="1" s="49">
      <c r="A29" s="165" t="n">
        <v>27</v>
      </c>
      <c r="B29" s="166" t="inlineStr">
        <is>
          <t>หากเภสัชกรยังไม่ได้เป็นผู้ประกอบวิชาชีพเภสัชกรรม ข้อใดกล่าวถูกต้อง</t>
        </is>
      </c>
      <c r="C29" s="166" t="inlineStr"/>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n">
        <v>4</v>
      </c>
      <c r="J29" s="166"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พ.ร.บ. ยา พ.ศ. 2510</t>
        </is>
      </c>
      <c r="M29" s="166" t="inlineStr"/>
      <c r="N29" s="165" t="inlineStr">
        <is>
          <t>SAP</t>
        </is>
      </c>
      <c r="O29" s="166" t="inlineStr">
        <is>
          <t>ข้อ 34 Pharma Plus เล่มม่วง (เฉลยข้อ ง)</t>
        </is>
      </c>
      <c r="P29" s="165" t="inlineStr">
        <is>
          <t>แบบฝึกหัด</t>
        </is>
      </c>
      <c r="Q29" s="165" t="inlineStr">
        <is>
          <t>เล่มม่วง</t>
        </is>
      </c>
      <c r="R29" s="165" t="inlineStr"/>
    </row>
    <row r="30" ht="24" customHeight="1" s="49">
      <c r="A30" s="165" t="n">
        <v>28</v>
      </c>
      <c r="B30" s="166" t="inlineStr">
        <is>
          <t>เจ้าของโรงงานผลิต triamcinolone cream 0.1% จำหน่ายในขนาดบรรจุ 15 g จัดเป็นยาพวกใด</t>
        </is>
      </c>
      <c r="C30" s="166" t="inlineStr"/>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n">
        <v>1</v>
      </c>
      <c r="J3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พ.ร.บ. ยา พ.ศ. 2510</t>
        </is>
      </c>
      <c r="M30" s="166" t="inlineStr"/>
      <c r="N30" s="165" t="inlineStr">
        <is>
          <t>SAP</t>
        </is>
      </c>
      <c r="O30" s="166" t="inlineStr">
        <is>
          <t>ข้อ 35 Pharma Plus เล่มม่วง (เฉลยข้อ ก)</t>
        </is>
      </c>
      <c r="P30" s="165" t="inlineStr">
        <is>
          <t>แบบฝึกหัด</t>
        </is>
      </c>
      <c r="Q30" s="165" t="inlineStr">
        <is>
          <t>เล่มม่วง</t>
        </is>
      </c>
      <c r="R30" s="165" t="inlineStr"/>
    </row>
    <row r="31" ht="24" customHeight="1" s="49">
      <c r="A31" s="165" t="n">
        <v>29</v>
      </c>
      <c r="B31" s="166" t="inlineStr">
        <is>
          <t>ยาตาข้อใดต่อไปนี้ เป็นยาสามัญประจำบ้าน</t>
        </is>
      </c>
      <c r="C31" s="166" t="inlineStr"/>
      <c r="D31" s="166" t="inlineStr">
        <is>
          <t>Diclofenac ED</t>
        </is>
      </c>
      <c r="E31" s="166" t="inlineStr">
        <is>
          <t>Chloramphenicol eye ointment</t>
        </is>
      </c>
      <c r="F31" s="166" t="inlineStr">
        <is>
          <t>Timolol ED</t>
        </is>
      </c>
      <c r="G31" s="166" t="inlineStr">
        <is>
          <t>Dexamethasone ED</t>
        </is>
      </c>
      <c r="H31" s="166" t="inlineStr">
        <is>
          <t>Tetracycline eye ointment</t>
        </is>
      </c>
      <c r="I31" s="165" t="n">
        <v>1</v>
      </c>
      <c r="J31" s="166"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พ.ร.บ. ยา พ.ศ. 2510</t>
        </is>
      </c>
      <c r="M31" s="166" t="inlineStr"/>
      <c r="N31" s="165" t="inlineStr">
        <is>
          <t>SAP</t>
        </is>
      </c>
      <c r="O31" s="166" t="inlineStr">
        <is>
          <t>ข้อ 36 Pharma Plus เล่มม่วง (เฉลยข้อ ไมมีคำตอบ)</t>
        </is>
      </c>
      <c r="P31" s="165" t="inlineStr">
        <is>
          <t>แบบฝึกหัด</t>
        </is>
      </c>
      <c r="Q31" s="165" t="inlineStr">
        <is>
          <t>เล่มม่วง</t>
        </is>
      </c>
      <c r="R31" s="165" t="inlineStr"/>
    </row>
    <row r="32" ht="24" customHeight="1" s="49">
      <c r="A32" s="165" t="n">
        <v>30</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inlineStr"/>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n">
        <v>1</v>
      </c>
      <c r="J32"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พ.ร.บ. ยา พ.ศ. 2510</t>
        </is>
      </c>
      <c r="M32" s="166" t="inlineStr"/>
      <c r="N32" s="165" t="inlineStr">
        <is>
          <t>SAP</t>
        </is>
      </c>
      <c r="O32" s="166" t="inlineStr">
        <is>
          <t>ข้อ 37 Pharma Plus เล่มม่วง (เฉลยข้อ ก)</t>
        </is>
      </c>
      <c r="P32" s="165" t="inlineStr">
        <is>
          <t>แบบฝึกหัด</t>
        </is>
      </c>
      <c r="Q32" s="165" t="inlineStr">
        <is>
          <t>เล่มม่วง</t>
        </is>
      </c>
      <c r="R32" s="165" t="inlineStr"/>
    </row>
    <row r="33" ht="24" customHeight="1" s="49">
      <c r="A33" s="165" t="n">
        <v>31</v>
      </c>
      <c r="B33" s="166" t="inlineStr">
        <is>
          <t>ยาในข้อใดที่เภสัชกรสามารถจ่ายได้เมื่อได้รับใบสั่งยาจากแพทย์์เท่านั้น</t>
        </is>
      </c>
      <c r="C33" s="166" t="inlineStr"/>
      <c r="D33" s="166" t="inlineStr">
        <is>
          <t>Celecoxib</t>
        </is>
      </c>
      <c r="E33" s="166" t="inlineStr">
        <is>
          <t>Tramadol</t>
        </is>
      </c>
      <c r="F33" s="166" t="inlineStr">
        <is>
          <t>Meloxicam</t>
        </is>
      </c>
      <c r="G33" s="166" t="inlineStr">
        <is>
          <t>Prednisolone</t>
        </is>
      </c>
      <c r="H33" s="166" t="inlineStr">
        <is>
          <t>Indomethacin</t>
        </is>
      </c>
      <c r="I33" s="165" t="n">
        <v>4</v>
      </c>
      <c r="J33" s="166"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พ.ร.บ. ยา พ.ศ. 2510</t>
        </is>
      </c>
      <c r="M33" s="166" t="inlineStr"/>
      <c r="N33" s="165" t="inlineStr">
        <is>
          <t>SAP</t>
        </is>
      </c>
      <c r="O33" s="166" t="inlineStr">
        <is>
          <t>ข้อ 38 Pharma Plus เล่มม่วง (เฉลยข้อ ง)</t>
        </is>
      </c>
      <c r="P33" s="165" t="inlineStr">
        <is>
          <t>แบบฝึกหัด</t>
        </is>
      </c>
      <c r="Q33" s="165" t="inlineStr">
        <is>
          <t>เล่มม่วง</t>
        </is>
      </c>
      <c r="R33" s="165" t="inlineStr"/>
    </row>
    <row r="34" ht="24" customHeight="1" s="49">
      <c r="A34" s="165" t="n">
        <v>32</v>
      </c>
      <c r="B34" s="166" t="inlineStr">
        <is>
          <t>ถ้าเภสัชกรจ่ายยาในข้อ 38 โดยไม่มีใบสั่งแพทย์์จะมีความผิดในข้อใด</t>
        </is>
      </c>
      <c r="C34" s="166" t="inlineStr"/>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n">
        <v>1</v>
      </c>
      <c r="J34" s="166"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พ.ร.บ. ยาเสพติดให้โทษ &amp; วัตถุออกฤทธิ์</t>
        </is>
      </c>
      <c r="M34" s="166" t="inlineStr"/>
      <c r="N34" s="165" t="inlineStr">
        <is>
          <t>SAP</t>
        </is>
      </c>
      <c r="O34" s="166" t="inlineStr">
        <is>
          <t>ข้อ 39 Pharma Plus เล่มม่วง (เฉลยข้อ ก)</t>
        </is>
      </c>
      <c r="P34" s="165" t="inlineStr">
        <is>
          <t>แบบฝึกหัด</t>
        </is>
      </c>
      <c r="Q34" s="165" t="inlineStr">
        <is>
          <t>เล่มม่วง</t>
        </is>
      </c>
      <c r="R34" s="165" t="inlineStr"/>
    </row>
    <row r="35" ht="24" customHeight="1" s="49">
      <c r="A35" s="165" t="n">
        <v>33</v>
      </c>
      <c r="B35" s="166" t="inlineStr">
        <is>
          <t>ผงน้ำตาลเกลือแร่จัดเป็นยาประเภทใด</t>
        </is>
      </c>
      <c r="C35" s="166" t="inlineStr"/>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n">
        <v>2</v>
      </c>
      <c r="J35" s="166"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พ.ร.บ. ยา พ.ศ. 2510</t>
        </is>
      </c>
      <c r="M35" s="166" t="inlineStr"/>
      <c r="N35" s="165" t="inlineStr">
        <is>
          <t>SAP</t>
        </is>
      </c>
      <c r="O35" s="166" t="inlineStr">
        <is>
          <t>ข้อ 46 Pharma Plus เล่มม่วง (เฉลยข้อ ข)</t>
        </is>
      </c>
      <c r="P35" s="165" t="inlineStr">
        <is>
          <t>แบบฝึกหัด</t>
        </is>
      </c>
      <c r="Q35" s="165" t="inlineStr">
        <is>
          <t>เล่มม่วง</t>
        </is>
      </c>
      <c r="R35" s="165" t="inlineStr"/>
    </row>
    <row r="36" ht="24" customHeight="1" s="49">
      <c r="A36" s="165" t="n">
        <v>34</v>
      </c>
      <c r="B36" s="166" t="inlineStr">
        <is>
          <t>ตารางแสดงการเกิด MI ในผู้ป่วยที่ใช้ยา atorvastatin และ simvastatin
ข้อใดถูก</t>
        </is>
      </c>
      <c r="C36" s="166" t="inlineStr"/>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n">
        <v>2</v>
      </c>
      <c r="J36" s="166"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พ.ร.บ. ยา พ.ศ. 2510</t>
        </is>
      </c>
      <c r="M36" s="166" t="inlineStr"/>
      <c r="N36" s="165" t="inlineStr">
        <is>
          <t>SAP</t>
        </is>
      </c>
      <c r="O36" s="166" t="inlineStr">
        <is>
          <t>ข้อ 47 Pharma Plus เล่มม่วง (เฉลยข้อ ข)</t>
        </is>
      </c>
      <c r="P36" s="165" t="inlineStr">
        <is>
          <t>แบบฝึกหัด</t>
        </is>
      </c>
      <c r="Q36" s="165" t="inlineStr">
        <is>
          <t>เล่มม่วง</t>
        </is>
      </c>
      <c r="R36" s="165" t="inlineStr"/>
    </row>
    <row r="37" ht="24" customHeight="1" s="49">
      <c r="A37" s="165" t="n">
        <v>35</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inlineStr"/>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n">
        <v>3</v>
      </c>
      <c r="J37" s="166"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พ.ร.บ. ยา พ.ศ. 2510</t>
        </is>
      </c>
      <c r="M37" s="166" t="inlineStr"/>
      <c r="N37" s="165" t="inlineStr">
        <is>
          <t>SAP</t>
        </is>
      </c>
      <c r="O37" s="166" t="inlineStr">
        <is>
          <t>ข้อ 48 Pharma Plus เล่มม่วง (เฉลยข้อ ค)</t>
        </is>
      </c>
      <c r="P37" s="165" t="inlineStr">
        <is>
          <t>แบบฝึกหัด</t>
        </is>
      </c>
      <c r="Q37" s="165" t="inlineStr">
        <is>
          <t>เล่มม่วง</t>
        </is>
      </c>
      <c r="R37" s="165" t="inlineStr"/>
    </row>
    <row r="38" ht="24" customHeight="1" s="49">
      <c r="A38" s="165" t="n">
        <v>36</v>
      </c>
      <c r="B38" s="166" t="inlineStr">
        <is>
          <t>เกี่ยวกับ ข้อใดคือยาผิดมาตรฐาน ข้อใดต่อไปนี้กล่าวถูกต้องตามหลักวิชาชีพเภสัชกรรม</t>
        </is>
      </c>
      <c r="C38" s="166" t="inlineStr"/>
      <c r="D38" s="166" t="inlineStr">
        <is>
          <t>ผสม cotrimazole ร่วมกับ terbinafine เพื่อลดต้นทุน</t>
        </is>
      </c>
      <c r="E38" s="166" t="inlineStr">
        <is>
          <t>ในฉลากระบุวันหมดอายุ คือ มกราคม 2009 แต่ความจริงหมดอายุเมื่อ มกราคม 2019</t>
        </is>
      </c>
      <c r="F38" s="166" t="inlineStr">
        <is>
          <t>ยามี %LA = 87%</t>
        </is>
      </c>
      <c r="G38" s="166" t="inlineStr">
        <is>
          <t>ยาหมดอายุตามที่ระบุไว้ในฉลาก</t>
        </is>
      </c>
      <c r="H38" s="166" t="inlineStr">
        <is>
          <t>แจ้งที่อยู่ในการผลิต ไม่ตรงกับที่ขึ้นทะเบียนยา</t>
        </is>
      </c>
      <c r="I38" s="165" t="n">
        <v>3</v>
      </c>
      <c r="J38"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พ.ร.บ. ยา พ.ศ. 2510</t>
        </is>
      </c>
      <c r="M38" s="166" t="inlineStr"/>
      <c r="N38" s="165" t="inlineStr">
        <is>
          <t>SAP</t>
        </is>
      </c>
      <c r="O38" s="166" t="inlineStr">
        <is>
          <t>ข้อ 49 Pharma Plus เล่มม่วง (เฉลยข้อ ค)</t>
        </is>
      </c>
      <c r="P38" s="165" t="inlineStr">
        <is>
          <t>แบบฝึกหัด</t>
        </is>
      </c>
      <c r="Q38" s="165" t="inlineStr">
        <is>
          <t>เล่มม่วง</t>
        </is>
      </c>
      <c r="R38" s="165" t="inlineStr"/>
    </row>
    <row r="39" ht="24" customHeight="1" s="49">
      <c r="A39" s="165" t="n">
        <v>37</v>
      </c>
      <c r="B39" s="166" t="inlineStr">
        <is>
          <t>Norfloxacin จัดอยู่ในบัญชียาหลักแห่งชาติบัญชีอะไร</t>
        </is>
      </c>
      <c r="C39" s="166" t="inlineStr"/>
      <c r="D39" s="166" t="inlineStr">
        <is>
          <t>บัญชี ก</t>
        </is>
      </c>
      <c r="E39" s="166" t="inlineStr">
        <is>
          <t>บัญชี ข</t>
        </is>
      </c>
      <c r="F39" s="166" t="inlineStr">
        <is>
          <t>บัญชี ค</t>
        </is>
      </c>
      <c r="G39" s="166" t="inlineStr">
        <is>
          <t>บัญชี ง</t>
        </is>
      </c>
      <c r="H39" s="166" t="inlineStr">
        <is>
          <t>บัญชี จ</t>
        </is>
      </c>
      <c r="I39" s="165" t="n">
        <v>1</v>
      </c>
      <c r="J39" s="166"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พ.ร.บ. ยา พ.ศ. 2510</t>
        </is>
      </c>
      <c r="M39" s="166" t="inlineStr"/>
      <c r="N39" s="165" t="inlineStr">
        <is>
          <t>SAP</t>
        </is>
      </c>
      <c r="O39" s="166" t="inlineStr">
        <is>
          <t>ข้อ 50 Pharma Plus เล่มม่วง (เฉลยข้อ ก)</t>
        </is>
      </c>
      <c r="P39" s="165" t="inlineStr">
        <is>
          <t>แบบฝึกหัด</t>
        </is>
      </c>
      <c r="Q39" s="165" t="inlineStr">
        <is>
          <t>เล่มม่วง</t>
        </is>
      </c>
      <c r="R39" s="165" t="inlineStr"/>
    </row>
    <row r="40" ht="24" customHeight="1" s="49">
      <c r="A40" s="165" t="n">
        <v>38</v>
      </c>
      <c r="B40" s="166" t="inlineStr">
        <is>
          <t>เกี่ยวกับ บัญชียา ก หมายถึง ข้อใดต่อไปนี้กล่าวถูกต้องตามหลักวิชาชีพเภสัชกรรม</t>
        </is>
      </c>
      <c r="C40" s="166" t="inlineStr"/>
      <c r="D40" s="166" t="inlineStr">
        <is>
          <t>รายการยาที่ต้องใช้โดยผู้เชี่ยวชาญ</t>
        </is>
      </c>
      <c r="E40" s="166" t="inlineStr">
        <is>
          <t>รายการยาที่จำเป็นต้องใช้ในสถานพยาบาลบางระดับ</t>
        </is>
      </c>
      <c r="F40" s="166" t="inlineStr">
        <is>
          <t>รายการยาสำหรับใช้เฉพาะโครงการพิเศษของกระทรวง</t>
        </is>
      </c>
      <c r="G40" s="166" t="inlineStr">
        <is>
          <t>รายการยาที่มีความจำเป็นสำหรับสถานพยาบาลทุกระดับ</t>
        </is>
      </c>
      <c r="H40" s="166"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65" t="n">
        <v>4</v>
      </c>
      <c r="J40"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พ.ร.บ. ยา พ.ศ. 2510</t>
        </is>
      </c>
      <c r="M40" s="166" t="inlineStr"/>
      <c r="N40" s="165" t="inlineStr">
        <is>
          <t>SAP</t>
        </is>
      </c>
      <c r="O40" s="166" t="inlineStr">
        <is>
          <t>ข้อ 51 Pharma Plus เล่มม่วง (เฉลยข้อ ง)</t>
        </is>
      </c>
      <c r="P40" s="165" t="inlineStr">
        <is>
          <t>แบบฝึกหัด</t>
        </is>
      </c>
      <c r="Q40" s="165" t="inlineStr">
        <is>
          <t>เล่มม่วง</t>
        </is>
      </c>
      <c r="R40" s="165" t="inlineStr"/>
    </row>
    <row r="41" ht="24" customHeight="1" s="49">
      <c r="A41" s="165" t="n">
        <v>39</v>
      </c>
      <c r="B41"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66" t="inlineStr"/>
      <c r="D41" s="166" t="inlineStr">
        <is>
          <t>ได้ เนื่องจากได้รับอนุญาตขายยาแผนปัจจุบัน</t>
        </is>
      </c>
      <c r="E41" s="166" t="inlineStr">
        <is>
          <t>ได้ เนื่องจากเป็นยาบรรจุเสร็จที่ไม่ใช่ยาอันตรายหรือยาควบคุมพิเศษ</t>
        </is>
      </c>
      <c r="F41" s="166" t="inlineStr">
        <is>
          <t>ได้ เนื่องจากมีเภสัชกรประจำอยู่ตลอดเวลา</t>
        </is>
      </c>
      <c r="G41" s="166" t="inlineStr">
        <is>
          <t>ไม่ได้ เนื่องจากขายเฉพาะในสถานที่ที่ได้รับอนุญาตเท่านั้น</t>
        </is>
      </c>
      <c r="H41" s="166" t="inlineStr">
        <is>
          <t>ไม่ได้ เพราะไม่เห็นหน้าผู้ป่วย</t>
        </is>
      </c>
      <c r="I41" s="165" t="n">
        <v>4</v>
      </c>
      <c r="J41" s="166"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พ.ร.บ. ยา พ.ศ. 2510</t>
        </is>
      </c>
      <c r="M41" s="166" t="inlineStr"/>
      <c r="N41" s="165" t="inlineStr">
        <is>
          <t>SAP</t>
        </is>
      </c>
      <c r="O41" s="166" t="inlineStr">
        <is>
          <t>ข้อ 53 Pharma Plus เล่มม่วง (เฉลยข้อ ง)</t>
        </is>
      </c>
      <c r="P41" s="165" t="inlineStr">
        <is>
          <t>แบบฝึกหัด</t>
        </is>
      </c>
      <c r="Q41" s="165" t="inlineStr">
        <is>
          <t>เล่มม่วง</t>
        </is>
      </c>
      <c r="R41" s="165" t="inlineStr"/>
    </row>
    <row r="42" ht="24" customHeight="1" s="49">
      <c r="A42" s="165" t="n">
        <v>40</v>
      </c>
      <c r="B42" s="166" t="inlineStr">
        <is>
          <t>ถ้าจะทำการทดลองผลของยา isotretinoin ต่อหญิงตั้งครรภ์ ข้อใดไม่ควรใช้</t>
        </is>
      </c>
      <c r="C42" s="166" t="inlineStr"/>
      <c r="D42" s="166" t="inlineStr">
        <is>
          <t>Case-control</t>
        </is>
      </c>
      <c r="E42" s="166" t="inlineStr">
        <is>
          <t>Cohort</t>
        </is>
      </c>
      <c r="F42" s="166" t="inlineStr">
        <is>
          <t>RCT</t>
        </is>
      </c>
      <c r="G42" s="166" t="inlineStr">
        <is>
          <t>ข้อ ก และ ข</t>
        </is>
      </c>
      <c r="H42" s="166" t="inlineStr">
        <is>
          <t>ข้อ ข และ ค</t>
        </is>
      </c>
      <c r="I42" s="165" t="n">
        <v>5</v>
      </c>
      <c r="J42" s="166"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พ.ร.บ. ยา พ.ศ. 2510</t>
        </is>
      </c>
      <c r="M42" s="166" t="inlineStr"/>
      <c r="N42" s="165" t="inlineStr">
        <is>
          <t>SAP</t>
        </is>
      </c>
      <c r="O42" s="166" t="inlineStr">
        <is>
          <t>ข้อ 54 Pharma Plus เล่มม่วง (เฉลยข้อ จ)</t>
        </is>
      </c>
      <c r="P42" s="165" t="inlineStr">
        <is>
          <t>แบบฝึกหัด</t>
        </is>
      </c>
      <c r="Q42" s="165" t="inlineStr">
        <is>
          <t>เล่มม่วง</t>
        </is>
      </c>
      <c r="R42" s="165" t="inlineStr"/>
    </row>
    <row r="43" ht="24" customHeight="1" s="49">
      <c r="A43" s="165" t="n">
        <v>41</v>
      </c>
      <c r="B43"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66" t="inlineStr"/>
      <c r="D43" s="166" t="inlineStr">
        <is>
          <t>ผู้หญิงมีพฤติกรรมการให้ความร่วมมือในการใช้ยาดีกว่าผู้ชาย</t>
        </is>
      </c>
      <c r="E43"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66" t="inlineStr">
        <is>
          <t>ผู้ป่วยสูงอายุมีพฤติกรรมให้ความร่วมมือในการใช้ยาไม่เท่ากับผู้ป่วยวัยกลางคน</t>
        </is>
      </c>
      <c r="G43" s="166" t="inlineStr">
        <is>
          <t>คนมีการศึกษาสูงให้ความร่วมมือในการใช้ยากกว่าคนที่มีการศึกษาต่ำ</t>
        </is>
      </c>
      <c r="H43" s="166" t="inlineStr">
        <is>
          <t>การให้ยาน้ำ (ถ้าทำได้) จะทำให้ผู้ป่วยมีความร่วมมือในการใช้ยากกว่าการใช้ยาเม็ด</t>
        </is>
      </c>
      <c r="I43" s="165" t="n">
        <v>2</v>
      </c>
      <c r="J43"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พ.ร.บ. ยา พ.ศ. 2510</t>
        </is>
      </c>
      <c r="M43" s="166" t="inlineStr"/>
      <c r="N43" s="165" t="inlineStr">
        <is>
          <t>SAP</t>
        </is>
      </c>
      <c r="O43" s="166" t="inlineStr">
        <is>
          <t>ข้อ 57 Pharma Plus เล่มม่วง (เฉลยข้อ ข)</t>
        </is>
      </c>
      <c r="P43" s="165" t="inlineStr">
        <is>
          <t>แบบฝึกหัด</t>
        </is>
      </c>
      <c r="Q43" s="165" t="inlineStr">
        <is>
          <t>เล่มม่วง</t>
        </is>
      </c>
      <c r="R43" s="165" t="inlineStr"/>
    </row>
    <row r="44" ht="24" customHeight="1" s="49">
      <c r="A44" s="165" t="n">
        <v>42</v>
      </c>
      <c r="B44"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66" t="inlineStr"/>
      <c r="D44" s="166" t="inlineStr">
        <is>
          <t>จัดซื้อด้วยเงินงบประมาณเท่านั้น</t>
        </is>
      </c>
      <c r="E44" s="166" t="inlineStr">
        <is>
          <t>จัดซื้อด้วยวิธีกรณีพิเศษจากองค์การเภสัชกรรมถ้าวงเงินเกิน 50,000บาท</t>
        </is>
      </c>
      <c r="F44" s="166" t="inlineStr">
        <is>
          <t>จัดซื้อโดยวิธีตกลงราคาจากองค์การเภสัชกรรมเท่านั้น ไม่จำกัดวงเงิน</t>
        </is>
      </c>
      <c r="G44" s="166" t="inlineStr">
        <is>
          <t>จัดซื้อโดยวิธีตกลงราคาจากบริษัทใดก็ได้ถ้าวงเงินไม่เกิน 50,000 บาท</t>
        </is>
      </c>
      <c r="H44" s="166" t="inlineStr">
        <is>
          <t>จัดซื้อด้วยวิธีกรณีพิเศษจากองค์การเภสัชกรรม ไม่จำกัดวงเงิน</t>
        </is>
      </c>
      <c r="I44" s="165" t="n">
        <v>5</v>
      </c>
      <c r="J44" s="166"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พ.ร.บ. ยา พ.ศ. 2510</t>
        </is>
      </c>
      <c r="M44" s="166" t="inlineStr"/>
      <c r="N44" s="165" t="inlineStr">
        <is>
          <t>SAP</t>
        </is>
      </c>
      <c r="O44" s="166" t="inlineStr">
        <is>
          <t>ข้อ 58 Pharma Plus เล่มม่วง (เฉลยข้อ จ)</t>
        </is>
      </c>
      <c r="P44" s="165" t="inlineStr">
        <is>
          <t>แบบฝึกหัด</t>
        </is>
      </c>
      <c r="Q44" s="165" t="inlineStr">
        <is>
          <t>เล่มม่วง</t>
        </is>
      </c>
      <c r="R44" s="165" t="inlineStr"/>
    </row>
    <row r="45" ht="24" customHeight="1" s="49">
      <c r="A45" s="165" t="n">
        <v>43</v>
      </c>
      <c r="B45" s="166" t="inlineStr">
        <is>
          <t>Propylthiouracil จัดอยู่ในบัญชี ก ตามบัญชียาหลักแห่งชาติ 2542 ยาที่อยู่ในบัญชี ก หมายถึงข้อใด</t>
        </is>
      </c>
      <c r="C45" s="166" t="inlineStr"/>
      <c r="D45" s="166" t="inlineStr">
        <is>
          <t>รายการยาที่ต้องใช้โดยผู้เชี่ยวชาญ</t>
        </is>
      </c>
      <c r="E45" s="166" t="inlineStr">
        <is>
          <t>รายการยาที่จำเป็นต้องใช้ในสถานพยาบาลบางระดับ</t>
        </is>
      </c>
      <c r="F45" s="166" t="inlineStr">
        <is>
          <t>รายการยาสำหรับใช้เฉพาะโครงการพิเศษของกระทรวง</t>
        </is>
      </c>
      <c r="G45" s="166" t="inlineStr">
        <is>
          <t>รายการยาที่มีความจำเป็นสำหรับสถานพยาบาลทุกระดับ</t>
        </is>
      </c>
      <c r="H45"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65" t="n">
        <v>4</v>
      </c>
      <c r="J45"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พ.ร.บ. ยา พ.ศ. 2510</t>
        </is>
      </c>
      <c r="M45" s="166" t="inlineStr"/>
      <c r="N45" s="165" t="inlineStr">
        <is>
          <t>SAP</t>
        </is>
      </c>
      <c r="O45" s="166" t="inlineStr">
        <is>
          <t>ข้อ 60 Pharma Plus เล่มม่วง (เฉลยข้อ ง)</t>
        </is>
      </c>
      <c r="P45" s="165" t="inlineStr">
        <is>
          <t>แบบฝึกหัด</t>
        </is>
      </c>
      <c r="Q45" s="165" t="inlineStr">
        <is>
          <t>เล่มม่วง</t>
        </is>
      </c>
      <c r="R45" s="165" t="inlineStr"/>
    </row>
    <row r="46" ht="24" customHeight="1" s="49">
      <c r="A46" s="165" t="n">
        <v>44</v>
      </c>
      <c r="B46"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66" t="inlineStr"/>
      <c r="D46" s="166" t="inlineStr">
        <is>
          <t>ยานี้ผลิตในประเทศไทย ได้รับอนุญาตทะเบียนยาในปี พ.ศ. 2557</t>
        </is>
      </c>
      <c r="E46" s="166" t="inlineStr">
        <is>
          <t>ยานี้ผลิตในประเทศไทย เมื่อวันที่ 8 ก.พ. 2557</t>
        </is>
      </c>
      <c r="F46" s="166" t="inlineStr">
        <is>
          <t>ยานี้ผลิตในประเทศไทยและหมดอายุในวันที่ 8 ก.พ. 2557</t>
        </is>
      </c>
      <c r="G46" s="166" t="inlineStr">
        <is>
          <t>ยานี้นำเข้ามาจากต่างประเทศ ได้รับอนุญาตทะเบียนยาในปี พ.ศ. 2557</t>
        </is>
      </c>
      <c r="H46" s="166" t="inlineStr">
        <is>
          <t>ยานี้นำเข้ามาจากต่างประเทศ และผลิตเมื่อวันที่ 8 ก.พ. 2557</t>
        </is>
      </c>
      <c r="I46" s="165" t="n">
        <v>4</v>
      </c>
      <c r="J46" s="166"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พ.ร.บ. ยา พ.ศ. 2510</t>
        </is>
      </c>
      <c r="M46" s="166" t="inlineStr"/>
      <c r="N46" s="165" t="inlineStr">
        <is>
          <t>SAP</t>
        </is>
      </c>
      <c r="O46" s="166" t="inlineStr">
        <is>
          <t>ข้อ 61 Pharma Plus เล่มม่วง (เฉลยข้อ ง)</t>
        </is>
      </c>
      <c r="P46" s="165" t="inlineStr">
        <is>
          <t>แบบฝึกหัด</t>
        </is>
      </c>
      <c r="Q46" s="165" t="inlineStr">
        <is>
          <t>เล่มม่วง</t>
        </is>
      </c>
      <c r="R46" s="165" t="inlineStr"/>
    </row>
    <row r="47" ht="24" customHeight="1" s="49">
      <c r="A47" s="165" t="n">
        <v>45</v>
      </c>
      <c r="B47"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66" t="inlineStr"/>
      <c r="D47" s="166" t="inlineStr">
        <is>
          <t>1 ชนิด</t>
        </is>
      </c>
      <c r="E47" s="166" t="inlineStr">
        <is>
          <t>2 ชนิด</t>
        </is>
      </c>
      <c r="F47" s="166" t="inlineStr">
        <is>
          <t>3 ชนิด</t>
        </is>
      </c>
      <c r="G47" s="166" t="inlineStr">
        <is>
          <t>4 ชนิด</t>
        </is>
      </c>
      <c r="H47" s="166" t="inlineStr">
        <is>
          <t>5 ชนิด</t>
        </is>
      </c>
      <c r="I47" s="165" t="n">
        <v>1</v>
      </c>
      <c r="J47" s="166"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พ.ร.บ. ยา พ.ศ. 2510</t>
        </is>
      </c>
      <c r="M47" s="166" t="inlineStr"/>
      <c r="N47" s="165" t="inlineStr">
        <is>
          <t>SAP</t>
        </is>
      </c>
      <c r="O47" s="166" t="inlineStr">
        <is>
          <t>ข้อ 62 Pharma Plus เล่มม่วง (เฉลยข้อ ก)</t>
        </is>
      </c>
      <c r="P47" s="165" t="inlineStr">
        <is>
          <t>แบบฝึกหัด</t>
        </is>
      </c>
      <c r="Q47" s="165" t="inlineStr">
        <is>
          <t>เล่มม่วง</t>
        </is>
      </c>
      <c r="R47" s="165" t="inlineStr"/>
    </row>
    <row r="48" ht="24" customHeight="1" s="49">
      <c r="A48" s="165" t="n">
        <v>46</v>
      </c>
      <c r="B48" s="166" t="inlineStr">
        <is>
          <t>ท่านควรอธิบายเกี่ยวกับยา ยารักษาสิว isotretinoin ที่ผู้ป่วยต้องการซื้ออย่างไร</t>
        </is>
      </c>
      <c r="C48" s="166" t="inlineStr"/>
      <c r="D48" s="166" t="inlineStr">
        <is>
          <t>ยานี้จัดเป็นยาควบคุมพิเศษตามกฎหมาย ต้องใช้ใบสั่งแพทย์์ เภสัชกรไม่สามารถจ่ายเองได้</t>
        </is>
      </c>
      <c r="E48" s="166" t="inlineStr">
        <is>
          <t>ยานี้จัดเป็นยาควบคุมพิเศษตามกฎหมาย เภสัชกรจ่ายได้ ไม่ต้องใช้ใบสั่งแพทย์์</t>
        </is>
      </c>
      <c r="F48" s="166" t="inlineStr">
        <is>
          <t>ยานี้จัดเป็นยาอันตราย เภสัชกรจ่ายได้ ไม่ต้องใช้ใบสั่งแพทย์์</t>
        </is>
      </c>
      <c r="G48" s="166" t="inlineStr">
        <is>
          <t>ยานี้จัดเป็นยาอันตราย เภสัชกรสามารถจ่ายได้หากมีใบสั่งแพทย์์</t>
        </is>
      </c>
      <c r="H48" s="166" t="inlineStr">
        <is>
          <t>ยานี้ไม่สามารถขายได้ในร้านยา ต้องซื้อจากคลินิกแพทย์์หรือสถานพยาบาลเท่านั้น</t>
        </is>
      </c>
      <c r="I48" s="165" t="n">
        <v>5</v>
      </c>
      <c r="J48" s="166"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พ.ร.บ. ยา พ.ศ. 2510</t>
        </is>
      </c>
      <c r="M48" s="166" t="inlineStr"/>
      <c r="N48" s="165" t="inlineStr">
        <is>
          <t>SAP</t>
        </is>
      </c>
      <c r="O48" s="166" t="inlineStr">
        <is>
          <t>ข้อ 69 Pharma Plus เล่มม่วง (เฉลยข้อ จ)</t>
        </is>
      </c>
      <c r="P48" s="165" t="inlineStr">
        <is>
          <t>แบบฝึกหัด</t>
        </is>
      </c>
      <c r="Q48" s="165" t="inlineStr">
        <is>
          <t>เล่มม่วง</t>
        </is>
      </c>
      <c r="R48" s="165" t="inlineStr"/>
    </row>
    <row r="49" ht="24" customHeight="1" s="49">
      <c r="A49" s="165" t="n">
        <v>47</v>
      </c>
      <c r="B49" s="166" t="inlineStr">
        <is>
          <t>Itraconazole เป็นยาประเภทใดตามกฎหมาย</t>
        </is>
      </c>
      <c r="C49" s="166" t="inlineStr"/>
      <c r="D49" s="166" t="inlineStr">
        <is>
          <t>ยาแผนปัจจุบันที่ไม่ใช่ยาอันตรายและยาควบคุมพิเศษ</t>
        </is>
      </c>
      <c r="E49" s="166" t="inlineStr">
        <is>
          <t>ยาอันตราย</t>
        </is>
      </c>
      <c r="F49" s="166" t="inlineStr">
        <is>
          <t>ยาสามัญประจำบ้าน</t>
        </is>
      </c>
      <c r="G49" s="166" t="inlineStr">
        <is>
          <t>ยาควบคุมพิเศษ</t>
        </is>
      </c>
      <c r="H49" s="166" t="inlineStr">
        <is>
          <t>ยาเสพติดให้โทษประเภทที่ 3</t>
        </is>
      </c>
      <c r="I49" s="165" t="n">
        <v>2</v>
      </c>
      <c r="J49"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พ.ร.บ. ยา พ.ศ. 2510</t>
        </is>
      </c>
      <c r="M49" s="166" t="inlineStr"/>
      <c r="N49" s="165" t="inlineStr">
        <is>
          <t>SAP</t>
        </is>
      </c>
      <c r="O49" s="166" t="inlineStr">
        <is>
          <t>ข้อ 70 Pharma Plus เล่มม่วง (เฉลยข้อ ข)</t>
        </is>
      </c>
      <c r="P49" s="165" t="inlineStr">
        <is>
          <t>แบบฝึกหัด</t>
        </is>
      </c>
      <c r="Q49" s="165" t="inlineStr">
        <is>
          <t>เล่มม่วง</t>
        </is>
      </c>
      <c r="R49" s="165" t="inlineStr"/>
    </row>
    <row r="50" ht="24" customHeight="1" s="49">
      <c r="A50" s="165" t="n">
        <v>48</v>
      </c>
      <c r="B50" s="166" t="inlineStr">
        <is>
          <t>FBC ชื่อการค้าหนึ่ง มีเลขทะเบียน 2C039/46 ข้อใดผิด</t>
        </is>
      </c>
      <c r="C50" s="166" t="inlineStr"/>
      <c r="D50" s="166" t="inlineStr">
        <is>
          <t>ยาสำหรับมนุษย์</t>
        </is>
      </c>
      <c r="E50" s="166" t="inlineStr">
        <is>
          <t>ยาแบ่งบรรจุในประเทศ</t>
        </is>
      </c>
      <c r="F50" s="166" t="inlineStr">
        <is>
          <t>ยาขึ้นทะเบียนปี 2546</t>
        </is>
      </c>
      <c r="G50" s="166" t="inlineStr">
        <is>
          <t>ยานำเข้าจากต่างประเทศ</t>
        </is>
      </c>
      <c r="H50" s="166" t="inlineStr">
        <is>
          <t>ในปีที่ขึ้นทะเบียน ยานี้อยู่ในลำดับที่ 39</t>
        </is>
      </c>
      <c r="I50" s="165" t="n">
        <v>2</v>
      </c>
      <c r="J50" s="166"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พ.ร.บ. ยา พ.ศ. 2510</t>
        </is>
      </c>
      <c r="M50" s="166" t="inlineStr"/>
      <c r="N50" s="165" t="inlineStr">
        <is>
          <t>SAP</t>
        </is>
      </c>
      <c r="O50" s="166" t="inlineStr">
        <is>
          <t>ข้อ 71 Pharma Plus เล่มม่วง (เฉลยข้อ ข)</t>
        </is>
      </c>
      <c r="P50" s="165" t="inlineStr">
        <is>
          <t>แบบฝึกหัด</t>
        </is>
      </c>
      <c r="Q50" s="165" t="inlineStr">
        <is>
          <t>เล่มม่วง</t>
        </is>
      </c>
      <c r="R50" s="165" t="inlineStr"/>
    </row>
    <row r="51" ht="24" customHeight="1" s="49">
      <c r="A51" s="165" t="n">
        <v>49</v>
      </c>
      <c r="B51"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66" t="inlineStr"/>
      <c r="D51" s="166" t="inlineStr">
        <is>
          <t>ยาผิดมาตรฐาน</t>
        </is>
      </c>
      <c r="E51" s="166" t="inlineStr">
        <is>
          <t>ยาปลอม</t>
        </is>
      </c>
      <c r="F51" s="166" t="inlineStr">
        <is>
          <t>ยาหมดอายุ</t>
        </is>
      </c>
      <c r="G51" s="166" t="inlineStr">
        <is>
          <t>ยาต้องห้าม</t>
        </is>
      </c>
      <c r="H51" s="166" t="inlineStr">
        <is>
          <t>ยาเสื่อมคุณภาพ</t>
        </is>
      </c>
      <c r="I51" s="165" t="n">
        <v>1</v>
      </c>
      <c r="J51" s="166"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พ.ร.บ. ยา พ.ศ. 2510</t>
        </is>
      </c>
      <c r="M51" s="166" t="inlineStr"/>
      <c r="N51" s="165" t="inlineStr">
        <is>
          <t>SAP</t>
        </is>
      </c>
      <c r="O51" s="166" t="inlineStr">
        <is>
          <t>ข้อ 72 Pharma Plus เล่มม่วง (เฉลยข้อ ก)</t>
        </is>
      </c>
      <c r="P51" s="165" t="inlineStr">
        <is>
          <t>แบบฝึกหัด</t>
        </is>
      </c>
      <c r="Q51" s="165" t="inlineStr">
        <is>
          <t>เล่มม่วง</t>
        </is>
      </c>
      <c r="R51" s="165" t="inlineStr"/>
    </row>
    <row r="52" ht="24" customHeight="1" s="49">
      <c r="A52" s="165" t="n">
        <v>50</v>
      </c>
      <c r="B52" s="166" t="inlineStr">
        <is>
          <t>Lomotil® จัดเป็นยาประเภทใดตามกฎหมายและเภสัชกรสามารถจ่ายได้ในร้านยาหรือไม่</t>
        </is>
      </c>
      <c r="C52" s="166" t="inlineStr"/>
      <c r="D52" s="166" t="inlineStr">
        <is>
          <t>ยาอันตราย สามารถจ่ายในร้านยา ขย.1 ได้</t>
        </is>
      </c>
      <c r="E52" s="166" t="inlineStr">
        <is>
          <t>ยาแผนปัจจุบันบรรจุเสร็จ สามารถจ่ายในร้านยา ขย.1 และ ขย.2 ได้</t>
        </is>
      </c>
      <c r="F52" s="166" t="inlineStr">
        <is>
          <t>ยาสามัญประจำบ้าน สามารถจ่ายในร้านยา ขย.1 และขย.2 ได้</t>
        </is>
      </c>
      <c r="G52" s="166" t="inlineStr">
        <is>
          <t>ยาเสพติดให้โทษประเภทที่ 3 ห้ามจำหน่ายในร้านยา</t>
        </is>
      </c>
      <c r="H52" s="166" t="inlineStr">
        <is>
          <t>ยาเสพติดให้โทษประเภทที่ 3 สามารถจ่ายในร้านยา ขย.1 ได้ แต่ต้องมีใบอนุญาต</t>
        </is>
      </c>
      <c r="I52" s="165" t="n">
        <v>5</v>
      </c>
      <c r="J52" s="166"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พ.ร.บ. ยา พ.ศ. 2510</t>
        </is>
      </c>
      <c r="M52" s="166" t="inlineStr"/>
      <c r="N52" s="165" t="inlineStr">
        <is>
          <t>SAP</t>
        </is>
      </c>
      <c r="O52" s="166" t="inlineStr">
        <is>
          <t>ข้อ 73 Pharma Plus เล่มม่วง (เฉลยข้อ จ)</t>
        </is>
      </c>
      <c r="P52" s="165" t="inlineStr">
        <is>
          <t>แบบฝึกหัด</t>
        </is>
      </c>
      <c r="Q52" s="165" t="inlineStr">
        <is>
          <t>เล่มม่วง</t>
        </is>
      </c>
      <c r="R52" s="165" t="inlineStr"/>
    </row>
    <row r="53" ht="24" customHeight="1" s="49">
      <c r="A53" s="165" t="n">
        <v>51</v>
      </c>
      <c r="B53" s="166" t="inlineStr">
        <is>
          <t>การโฆษณาว่า indomethacin สามารถลดปวดได้ดีในผู้ป่วยโรคเกาท์ สามารถทำได้หรือไม่</t>
        </is>
      </c>
      <c r="C53" s="166" t="inlineStr"/>
      <c r="D53" s="166" t="inlineStr">
        <is>
          <t>ได้ เพราะไม่มีข้อห้ามทางกฎหมาย</t>
        </is>
      </c>
      <c r="E53" s="166" t="inlineStr">
        <is>
          <t>ได้ แต่ต้องขออนุญาตก่อน</t>
        </is>
      </c>
      <c r="F53" s="166" t="inlineStr">
        <is>
          <t>ไม่ได้ เพราะเป็นการอวดอ้างสรรพคุณ</t>
        </is>
      </c>
      <c r="G53" s="166" t="inlineStr">
        <is>
          <t>ไม่ได้ เพราะกฎหมายยาห้ามโฆษณาขายยาอันตราย</t>
        </is>
      </c>
      <c r="H53" s="166" t="inlineStr">
        <is>
          <t>ไม่ได้ เพราะกฎหมายยาห้ามโฆษณาขายยาควบคุมพิเศษ</t>
        </is>
      </c>
      <c r="I53" s="165" t="n">
        <v>4</v>
      </c>
      <c r="J53" s="166"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พ.ร.บ. ยา พ.ศ. 2510</t>
        </is>
      </c>
      <c r="M53" s="166" t="inlineStr"/>
      <c r="N53" s="165" t="inlineStr">
        <is>
          <t>SAP</t>
        </is>
      </c>
      <c r="O53" s="166" t="inlineStr">
        <is>
          <t>ข้อ 74 Pharma Plus เล่มม่วง (เฉลยข้อ ง)</t>
        </is>
      </c>
      <c r="P53" s="165" t="inlineStr">
        <is>
          <t>แบบฝึกหัด</t>
        </is>
      </c>
      <c r="Q53" s="165" t="inlineStr">
        <is>
          <t>เล่มม่วง</t>
        </is>
      </c>
      <c r="R53" s="165" t="inlineStr"/>
    </row>
    <row r="54" ht="24" customHeight="1" s="49">
      <c r="A54" s="165" t="n">
        <v>52</v>
      </c>
      <c r="B54" s="166" t="inlineStr">
        <is>
          <t>ผู้ป่วยต้องการซื้อยา budesonide สามารถซื้อได้ที่ใด</t>
        </is>
      </c>
      <c r="C54" s="166" t="inlineStr"/>
      <c r="D54" s="166" t="inlineStr">
        <is>
          <t>ร้านสะดวกซื้อทั่วไป</t>
        </is>
      </c>
      <c r="E54" s="166" t="inlineStr">
        <is>
          <t>ร้านยา ข.ย. 2</t>
        </is>
      </c>
      <c r="F54" s="166" t="inlineStr">
        <is>
          <t>ร้านขายยาแผนปัจจุบัน โดยไม่ต้องมีใบสั่งแพทย์์</t>
        </is>
      </c>
      <c r="G54" s="166" t="inlineStr">
        <is>
          <t>ร้านขายยาแผนปัจจุบัน โดยต้องมีใบสั่งแพทย์์</t>
        </is>
      </c>
      <c r="H54" s="166" t="inlineStr">
        <is>
          <t>โรงพยาบาลเท่านั้น</t>
        </is>
      </c>
      <c r="I54" s="165" t="n">
        <v>3</v>
      </c>
      <c r="J54" s="166"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พ.ร.บ. ยา พ.ศ. 2510</t>
        </is>
      </c>
      <c r="M54" s="166" t="inlineStr"/>
      <c r="N54" s="165" t="inlineStr">
        <is>
          <t>SAP</t>
        </is>
      </c>
      <c r="O54" s="166" t="inlineStr">
        <is>
          <t>ข้อ 75 Pharma Plus เล่มม่วง (เฉลยข้อ ค)</t>
        </is>
      </c>
      <c r="P54" s="165" t="inlineStr">
        <is>
          <t>แบบฝึกหัด</t>
        </is>
      </c>
      <c r="Q54" s="165" t="inlineStr">
        <is>
          <t>เล่มม่วง</t>
        </is>
      </c>
      <c r="R54" s="165" t="inlineStr"/>
    </row>
    <row r="55" ht="24" customHeight="1" s="49">
      <c r="A55" s="165" t="n">
        <v>53</v>
      </c>
      <c r="B55" s="166" t="inlineStr">
        <is>
          <t>ข้อใดถูกต้องเกี่ยวกับการจัดซื้อ prednisolone ชนิดรับประทาน</t>
        </is>
      </c>
      <c r="C55" s="166" t="inlineStr"/>
      <c r="D55" s="166" t="inlineStr">
        <is>
          <t>เป็นยาควบคุมพิเศษ ต้องซื้อโดยวิธีตกลงราคาในกรณีที่ซื้อน้อยกว่า 100,000 บาท</t>
        </is>
      </c>
      <c r="E55" s="166" t="inlineStr">
        <is>
          <t>เป็นยาควบคุมพิเศษ ต้องซื้อโดยวิธีสอบราคาในกรณีที่ซื้อน้อยกว่า 100,000 บาท</t>
        </is>
      </c>
      <c r="F55" s="166" t="inlineStr">
        <is>
          <t>เป็นยาควบคุมพิเศษ ต้องซื้อโดยวิธีประกวดราคาในกรณีที่ซื้อน้อยกว่า 100,000 บาท</t>
        </is>
      </c>
      <c r="G55" s="166" t="inlineStr">
        <is>
          <t>เป็นยาอันตราย ต้องซื้อโดยวิธีตกลงราคาในกรณีที่ซื้อน้อยกว่า 100,000 บาท</t>
        </is>
      </c>
      <c r="H55" s="166" t="inlineStr">
        <is>
          <t>เป็นยาอันตราย ต้องซื้อโดยวิธีสอบราคาในกรณีที่ซื้อน้อยกว่า 100,000 บาท</t>
        </is>
      </c>
      <c r="I55" s="165" t="n">
        <v>1</v>
      </c>
      <c r="J55" s="166"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พ.ร.บ. ยา พ.ศ. 2510</t>
        </is>
      </c>
      <c r="M55" s="166" t="inlineStr"/>
      <c r="N55" s="165" t="inlineStr">
        <is>
          <t>SAP</t>
        </is>
      </c>
      <c r="O55" s="166" t="inlineStr">
        <is>
          <t>ข้อ 76 Pharma Plus เล่มม่วง (เฉลยข้อ ก)</t>
        </is>
      </c>
      <c r="P55" s="165" t="inlineStr">
        <is>
          <t>แบบฝึกหัด</t>
        </is>
      </c>
      <c r="Q55" s="165" t="inlineStr">
        <is>
          <t>เล่มม่วง</t>
        </is>
      </c>
      <c r="R55" s="165" t="inlineStr"/>
    </row>
    <row r="56" ht="24" customHeight="1" s="49">
      <c r="A56" s="165" t="n">
        <v>54</v>
      </c>
      <c r="B56" s="166" t="inlineStr">
        <is>
          <t>Insulin จัดเป็นยาประเภทใด</t>
        </is>
      </c>
      <c r="C56" s="166" t="inlineStr"/>
      <c r="D56" s="166" t="inlineStr">
        <is>
          <t>ยาสำคัญประจำบ้าน</t>
        </is>
      </c>
      <c r="E56" s="166" t="inlineStr">
        <is>
          <t>ยาควบคุมพิเศษ</t>
        </is>
      </c>
      <c r="F56" s="166" t="inlineStr">
        <is>
          <t>ยาอันตราย</t>
        </is>
      </c>
      <c r="G56" s="166" t="inlineStr">
        <is>
          <t>ยาบรรจุเสร็จที่ไม่ใช่ยาอันตรายและยาควบคุมพิเศษ</t>
        </is>
      </c>
      <c r="H56" s="166" t="inlineStr">
        <is>
          <t>ไม่มีข้อถูก</t>
        </is>
      </c>
      <c r="I56" s="165" t="n">
        <v>3</v>
      </c>
      <c r="J56" s="166"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พ.ร.บ. ยา พ.ศ. 2510</t>
        </is>
      </c>
      <c r="M56" s="166" t="inlineStr"/>
      <c r="N56" s="165" t="inlineStr">
        <is>
          <t>SAP</t>
        </is>
      </c>
      <c r="O56" s="166" t="inlineStr">
        <is>
          <t>ข้อ 77 Pharma Plus เล่มม่วง (เฉลยข้อ ค)</t>
        </is>
      </c>
      <c r="P56" s="165" t="inlineStr">
        <is>
          <t>แบบฝึกหัด</t>
        </is>
      </c>
      <c r="Q56" s="165" t="inlineStr">
        <is>
          <t>เล่มม่วง</t>
        </is>
      </c>
      <c r="R56" s="165" t="inlineStr"/>
    </row>
    <row r="57" ht="24" customHeight="1" s="49">
      <c r="A57" s="165" t="n">
        <v>55</v>
      </c>
      <c r="B57" s="166" t="inlineStr">
        <is>
          <t>การโฆษณาคุมกำเนิดเป็นยาสำหรับคุมกำเนิด กระทำได้หรือไม่ เพราะเหตุใด</t>
        </is>
      </c>
      <c r="C57" s="166" t="inlineStr"/>
      <c r="D57" s="166" t="inlineStr">
        <is>
          <t>กระทำได้ เพราะไม่มีข้อห้ามใดในกฎหมายยา</t>
        </is>
      </c>
      <c r="E57" s="166" t="inlineStr">
        <is>
          <t>กระทำได้แต่ต้องให้รัฐมนตรีอนุญาตก่อน</t>
        </is>
      </c>
      <c r="F57" s="166" t="inlineStr">
        <is>
          <t>กระทำไม่ได้ เพราะกฎหมายห้ามโฆษณาสรรพคุณยาอันตรายและยาควบคุมพิเศษ</t>
        </is>
      </c>
      <c r="G57" s="166" t="inlineStr">
        <is>
          <t>กระทำไม่ได้ เพราะกฎหมายห้ามมิให้แสดงสรรพคุณว่าเป็นยาคุมกำเนิดหรือยาบำรุงกาม</t>
        </is>
      </c>
      <c r="H57" s="166" t="inlineStr">
        <is>
          <t>ข้อ ค และ ง ถูกต้อง</t>
        </is>
      </c>
      <c r="I57" s="165" t="n">
        <v>5</v>
      </c>
      <c r="J57" s="166"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พ.ร.บ. ยา พ.ศ. 2510</t>
        </is>
      </c>
      <c r="M57" s="166" t="inlineStr"/>
      <c r="N57" s="165" t="inlineStr">
        <is>
          <t>SAP</t>
        </is>
      </c>
      <c r="O57" s="166" t="inlineStr">
        <is>
          <t>ข้อ 78 Pharma Plus เล่มม่วง (เฉลยข้อ จ)</t>
        </is>
      </c>
      <c r="P57" s="165" t="inlineStr">
        <is>
          <t>แบบฝึกหัด</t>
        </is>
      </c>
      <c r="Q57" s="165" t="inlineStr">
        <is>
          <t>เล่มม่วง</t>
        </is>
      </c>
      <c r="R57" s="165" t="inlineStr"/>
    </row>
    <row r="58" ht="24" customHeight="1" s="49">
      <c r="A58" s="165" t="n">
        <v>56</v>
      </c>
      <c r="B58" s="166" t="inlineStr">
        <is>
          <t>ยาในข้อใดมีประเภทตามกฎหมายเช่นเดียวกับ cotrimoxazole</t>
        </is>
      </c>
      <c r="C58" s="166" t="inlineStr"/>
      <c r="D58" s="166" t="inlineStr">
        <is>
          <t>Amitriptyline, brown mixture ขนาด 120 ml</t>
        </is>
      </c>
      <c r="E58" s="166" t="inlineStr">
        <is>
          <t>Tramadol, alprazolam</t>
        </is>
      </c>
      <c r="F58" s="166" t="inlineStr">
        <is>
          <t>Fluoxetine, topical steroid</t>
        </is>
      </c>
      <c r="G58" s="166" t="inlineStr">
        <is>
          <t>Methotrexate, Benadryl</t>
        </is>
      </c>
      <c r="H58" s="166" t="inlineStr">
        <is>
          <t>Isotretinoin, Imodium</t>
        </is>
      </c>
      <c r="I58" s="165" t="n">
        <v>1</v>
      </c>
      <c r="J58" s="166"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พ.ร.บ. ยา พ.ศ. 2510</t>
        </is>
      </c>
      <c r="M58" s="166" t="inlineStr"/>
      <c r="N58" s="165" t="inlineStr">
        <is>
          <t>SAP</t>
        </is>
      </c>
      <c r="O58" s="166" t="inlineStr">
        <is>
          <t>ข้อ 79 Pharma Plus เล่มม่วง (เฉลยข้อ ไมมีคำตอบ)</t>
        </is>
      </c>
      <c r="P58" s="165" t="inlineStr">
        <is>
          <t>แบบฝึกหัด</t>
        </is>
      </c>
      <c r="Q58" s="165" t="inlineStr">
        <is>
          <t>เล่มม่วง</t>
        </is>
      </c>
      <c r="R58" s="165" t="inlineStr"/>
    </row>
    <row r="59" ht="24" customHeight="1" s="49">
      <c r="A59" s="165" t="n">
        <v>57</v>
      </c>
      <c r="B59" s="166" t="inlineStr">
        <is>
          <t>ข้อใดถูกต้องสำหรับยา haloperidol</t>
        </is>
      </c>
      <c r="C59" s="166" t="inlineStr"/>
      <c r="D59" s="166" t="inlineStr">
        <is>
          <t>จัดอยู่ในประเภทอันตราย เภสัชกรสามารถจ่ายได้ในร้านยา</t>
        </is>
      </c>
      <c r="E59" s="166" t="inlineStr">
        <is>
          <t>จัดอยู่ในประเภทยาควบคุมพิเศษ เภสัชกรสามารถจ่ายได้หากมีใบสั่งแพทย์์</t>
        </is>
      </c>
      <c r="F59" s="166" t="inlineStr">
        <is>
          <t>จัดอยู่ในประเภทอันตราย จ่ายได้เฉพาะในโรงพยาบาล</t>
        </is>
      </c>
      <c r="G59" s="166" t="inlineStr">
        <is>
          <t>จัดอยู่ในประเภทยาเสพติดให้โทษประเภทที่ 3 ต้องทำบัญชีรายงานคณะกรรมการอาหารและยา</t>
        </is>
      </c>
      <c r="H59" s="166" t="inlineStr">
        <is>
          <t>จัดอยู่ในประเภทวัตถุออกฤทธิ์ต่อจิตประสาท</t>
        </is>
      </c>
      <c r="I59" s="165" t="n">
        <v>2</v>
      </c>
      <c r="J59" s="166"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พ.ร.บ. ยาเสพติดให้โทษ &amp; วัตถุออกฤทธิ์</t>
        </is>
      </c>
      <c r="M59" s="166" t="inlineStr"/>
      <c r="N59" s="165" t="inlineStr">
        <is>
          <t>SAP</t>
        </is>
      </c>
      <c r="O59" s="166" t="inlineStr">
        <is>
          <t>ข้อ 80 Pharma Plus เล่มม่วง (เฉลยข้อ ข)</t>
        </is>
      </c>
      <c r="P59" s="165" t="inlineStr">
        <is>
          <t>แบบฝึกหัด</t>
        </is>
      </c>
      <c r="Q59" s="165" t="inlineStr">
        <is>
          <t>เล่มม่วง</t>
        </is>
      </c>
      <c r="R59" s="165" t="inlineStr"/>
    </row>
    <row r="60" ht="24" customHeight="1" s="49">
      <c r="A60" s="165" t="n">
        <v>58</v>
      </c>
      <c r="B60" s="166" t="inlineStr">
        <is>
          <t>ยา risperidone มีเลขทะเบียนดังนี้: 1A253/49 จากเลขทะเบียนดังกล่าว ข้อใดมีความหมายถูกต้อง</t>
        </is>
      </c>
      <c r="C60" s="166" t="inlineStr"/>
      <c r="D60" s="166" t="inlineStr">
        <is>
          <t>เป็นยาเดี่ยวสำหรับมนุษย์ ผลิตในประเทศ</t>
        </is>
      </c>
      <c r="E60" s="166" t="inlineStr">
        <is>
          <t>เป็นยาแผนปัจจุบัน นำเข้าจากต่างประเทศ</t>
        </is>
      </c>
      <c r="F60" s="166" t="inlineStr">
        <is>
          <t>เป็นยาแผนปัจจุบัน แบ่งบรรจุ</t>
        </is>
      </c>
      <c r="G60" s="166" t="inlineStr">
        <is>
          <t>เป็นยาผสม ขึ้นทะเบียนในปี พ.ศ.2549</t>
        </is>
      </c>
      <c r="H60" s="166" t="inlineStr">
        <is>
          <t>เป็นยาเดี่ยว ขึ้นทะเบียนแบบมีเงื่อนไข</t>
        </is>
      </c>
      <c r="I60" s="165" t="n">
        <v>1</v>
      </c>
      <c r="J60" s="166"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พ.ร.บ. ยา พ.ศ. 2510</t>
        </is>
      </c>
      <c r="M60" s="166" t="inlineStr"/>
      <c r="N60" s="165" t="inlineStr">
        <is>
          <t>SAP</t>
        </is>
      </c>
      <c r="O60" s="166" t="inlineStr">
        <is>
          <t>ข้อ 81 Pharma Plus เล่มม่วง (เฉลยข้อ ก)</t>
        </is>
      </c>
      <c r="P60" s="165" t="inlineStr">
        <is>
          <t>แบบฝึกหัด</t>
        </is>
      </c>
      <c r="Q60" s="165" t="inlineStr">
        <is>
          <t>เล่มม่วง</t>
        </is>
      </c>
      <c r="R60" s="165" t="inlineStr"/>
    </row>
    <row r="61" ht="24" customHeight="1" s="49">
      <c r="A61" s="165" t="n">
        <v>59</v>
      </c>
      <c r="B61"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66" t="inlineStr"/>
      <c r="D61" s="166" t="inlineStr">
        <is>
          <t>จ่ายได้ เพราะเป็นยาอันตราย</t>
        </is>
      </c>
      <c r="E61" s="166" t="inlineStr">
        <is>
          <t>จ่ายได้ เพราะเป็นยาบรรจุเสร็จที่ไม่ใช่ยาอันตรายหรือยาควบคุมพิเศษ</t>
        </is>
      </c>
      <c r="F61" s="166" t="inlineStr">
        <is>
          <t>จ่ายไม่ได้ เพราะเป็นวัตถุออกฤทธิ์ต่อจิตประสาทประเภทที่ 4</t>
        </is>
      </c>
      <c r="G61" s="166" t="inlineStr">
        <is>
          <t>จ่ายไม่ได้ เพราะเป็นยาเสพติดให้โทษประเภทที่ 3</t>
        </is>
      </c>
      <c r="H61" s="166" t="inlineStr">
        <is>
          <t>จ่ายไม่ได้ เพราะเป็นยาควบคุมพิเศษ</t>
        </is>
      </c>
      <c r="I61" s="165" t="n">
        <v>5</v>
      </c>
      <c r="J61" s="166"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พ.ร.บ. ยา พ.ศ. 2510</t>
        </is>
      </c>
      <c r="M61" s="166" t="inlineStr"/>
      <c r="N61" s="165" t="inlineStr">
        <is>
          <t>SAP</t>
        </is>
      </c>
      <c r="O61" s="166" t="inlineStr">
        <is>
          <t>ข้อ 82 Pharma Plus เล่มม่วง (เฉลยข้อ จ)</t>
        </is>
      </c>
      <c r="P61" s="165" t="inlineStr">
        <is>
          <t>แบบฝึกหัด</t>
        </is>
      </c>
      <c r="Q61" s="165" t="inlineStr">
        <is>
          <t>เล่มม่วง</t>
        </is>
      </c>
      <c r="R61" s="165" t="inlineStr"/>
    </row>
    <row r="62" ht="24" customHeight="1" s="49">
      <c r="A62" s="165" t="n">
        <v>60</v>
      </c>
      <c r="B62" s="166" t="inlineStr">
        <is>
          <t>ยาลดกรดในข้อใดที่เป็นยาสามัญประจำบ้าน</t>
        </is>
      </c>
      <c r="C62" s="166" t="inlineStr"/>
      <c r="D62" s="166" t="inlineStr">
        <is>
          <t>Sucralfate</t>
        </is>
      </c>
      <c r="E62" s="166" t="inlineStr">
        <is>
          <t>Aluminium hydroxide gel</t>
        </is>
      </c>
      <c r="F62" s="166" t="inlineStr">
        <is>
          <t>Cimetidine</t>
        </is>
      </c>
      <c r="G62" s="166" t="inlineStr">
        <is>
          <t>ยาธาตุน้ำแดง</t>
        </is>
      </c>
      <c r="H62" s="166" t="inlineStr">
        <is>
          <t>Bismuth compound</t>
        </is>
      </c>
      <c r="I62" s="165" t="n">
        <v>2</v>
      </c>
      <c r="J62" s="166"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พ.ร.บ. ยา พ.ศ. 2510</t>
        </is>
      </c>
      <c r="M62" s="166" t="inlineStr"/>
      <c r="N62" s="165" t="inlineStr">
        <is>
          <t>SAP</t>
        </is>
      </c>
      <c r="O62" s="166" t="inlineStr">
        <is>
          <t>ข้อ 83 Pharma Plus เล่มม่วง (เฉลยข้อ ข ง)</t>
        </is>
      </c>
      <c r="P62" s="165" t="inlineStr">
        <is>
          <t>แบบฝึกหัด</t>
        </is>
      </c>
      <c r="Q62" s="165" t="inlineStr">
        <is>
          <t>เล่มม่วง</t>
        </is>
      </c>
      <c r="R62" s="165" t="inlineStr"/>
    </row>
    <row r="63" ht="24" customHeight="1" s="49">
      <c r="A63" s="165" t="n">
        <v>61</v>
      </c>
      <c r="B63" s="166" t="inlineStr">
        <is>
          <t>Bromhexine จัดอยู่ในยาประเภทใดตาม พรบ. ยา 2510</t>
        </is>
      </c>
      <c r="C63" s="166" t="inlineStr"/>
      <c r="D63" s="166" t="inlineStr">
        <is>
          <t>ยาสามัญประจำบ้าน</t>
        </is>
      </c>
      <c r="E63" s="166" t="inlineStr">
        <is>
          <t>ยาบรรจุเสร็จที่ไม่ใช่ยาอันตรายและยาควบคุมพิเศษ</t>
        </is>
      </c>
      <c r="F63" s="166" t="inlineStr">
        <is>
          <t>ยาอันตราย</t>
        </is>
      </c>
      <c r="G63" s="166" t="inlineStr">
        <is>
          <t>ยาควบคุมพิเศษ</t>
        </is>
      </c>
      <c r="H63" s="166" t="inlineStr">
        <is>
          <t>ไม่มีข้อถูก</t>
        </is>
      </c>
      <c r="I63" s="165" t="n">
        <v>2</v>
      </c>
      <c r="J63" s="166"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พ.ร.บ. ยา พ.ศ. 2510</t>
        </is>
      </c>
      <c r="M63" s="166" t="inlineStr"/>
      <c r="N63" s="165" t="inlineStr">
        <is>
          <t>SAP</t>
        </is>
      </c>
      <c r="O63" s="166" t="inlineStr">
        <is>
          <t>ข้อ 84 Pharma Plus เล่มม่วง (เฉลยข้อ ข)</t>
        </is>
      </c>
      <c r="P63" s="165" t="inlineStr">
        <is>
          <t>แบบฝึกหัด</t>
        </is>
      </c>
      <c r="Q63" s="165" t="inlineStr">
        <is>
          <t>เล่มม่วง</t>
        </is>
      </c>
      <c r="R63" s="165" t="inlineStr"/>
    </row>
    <row r="64" ht="24" customHeight="1" s="49">
      <c r="A64" s="165" t="n">
        <v>62</v>
      </c>
      <c r="B64" s="166" t="inlineStr">
        <is>
          <t>ข้างขวดยา GPO vir S 40 เขียนว่า 2A 2/46 (NC)
ข้อใดกล่าวไม่ถูกต้อง</t>
        </is>
      </c>
      <c r="C64" s="166" t="inlineStr"/>
      <c r="D64" s="166" t="inlineStr">
        <is>
          <t>ยานี้จดทะเบียนยาแบบมีเงื่อนไข</t>
        </is>
      </c>
      <c r="E64" s="166" t="inlineStr">
        <is>
          <t>เป็นยาแผนปัจจุบันสำหรับมนุษย์</t>
        </is>
      </c>
      <c r="F64" s="166" t="inlineStr">
        <is>
          <t>เป็นยาผสม</t>
        </is>
      </c>
      <c r="G64" s="166" t="inlineStr">
        <is>
          <t>เป็นยาแบ่งบรรจุ</t>
        </is>
      </c>
      <c r="H64" s="166" t="inlineStr">
        <is>
          <t>เป็นยาใหม่</t>
        </is>
      </c>
      <c r="I64" s="165" t="n">
        <v>4</v>
      </c>
      <c r="J64" s="166"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พ.ร.บ. ยา พ.ศ. 2510</t>
        </is>
      </c>
      <c r="M64" s="166" t="inlineStr"/>
      <c r="N64" s="165" t="inlineStr">
        <is>
          <t>SAP</t>
        </is>
      </c>
      <c r="O64" s="166" t="inlineStr">
        <is>
          <t>ข้อ 85 Pharma Plus เล่มม่วง (เฉลยข้อ ง)</t>
        </is>
      </c>
      <c r="P64" s="165" t="inlineStr">
        <is>
          <t>แบบฝึกหัด</t>
        </is>
      </c>
      <c r="Q64" s="165" t="inlineStr">
        <is>
          <t>เล่มม่วง</t>
        </is>
      </c>
      <c r="R64" s="165" t="inlineStr"/>
    </row>
    <row r="65" ht="24" customHeight="1" s="49">
      <c r="A65" s="165" t="n">
        <v>63</v>
      </c>
      <c r="B65" s="166" t="inlineStr">
        <is>
          <t>ยาต้านไวรัสเอชไอวีเป็นยาประเภทใดตามกฎหมายไทย</t>
        </is>
      </c>
      <c r="C65" s="166" t="inlineStr"/>
      <c r="D65" s="166" t="inlineStr">
        <is>
          <t>ยากำพร้า</t>
        </is>
      </c>
      <c r="E65" s="166" t="inlineStr">
        <is>
          <t>ยาควบคุมพิเศษ</t>
        </is>
      </c>
      <c r="F65" s="166" t="inlineStr">
        <is>
          <t>ยาสามัญประจำบ้าน</t>
        </is>
      </c>
      <c r="G65" s="166" t="inlineStr">
        <is>
          <t>ยาอันตราย</t>
        </is>
      </c>
      <c r="H65" s="166" t="inlineStr">
        <is>
          <t>ถูกทั้งข้อ ก. และ ข.</t>
        </is>
      </c>
      <c r="I65" s="165" t="n">
        <v>2</v>
      </c>
      <c r="J65"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พ.ร.บ. ยา พ.ศ. 2510</t>
        </is>
      </c>
      <c r="M65" s="166" t="inlineStr"/>
      <c r="N65" s="165" t="inlineStr">
        <is>
          <t>SAP</t>
        </is>
      </c>
      <c r="O65" s="166" t="inlineStr">
        <is>
          <t>ข้อ 86 Pharma Plus เล่มม่วง (เฉลยข้อ ข)</t>
        </is>
      </c>
      <c r="P65" s="165" t="inlineStr">
        <is>
          <t>แบบฝึกหัด</t>
        </is>
      </c>
      <c r="Q65" s="165" t="inlineStr">
        <is>
          <t>เล่มม่วง</t>
        </is>
      </c>
      <c r="R65" s="165" t="inlineStr"/>
    </row>
    <row r="66" ht="24" customHeight="1" s="49">
      <c r="A66" s="165" t="n">
        <v>64</v>
      </c>
      <c r="B66" s="166" t="inlineStr">
        <is>
          <t>ยาในข้อใดไม่จัดอยู่ในประเภททายาตามกฎหมายประเภทเดียวกับ ciprofloxacin</t>
        </is>
      </c>
      <c r="C66" s="166" t="inlineStr"/>
      <c r="D66" s="166" t="inlineStr">
        <is>
          <t>Oristat tablets</t>
        </is>
      </c>
      <c r="E66" s="166" t="inlineStr">
        <is>
          <t>Topical 0.05% isotretinoin</t>
        </is>
      </c>
      <c r="F66" s="166" t="inlineStr">
        <is>
          <t>0.1% TA cream</t>
        </is>
      </c>
      <c r="G66" s="166" t="inlineStr">
        <is>
          <t>Carbocystein tablets</t>
        </is>
      </c>
      <c r="H66" s="166" t="inlineStr">
        <is>
          <t>Fluoxitine tablets</t>
        </is>
      </c>
      <c r="I66" s="165" t="n">
        <v>4</v>
      </c>
      <c r="J66" s="166"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พ.ร.บ. ยา พ.ศ. 2510</t>
        </is>
      </c>
      <c r="M66" s="166" t="inlineStr"/>
      <c r="N66" s="165" t="inlineStr">
        <is>
          <t>SAP</t>
        </is>
      </c>
      <c r="O66" s="166" t="inlineStr">
        <is>
          <t>ข้อ 87 Pharma Plus เล่มม่วง (เฉลยข้อ ง)</t>
        </is>
      </c>
      <c r="P66" s="165" t="inlineStr">
        <is>
          <t>แบบฝึกหัด</t>
        </is>
      </c>
      <c r="Q66" s="165" t="inlineStr">
        <is>
          <t>เล่มม่วง</t>
        </is>
      </c>
      <c r="R66" s="165" t="inlineStr"/>
    </row>
    <row r="67" ht="24" customHeight="1" s="49">
      <c r="A67" s="165" t="n">
        <v>65</v>
      </c>
      <c r="B67" s="166" t="inlineStr">
        <is>
          <t>เภสัชกรไม่ควรหยิบ ciprofloxacin จากขวดใดให้ คนไข้</t>
        </is>
      </c>
      <c r="C67" s="166" t="inlineStr"/>
      <c r="D67" s="166" t="inlineStr">
        <is>
          <t>ขวดที่มียาเม็ดเปลี่ยนสี</t>
        </is>
      </c>
      <c r="E67" s="166" t="inlineStr">
        <is>
          <t>ขวดที่มียาเม็ดบิ่น</t>
        </is>
      </c>
      <c r="F67" s="166" t="inlineStr">
        <is>
          <t>ที่ขวดเขียนว่า Mfd. 02/2010</t>
        </is>
      </c>
      <c r="G67" s="166" t="inlineStr">
        <is>
          <t>ที่ขวดเขียนว่า Exp. 02/2015</t>
        </is>
      </c>
      <c r="H67" s="166" t="inlineStr">
        <is>
          <t>ขวดที่ฉลากมีรอยเปื้อน</t>
        </is>
      </c>
      <c r="I67" s="165" t="n">
        <v>1</v>
      </c>
      <c r="J67" s="166"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พ.ร.บ. ยา พ.ศ. 2510</t>
        </is>
      </c>
      <c r="M67" s="166" t="inlineStr"/>
      <c r="N67" s="165" t="inlineStr">
        <is>
          <t>SAP</t>
        </is>
      </c>
      <c r="O67" s="166" t="inlineStr">
        <is>
          <t>ข้อ 88 Pharma Plus เล่มม่วง (เฉลยข้อ ก ง)</t>
        </is>
      </c>
      <c r="P67" s="165" t="inlineStr">
        <is>
          <t>แบบฝึกหัด</t>
        </is>
      </c>
      <c r="Q67" s="165" t="inlineStr">
        <is>
          <t>เล่มม่วง</t>
        </is>
      </c>
      <c r="R67" s="165" t="inlineStr"/>
    </row>
    <row r="68" ht="24" customHeight="1" s="49">
      <c r="A68" s="165" t="n">
        <v>66</v>
      </c>
      <c r="B68" s="166" t="inlineStr">
        <is>
          <t>Sucralfate เป็นยาในบัญชียาหลักแห่งชาติ ในหมวดบัญชี ค หมายถึงข้อใด</t>
        </is>
      </c>
      <c r="C68" s="166" t="inlineStr"/>
      <c r="D68"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66" t="inlineStr">
        <is>
          <t>รายการยาที่ต้องใช้ในโรคเฉพาะทาง โดยผู้ชำนาญ หรือผู้ที่ได้รับมอบหมายจากผู้อำนวยการของสถานพยาบาลนั้น ๆ</t>
        </is>
      </c>
      <c r="G68"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65" t="n">
        <v>3</v>
      </c>
      <c r="J68"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พ.ร.บ. ยา พ.ศ. 2510</t>
        </is>
      </c>
      <c r="M68" s="166" t="inlineStr"/>
      <c r="N68" s="165" t="inlineStr">
        <is>
          <t>SAP</t>
        </is>
      </c>
      <c r="O68" s="166" t="inlineStr">
        <is>
          <t>ข้อ 95 Pharma Plus เล่มม่วง (เฉลยข้อ ค)</t>
        </is>
      </c>
      <c r="P68" s="165" t="inlineStr">
        <is>
          <t>แบบฝึกหัด</t>
        </is>
      </c>
      <c r="Q68" s="165" t="inlineStr">
        <is>
          <t>เล่มม่วง</t>
        </is>
      </c>
      <c r="R68" s="165" t="inlineStr"/>
    </row>
    <row r="69" ht="24" customHeight="1" s="49">
      <c r="A69" s="165" t="n">
        <v>67</v>
      </c>
      <c r="B69" s="166" t="inlineStr">
        <is>
          <t>องค์การเภสัชกรรมมีการผลิตและมีจำหน่ายยา praziquantel เภสัชกรประจำโรงพยาบาลทำการสั่งซื้อยาอย่างไร</t>
        </is>
      </c>
      <c r="C69" s="166" t="inlineStr"/>
      <c r="D69" s="166" t="inlineStr">
        <is>
          <t>ตกลงราคาถ้าวงเงินไม่เกิน 100,000 บาท</t>
        </is>
      </c>
      <c r="E69" s="166" t="inlineStr">
        <is>
          <t>สอบราคาถ้าวงเงินไม่เกิน 100,000 บาท</t>
        </is>
      </c>
      <c r="F69" s="166" t="inlineStr">
        <is>
          <t>ประกวดราคาถ้าวงเงินไม่เกิน 100,000 บาท</t>
        </is>
      </c>
      <c r="G69" s="166" t="inlineStr">
        <is>
          <t>วิธีพิเศษไม่จำกัดวงเงิน</t>
        </is>
      </c>
      <c r="H69" s="166" t="inlineStr">
        <is>
          <t>วิธีกรณีพิเศษไม่จำกัดวงเงิน</t>
        </is>
      </c>
      <c r="I69" s="165" t="n">
        <v>5</v>
      </c>
      <c r="J69" s="166"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พ.ร.บ. ยา พ.ศ. 2510</t>
        </is>
      </c>
      <c r="M69" s="166" t="inlineStr"/>
      <c r="N69" s="165" t="inlineStr">
        <is>
          <t>SAP</t>
        </is>
      </c>
      <c r="O69" s="166" t="inlineStr">
        <is>
          <t>ข้อ 96 Pharma Plus เล่มม่วง (เฉลยข้อ จ)</t>
        </is>
      </c>
      <c r="P69" s="165" t="inlineStr">
        <is>
          <t>แบบฝึกหัด</t>
        </is>
      </c>
      <c r="Q69" s="165" t="inlineStr">
        <is>
          <t>เล่มม่วง</t>
        </is>
      </c>
      <c r="R69" s="165" t="inlineStr"/>
    </row>
    <row r="70" ht="24" customHeight="1" s="49">
      <c r="A70" s="165" t="n">
        <v>68</v>
      </c>
      <c r="B70" s="166" t="inlineStr">
        <is>
          <t>ถ้ายา antacid วิเคราะห์พบว่า มีตัวยาสำคัญ 3.05 mg/100 ml แต่ในฉลากยาระบุว่า 4.4 mg/100 ml ถามว่าจัดเป็นยากลุ่มใด</t>
        </is>
      </c>
      <c r="C70" s="166" t="inlineStr"/>
      <c r="D70" s="166" t="inlineStr">
        <is>
          <t>ยาปลอม</t>
        </is>
      </c>
      <c r="E70" s="166" t="inlineStr">
        <is>
          <t>ยาปนเปื้อน</t>
        </is>
      </c>
      <c r="F70" s="166" t="inlineStr">
        <is>
          <t>ยาผิดมาตรฐาน</t>
        </is>
      </c>
      <c r="G70" s="166" t="inlineStr">
        <is>
          <t>ยาอันตราย</t>
        </is>
      </c>
      <c r="H70" s="166" t="inlineStr">
        <is>
          <t>ยาเรียกคืน</t>
        </is>
      </c>
      <c r="I70" s="165" t="n">
        <v>1</v>
      </c>
      <c r="J7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พ.ร.บ. ยา พ.ศ. 2510</t>
        </is>
      </c>
      <c r="M70" s="166" t="inlineStr"/>
      <c r="N70" s="165" t="inlineStr">
        <is>
          <t>SAP</t>
        </is>
      </c>
      <c r="O70" s="166" t="inlineStr">
        <is>
          <t>ข้อ 97 Pharma Plus เล่มม่วง (เฉลยข้อ ก)</t>
        </is>
      </c>
      <c r="P70" s="165" t="inlineStr">
        <is>
          <t>แบบฝึกหัด</t>
        </is>
      </c>
      <c r="Q70" s="165" t="inlineStr">
        <is>
          <t>เล่มม่วง</t>
        </is>
      </c>
      <c r="R70" s="165" t="inlineStr"/>
    </row>
    <row r="71" ht="24" customHeight="1" s="49">
      <c r="A71" s="165" t="n">
        <v>69</v>
      </c>
      <c r="B71" s="166" t="inlineStr">
        <is>
          <t>เกี่ยวกับหลักการทางเภสัชกรรมในข้อนี้ ข้อใดถูก</t>
        </is>
      </c>
      <c r="C71" s="166" t="inlineStr"/>
      <c r="D71" s="166" t="inlineStr">
        <is>
          <t>ยาสามัญประจำบ้าน ต้องบอกเฉพาะชื่อสามัญ ห้ามเขียนชื่อการค้า</t>
        </is>
      </c>
      <c r="E71" s="166" t="inlineStr">
        <is>
          <t>ยาสามัญประจำบ้าน ต้องเขียนคำว่า "ยาสามัญประจำบ้าน" ตัวสีแดงระบุไว้</t>
        </is>
      </c>
      <c r="F71" s="166" t="inlineStr">
        <is>
          <t>องค์การเภสัชกรรมต้องขออนุญาตผลิตยาในกรณีที่ไม่ใช่ยาสามัญประจำบ้าน</t>
        </is>
      </c>
      <c r="G71" s="166" t="inlineStr">
        <is>
          <t>โฆษณาได้แต่ต้องขออนุญาตก่อน รวมถึงในกรณีที่โฆษณากับผู้ประกอบโรคศิลป์ผ่านสื่อต่างๆ</t>
        </is>
      </c>
      <c r="H71" s="166" t="inlineStr">
        <is>
          <t>ยาสามัญประจำบ้าน ในกรณีไม่มีพื้นที่เพียงพอไม่ต้องเขียนคำว่า "ยาสามัญประจำบ้าน" ได้แต่ต้องขออนุญาต</t>
        </is>
      </c>
      <c r="I71" s="165" t="n">
        <v>4</v>
      </c>
      <c r="J71" s="166"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พ.ร.บ. ยา พ.ศ. 2510</t>
        </is>
      </c>
      <c r="M71" s="166" t="inlineStr"/>
      <c r="N71" s="165" t="inlineStr">
        <is>
          <t>SAP</t>
        </is>
      </c>
      <c r="O71" s="166" t="inlineStr">
        <is>
          <t>ข้อ 98 Pharma Plus เล่มม่วง (เฉลยข้อ ง)</t>
        </is>
      </c>
      <c r="P71" s="165" t="inlineStr">
        <is>
          <t>แบบฝึกหัด</t>
        </is>
      </c>
      <c r="Q71" s="165" t="inlineStr">
        <is>
          <t>เล่มม่วง</t>
        </is>
      </c>
      <c r="R71" s="165" t="inlineStr"/>
    </row>
    <row r="72" ht="24" customHeight="1" s="49">
      <c r="A72" s="165" t="n">
        <v>70</v>
      </c>
      <c r="B72" s="166" t="inlineStr">
        <is>
          <t>เภสัชกรร้านยา สามารถจ่ายยาแก่ผู้ป่วยรายนี้ ตามกรณีใดได้ โดยไม่ผิด ตาม พ.ร.บ. ยา 2510</t>
        </is>
      </c>
      <c r="C72" s="166" t="inlineStr"/>
      <c r="D72" s="166" t="inlineStr">
        <is>
          <t>จ่ายยา diclofenac tab 25 mg ที่เลยวันหมดอายุตามฉลากไปแล้ว 2 วัน</t>
        </is>
      </c>
      <c r="E72" s="166" t="inlineStr">
        <is>
          <t>จ่ายยา piroxicam cap 10 mg ที่ยังไม่ถึงวันหมดอายุตามฉลาก แต่ลักษณะเม็ดยากระด่างกระดำ</t>
        </is>
      </c>
      <c r="F72" s="166" t="inlineStr">
        <is>
          <t>จ่ายยาเม็ด tolperisone 50 mg และ diclofenac 25 mg ใส่ในซองเดียวกัน อย่างละ 1 เม็ด หลังอาหาร</t>
        </is>
      </c>
      <c r="G72"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66" t="inlineStr">
        <is>
          <t>นำยา rofecoxib 25 mg ซึ่งซื้อมาจากร้านค้าปลอดภาษีที่สิงคโปร์และมีราคาถูกกว่าทำในประเทศไทยมาขายที่ร้านยา</t>
        </is>
      </c>
      <c r="I72" s="165" t="n">
        <v>4</v>
      </c>
      <c r="J72"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66" t="inlineStr"/>
      <c r="L72" s="166" t="inlineStr">
        <is>
          <t>พ.ร.บ. ยา พ.ศ. 2510</t>
        </is>
      </c>
      <c r="M72" s="166" t="inlineStr"/>
      <c r="N72" s="165" t="inlineStr">
        <is>
          <t>SAP</t>
        </is>
      </c>
      <c r="O72" s="166" t="inlineStr">
        <is>
          <t>ข้อ 99 Pharma Plus เล่มม่วง (เฉลยข้อ ง)</t>
        </is>
      </c>
      <c r="P72" s="165" t="inlineStr">
        <is>
          <t>แบบฝึกหัด</t>
        </is>
      </c>
      <c r="Q72" s="165" t="inlineStr">
        <is>
          <t>เล่มม่วง</t>
        </is>
      </c>
      <c r="R72" s="165" t="inlineStr"/>
    </row>
    <row r="73" ht="24" customHeight="1" s="49">
      <c r="A73" s="165" t="n">
        <v>71</v>
      </c>
      <c r="B73"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66" t="inlineStr"/>
      <c r="D73" s="166" t="inlineStr">
        <is>
          <t>Cost minimization analysis (CMA)</t>
        </is>
      </c>
      <c r="E73" s="166" t="inlineStr">
        <is>
          <t>Cost benefit analysis</t>
        </is>
      </c>
      <c r="F73" s="166" t="inlineStr">
        <is>
          <t>Cost utility analysis</t>
        </is>
      </c>
      <c r="G73" s="166" t="inlineStr">
        <is>
          <t>Cost effectiveness analysis (CEA)</t>
        </is>
      </c>
      <c r="H73" s="166" t="inlineStr">
        <is>
          <t>ถูกทุกข้อ</t>
        </is>
      </c>
      <c r="I73" s="165" t="n">
        <v>4</v>
      </c>
      <c r="J73" s="166"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66" t="inlineStr"/>
      <c r="L73" s="166" t="inlineStr">
        <is>
          <t>พ.ร.บ. ยา พ.ศ. 2510</t>
        </is>
      </c>
      <c r="M73" s="166" t="inlineStr"/>
      <c r="N73" s="165" t="inlineStr">
        <is>
          <t>SAP</t>
        </is>
      </c>
      <c r="O73" s="166" t="inlineStr">
        <is>
          <t>ข้อ 100 Pharma Plus เล่มม่วง (เฉลยข้อ ง)</t>
        </is>
      </c>
      <c r="P73" s="165" t="inlineStr">
        <is>
          <t>แบบฝึกหัด</t>
        </is>
      </c>
      <c r="Q73" s="165" t="inlineStr">
        <is>
          <t>เล่มม่วง</t>
        </is>
      </c>
      <c r="R73" s="165" t="inlineStr"/>
    </row>
    <row r="74" ht="24" customHeight="1" s="49">
      <c r="A74" s="165" t="n">
        <v>72</v>
      </c>
      <c r="B74" s="166" t="inlineStr">
        <is>
          <t>เภสัชกรที่ร้านขายยาไม่สามารถจ่ายยาต่อไปนี้ให้ผู้ป่วยรายนี้ได้</t>
        </is>
      </c>
      <c r="C74" s="166" t="inlineStr"/>
      <c r="D74" s="166" t="inlineStr">
        <is>
          <t>ยา allopurinol เนื่องจากเป็นยาอันตราย</t>
        </is>
      </c>
      <c r="E74" s="166" t="inlineStr">
        <is>
          <t>ยา colchicine เนื่องจากเป็นยาอันตราย</t>
        </is>
      </c>
      <c r="F74" s="166" t="inlineStr">
        <is>
          <t>ยา etoricoxib เนื่องจากเป็นยาควบคุมพิเศษ</t>
        </is>
      </c>
      <c r="G74" s="166" t="inlineStr">
        <is>
          <t>ยา prednisolone เนื่องจากเป็นยาควบคุมพิเศษ</t>
        </is>
      </c>
      <c r="H74" s="166" t="inlineStr">
        <is>
          <t>เภสัชกรสามารถจ่ายยาได้ทุกข้อ</t>
        </is>
      </c>
      <c r="I74" s="165" t="n">
        <v>4</v>
      </c>
      <c r="J74" s="166"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66" t="inlineStr"/>
      <c r="L74" s="166" t="inlineStr">
        <is>
          <t>พ.ร.บ. ยา พ.ศ. 2510</t>
        </is>
      </c>
      <c r="M74" s="166" t="inlineStr"/>
      <c r="N74" s="165" t="inlineStr">
        <is>
          <t>SAP</t>
        </is>
      </c>
      <c r="O74" s="166" t="inlineStr">
        <is>
          <t>ข้อ 101 Pharma Plus เล่มม่วง (เฉลยข้อ ง)</t>
        </is>
      </c>
      <c r="P74" s="165" t="inlineStr">
        <is>
          <t>แบบฝึกหัด</t>
        </is>
      </c>
      <c r="Q74" s="165" t="inlineStr">
        <is>
          <t>เล่มม่วง</t>
        </is>
      </c>
      <c r="R74" s="165" t="inlineStr"/>
    </row>
    <row r="75" ht="24" customHeight="1" s="49">
      <c r="A75" s="165" t="n">
        <v>73</v>
      </c>
      <c r="B75"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66" t="inlineStr"/>
      <c r="D75" s="166" t="inlineStr">
        <is>
          <t>Cohort study</t>
        </is>
      </c>
      <c r="E75" s="166" t="inlineStr">
        <is>
          <t>Crossover study</t>
        </is>
      </c>
      <c r="F75" s="166" t="inlineStr">
        <is>
          <t>Control study</t>
        </is>
      </c>
      <c r="G75" s="166" t="inlineStr">
        <is>
          <t>Case-control study</t>
        </is>
      </c>
      <c r="H75" s="166" t="inlineStr">
        <is>
          <t>Cross-section study</t>
        </is>
      </c>
      <c r="I75" s="165" t="n">
        <v>3</v>
      </c>
      <c r="J75" s="166"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66" t="inlineStr"/>
      <c r="L75" s="166" t="inlineStr">
        <is>
          <t>พ.ร.บ. ยา พ.ศ. 2510</t>
        </is>
      </c>
      <c r="M75" s="166" t="inlineStr"/>
      <c r="N75" s="165" t="inlineStr">
        <is>
          <t>SAP</t>
        </is>
      </c>
      <c r="O75" s="166" t="inlineStr">
        <is>
          <t>ข้อ 104 Pharma Plus เล่มม่วง (เฉลยข้อ ค)</t>
        </is>
      </c>
      <c r="P75" s="165" t="inlineStr">
        <is>
          <t>แบบฝึกหัด</t>
        </is>
      </c>
      <c r="Q75" s="165" t="inlineStr">
        <is>
          <t>เล่มม่วง</t>
        </is>
      </c>
      <c r="R75" s="165" t="inlineStr"/>
    </row>
    <row r="76" ht="24" customHeight="1" s="49">
      <c r="A76" s="165" t="n">
        <v>74</v>
      </c>
      <c r="B76" s="166" t="inlineStr">
        <is>
          <t>เด็กทารกได้รับการฉีดวัคซีน หลังจากนั้นเด็กมีอาการไข้สูง 39 °C ชัก จะมาเรียกร้องค่าเสียหายได้หรือไม่ เพราะเหตุใด</t>
        </is>
      </c>
      <c r="C76" s="166" t="inlineStr"/>
      <c r="D76" s="166" t="inlineStr">
        <is>
          <t>ได้ ผู้บริโภคมีสิทธิที่จะได้รับการพิจารณาและได้รับค่าเสียหาย</t>
        </is>
      </c>
      <c r="E76" s="166" t="inlineStr">
        <is>
          <t>ได้ ผู้บริโภคมีสิทธิที่จะปฏิเสธไม่รับวัคซีน</t>
        </is>
      </c>
      <c r="F76" s="166" t="inlineStr">
        <is>
          <t>ไม่ได้ เนื่องจากผู้บริโภคมีสิทธิที่จะทราบผลดี ผลเสีย แต่ไม่ทำ</t>
        </is>
      </c>
      <c r="G76" s="166" t="inlineStr">
        <is>
          <t>ไม่ได้ เนื่องจากอาการข้างเคียงที่เกิดขึ้นพบน้อย</t>
        </is>
      </c>
      <c r="H76" s="166" t="inlineStr">
        <is>
          <t>ไม่ได้ เนื่องจากไม่มีความผิดในการรักษา</t>
        </is>
      </c>
      <c r="I76" s="165" t="n">
        <v>5</v>
      </c>
      <c r="J76" s="166"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66" t="inlineStr"/>
      <c r="L76" s="166" t="inlineStr">
        <is>
          <t>พ.ร.บ. ยา พ.ศ. 2510</t>
        </is>
      </c>
      <c r="M76" s="166" t="inlineStr"/>
      <c r="N76" s="165" t="inlineStr">
        <is>
          <t>SAP</t>
        </is>
      </c>
      <c r="O76" s="166" t="inlineStr">
        <is>
          <t>ข้อ 107 Pharma Plus เล่มม่วง (เฉลยข้อ จ)</t>
        </is>
      </c>
      <c r="P76" s="165" t="inlineStr">
        <is>
          <t>แบบฝึกหัด</t>
        </is>
      </c>
      <c r="Q76" s="165" t="inlineStr">
        <is>
          <t>เล่มม่วง</t>
        </is>
      </c>
      <c r="R76" s="165" t="inlineStr"/>
    </row>
    <row r="77" ht="24" customHeight="1" s="49">
      <c r="A77" s="165" t="n">
        <v>75</v>
      </c>
      <c r="B77"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66" t="inlineStr"/>
      <c r="D77" s="166" t="inlineStr">
        <is>
          <t>ยาปลอม</t>
        </is>
      </c>
      <c r="E77" s="166" t="inlineStr">
        <is>
          <t>ยาปนเปื้อน</t>
        </is>
      </c>
      <c r="F77" s="166" t="inlineStr">
        <is>
          <t>ยาผิดมาตรฐาน</t>
        </is>
      </c>
      <c r="G77" s="166" t="inlineStr">
        <is>
          <t>ยาด้อยคุณภาพ</t>
        </is>
      </c>
      <c r="H77" s="166" t="inlineStr">
        <is>
          <t>ยาเสื่อมคุณภาพ</t>
        </is>
      </c>
      <c r="I77" s="165" t="n">
        <v>1</v>
      </c>
      <c r="J77"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66" t="inlineStr"/>
      <c r="L77" s="166" t="inlineStr">
        <is>
          <t>พ.ร.บ. ยา พ.ศ. 2510</t>
        </is>
      </c>
      <c r="M77" s="166" t="inlineStr"/>
      <c r="N77" s="165" t="inlineStr">
        <is>
          <t>SAP</t>
        </is>
      </c>
      <c r="O77" s="166" t="inlineStr">
        <is>
          <t>ข้อ 108 Pharma Plus เล่มม่วง (เฉลยข้อ ก)</t>
        </is>
      </c>
      <c r="P77" s="165" t="inlineStr">
        <is>
          <t>แบบฝึกหัด</t>
        </is>
      </c>
      <c r="Q77" s="165" t="inlineStr">
        <is>
          <t>เล่มม่วง</t>
        </is>
      </c>
      <c r="R77" s="165" t="inlineStr"/>
    </row>
    <row r="78" ht="24" customHeight="1" s="49">
      <c r="A78" s="165" t="n">
        <v>76</v>
      </c>
      <c r="B78" s="166" t="inlineStr">
        <is>
          <t>ข้อใดไม่ใช่ใช้อำนาจของสารวัตรอาหารและยา ในการปฏิบัติหน้าที่ตามพระราชบัญญัติยา</t>
        </is>
      </c>
      <c r="C78" s="166" t="inlineStr"/>
      <c r="D78" s="166" t="inlineStr">
        <is>
          <t>ยึดหรืออายัดยา</t>
        </is>
      </c>
      <c r="E78" s="166" t="inlineStr">
        <is>
          <t>เข้าไปตรวจร้านยานอกเวลาทำการ</t>
        </is>
      </c>
      <c r="F78" s="166" t="inlineStr">
        <is>
          <t>นำยาไปทำลายตามข้อกำหนดกระทรวง</t>
        </is>
      </c>
      <c r="G78" s="166" t="inlineStr">
        <is>
          <t>นำยาไปเป็นตัวอย่างเพื่อการตรวจวิเคราะห์</t>
        </is>
      </c>
      <c r="H78" s="166" t="inlineStr">
        <is>
          <t>ให้ร้านยาเรียกเก็บคืนภายในเวลาที่กำหนด</t>
        </is>
      </c>
      <c r="I78" s="165" t="n">
        <v>2</v>
      </c>
      <c r="J78" s="166"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66" t="inlineStr"/>
      <c r="L78" s="166" t="inlineStr">
        <is>
          <t>พ.ร.บ. ยา พ.ศ. 2510</t>
        </is>
      </c>
      <c r="M78" s="166" t="inlineStr"/>
      <c r="N78" s="165" t="inlineStr">
        <is>
          <t>SAP</t>
        </is>
      </c>
      <c r="O78" s="166" t="inlineStr">
        <is>
          <t>ข้อ 109 Pharma Plus เล่มม่วง (เฉลยข้อ ข)</t>
        </is>
      </c>
      <c r="P78" s="165" t="inlineStr">
        <is>
          <t>แบบฝึกหัด</t>
        </is>
      </c>
      <c r="Q78" s="165" t="inlineStr">
        <is>
          <t>เล่มม่วง</t>
        </is>
      </c>
      <c r="R78" s="165" t="inlineStr"/>
    </row>
    <row r="79" ht="24" customHeight="1" s="49">
      <c r="A79" s="165" t="n">
        <v>77</v>
      </c>
      <c r="B79" s="166" t="inlineStr">
        <is>
          <t>ตามกฎหมายไทยในปัจจุบัน ยากลุ่มใดที่ต้องใช้ใบสั่งแพทย์์ในการจ่ายยา</t>
        </is>
      </c>
      <c r="C79" s="166" t="inlineStr"/>
      <c r="D79" s="166" t="inlineStr">
        <is>
          <t>Antipsychotic drugs</t>
        </is>
      </c>
      <c r="E79" s="166" t="inlineStr">
        <is>
          <t>Hypnotic drugs กลุ่ม BZD</t>
        </is>
      </c>
      <c r="F79" s="166" t="inlineStr">
        <is>
          <t>Antidepressant กลุ่ม SSRI</t>
        </is>
      </c>
      <c r="G79" s="166" t="inlineStr">
        <is>
          <t>Melatonin receptor agonist</t>
        </is>
      </c>
      <c r="H79" s="166" t="inlineStr">
        <is>
          <t>ถูกทุกข้อ</t>
        </is>
      </c>
      <c r="I79" s="165" t="n">
        <v>1</v>
      </c>
      <c r="J79" s="166"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66" t="inlineStr"/>
      <c r="L79" s="166" t="inlineStr">
        <is>
          <t>พ.ร.บ. ยา พ.ศ. 2510</t>
        </is>
      </c>
      <c r="M79" s="166" t="inlineStr"/>
      <c r="N79" s="165" t="inlineStr">
        <is>
          <t>SAP</t>
        </is>
      </c>
      <c r="O79" s="166" t="inlineStr">
        <is>
          <t>ข้อ 110 Pharma Plus เล่มม่วง (เฉลยข้อ ก ข)</t>
        </is>
      </c>
      <c r="P79" s="165" t="inlineStr">
        <is>
          <t>แบบฝึกหัด</t>
        </is>
      </c>
      <c r="Q79" s="165" t="inlineStr">
        <is>
          <t>เล่มม่วง</t>
        </is>
      </c>
      <c r="R79" s="165" t="inlineStr"/>
    </row>
    <row r="80" ht="24" customHeight="1" s="49">
      <c r="A80" s="165" t="n">
        <v>78</v>
      </c>
      <c r="B80" s="166" t="inlineStr">
        <is>
          <t>เหตุใดร้านขายยาจึงขาย Phenobarbital ไม่ได้</t>
        </is>
      </c>
      <c r="C80" s="166" t="inlineStr"/>
      <c r="D80" s="166" t="inlineStr">
        <is>
          <t>เพราะยังไม่มีใบอนุญาตมีจำหน่ายวัตถุออกฤทธิ์ต่อจิตประสาทประเภท 3</t>
        </is>
      </c>
      <c r="E80" s="166" t="inlineStr">
        <is>
          <t>เพราะยังไม่มีใบอนุญาตมีจำหน่ายวัตถุออกฤทธิ์ต่อจิตประสาทประเภท 4</t>
        </is>
      </c>
      <c r="F80" s="166" t="inlineStr">
        <is>
          <t>เพราะยังไม่มีใบอนุญาตมีจำหน่ายยาอันตราย</t>
        </is>
      </c>
      <c r="G80" s="166" t="inlineStr">
        <is>
          <t>เพราะยังไม่มีใบอนุญาตมีจำหน่ายยาควบคุมพิเศษ</t>
        </is>
      </c>
      <c r="H80" s="166" t="inlineStr">
        <is>
          <t>ไม่มีข้อใดถูก</t>
        </is>
      </c>
      <c r="I80" s="165" t="n">
        <v>2</v>
      </c>
      <c r="J80" s="166"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66" t="inlineStr"/>
      <c r="L80" s="166" t="inlineStr">
        <is>
          <t>พ.ร.บ. ยาเสพติดให้โทษ &amp; วัตถุออกฤทธิ์</t>
        </is>
      </c>
      <c r="M80" s="166" t="inlineStr"/>
      <c r="N80" s="165" t="inlineStr">
        <is>
          <t>SAP</t>
        </is>
      </c>
      <c r="O80" s="166" t="inlineStr">
        <is>
          <t>ข้อ 111 Pharma Plus เล่มม่วง (เฉลยข้อ ข)</t>
        </is>
      </c>
      <c r="P80" s="165" t="inlineStr">
        <is>
          <t>แบบฝึกหัด</t>
        </is>
      </c>
      <c r="Q80" s="165" t="inlineStr">
        <is>
          <t>เล่มม่วง</t>
        </is>
      </c>
      <c r="R80" s="165" t="inlineStr"/>
    </row>
    <row r="81" ht="24" customHeight="1" s="49">
      <c r="A81" s="165" t="n">
        <v>79</v>
      </c>
      <c r="B81" s="166" t="inlineStr">
        <is>
          <t>ข้อใดถูกต้องเกี่ยวกับยา fluoxetine</t>
        </is>
      </c>
      <c r="C81" s="166" t="inlineStr"/>
      <c r="D81" s="166" t="inlineStr">
        <is>
          <t>จัดอยู่ในประเภทอันตราย เภสัชกรสามารถจ่ายได้ในร้านยา</t>
        </is>
      </c>
      <c r="E81" s="166" t="inlineStr">
        <is>
          <t>จัดอยู่ในประเภทควบคุมพิเศษ เภสัชกรไม่สามารถจ่ายได้</t>
        </is>
      </c>
      <c r="F81" s="166" t="inlineStr">
        <is>
          <t>จัดอยู่ในประเภทอันตราย จ่ายได้เฉพาะในโรงพยาบาล</t>
        </is>
      </c>
      <c r="G81" s="166" t="inlineStr">
        <is>
          <t>จัดอยู่ในประเภทยาเสพติดให้โทษประเภท 4 ต้องทำบัญชีรายงานคณะกรรมการอาหารและยา</t>
        </is>
      </c>
      <c r="H81" s="166" t="inlineStr">
        <is>
          <t>จัดอยู่ในประเภทวัตถุออกฤทธิ์ต่อจิตประสาท</t>
        </is>
      </c>
      <c r="I81" s="165" t="n">
        <v>1</v>
      </c>
      <c r="J81" s="166"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66" t="inlineStr"/>
      <c r="L81" s="166" t="inlineStr">
        <is>
          <t>พ.ร.บ. ยา พ.ศ. 2510</t>
        </is>
      </c>
      <c r="M81" s="166" t="inlineStr"/>
      <c r="N81" s="165" t="inlineStr">
        <is>
          <t>SAP</t>
        </is>
      </c>
      <c r="O81" s="166" t="inlineStr">
        <is>
          <t>ข้อ 112 Pharma Plus เล่มม่วง (เฉลยข้อ ก)</t>
        </is>
      </c>
      <c r="P81" s="165" t="inlineStr">
        <is>
          <t>แบบฝึกหัด</t>
        </is>
      </c>
      <c r="Q81" s="165" t="inlineStr">
        <is>
          <t>เล่มม่วง</t>
        </is>
      </c>
      <c r="R81" s="165" t="inlineStr"/>
    </row>
    <row r="82" ht="24" customHeight="1" s="49">
      <c r="A82" s="165" t="n">
        <v>80</v>
      </c>
      <c r="B82" s="166" t="inlineStr">
        <is>
          <t>Clozapine จัดเป็นยาในข้อใด</t>
        </is>
      </c>
      <c r="C82" s="166" t="inlineStr"/>
      <c r="D82" s="166" t="inlineStr">
        <is>
          <t>ยาอันตราย</t>
        </is>
      </c>
      <c r="E82" s="166" t="inlineStr">
        <is>
          <t>ยาบรรจุเสร็จ</t>
        </is>
      </c>
      <c r="F82" s="166" t="inlineStr">
        <is>
          <t>วัตถุออกฤทธิ์ต่อจิตประสาท</t>
        </is>
      </c>
      <c r="G82" s="166" t="inlineStr">
        <is>
          <t>ยาเสพติด</t>
        </is>
      </c>
      <c r="H82" s="166" t="inlineStr">
        <is>
          <t>ยาควบคุมพิเศษ</t>
        </is>
      </c>
      <c r="I82" s="165" t="n">
        <v>5</v>
      </c>
      <c r="J82" s="166"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66" t="inlineStr"/>
      <c r="L82" s="166" t="inlineStr">
        <is>
          <t>พ.ร.บ. ยา พ.ศ. 2510</t>
        </is>
      </c>
      <c r="M82" s="166" t="inlineStr"/>
      <c r="N82" s="165" t="inlineStr">
        <is>
          <t>SAP</t>
        </is>
      </c>
      <c r="O82" s="166" t="inlineStr">
        <is>
          <t>ข้อ 113 Pharma Plus เล่มม่วง (เฉลยข้อ จ)</t>
        </is>
      </c>
      <c r="P82" s="165" t="inlineStr">
        <is>
          <t>แบบฝึกหัด</t>
        </is>
      </c>
      <c r="Q82" s="165" t="inlineStr">
        <is>
          <t>เล่มม่วง</t>
        </is>
      </c>
      <c r="R82" s="165" t="inlineStr"/>
    </row>
    <row r="83" ht="24" customHeight="1" s="49">
      <c r="A83" s="165" t="n">
        <v>81</v>
      </c>
      <c r="B83" s="166" t="inlineStr">
        <is>
          <t>Flunarizine จัดเป็นยาในข้อใด</t>
        </is>
      </c>
      <c r="C83" s="166" t="inlineStr"/>
      <c r="D83" s="166" t="inlineStr">
        <is>
          <t>ยาอันตราย</t>
        </is>
      </c>
      <c r="E83" s="166" t="inlineStr">
        <is>
          <t>ยาบรรจุเสร็จ</t>
        </is>
      </c>
      <c r="F83" s="166" t="inlineStr">
        <is>
          <t>วัตถุออกฤทธิ์ต่อจิตประสาท</t>
        </is>
      </c>
      <c r="G83" s="166" t="inlineStr">
        <is>
          <t>ยาเสพติด</t>
        </is>
      </c>
      <c r="H83" s="166" t="inlineStr">
        <is>
          <t>ยาควบคุมพิเศษ</t>
        </is>
      </c>
      <c r="I83" s="165" t="n">
        <v>1</v>
      </c>
      <c r="J83"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66" t="inlineStr"/>
      <c r="L83" s="166" t="inlineStr">
        <is>
          <t>พ.ร.บ. ยา พ.ศ. 2510</t>
        </is>
      </c>
      <c r="M83" s="166" t="inlineStr"/>
      <c r="N83" s="165" t="inlineStr">
        <is>
          <t>SAP</t>
        </is>
      </c>
      <c r="O83" s="166" t="inlineStr">
        <is>
          <t>ข้อ 114 Pharma Plus เล่มม่วง (เฉลยข้อ ก)</t>
        </is>
      </c>
      <c r="P83" s="165" t="inlineStr">
        <is>
          <t>แบบฝึกหัด</t>
        </is>
      </c>
      <c r="Q83" s="165" t="inlineStr">
        <is>
          <t>เล่มม่วง</t>
        </is>
      </c>
      <c r="R83" s="165" t="inlineStr"/>
    </row>
    <row r="84" ht="24" customHeight="1" s="49">
      <c r="A84" s="165" t="n">
        <v>82</v>
      </c>
      <c r="B84" s="166" t="inlineStr">
        <is>
          <t>ข้อใดไม่ใช่บทบาทเภสัชกรในการจ่ายยา clozapine</t>
        </is>
      </c>
      <c r="C84" s="166" t="inlineStr"/>
      <c r="D84" s="166" t="inlineStr">
        <is>
          <t>ต้องอยู่ประจำร้านเวลาเปิดการ</t>
        </is>
      </c>
      <c r="E84" s="166" t="inlineStr">
        <is>
          <t>ต้องจ่ายยาตามใบสั่งแพทย์์</t>
        </is>
      </c>
      <c r="F84" s="166" t="inlineStr">
        <is>
          <t>ต้องควบคุมการจัดยาให้เป็นสัดส่วน</t>
        </is>
      </c>
      <c r="G84" s="166" t="inlineStr">
        <is>
          <t>ต้องควบคุมบัญชีซื้อ-จ่าย</t>
        </is>
      </c>
      <c r="H84" s="166" t="inlineStr">
        <is>
          <t>ต้องควบคุมการแบ่งบรรจุและฉลาก</t>
        </is>
      </c>
      <c r="I84" s="165" t="n">
        <v>5</v>
      </c>
      <c r="J84" s="166"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66" t="inlineStr"/>
      <c r="L84" s="166" t="inlineStr">
        <is>
          <t>พ.ร.บ. ยา พ.ศ. 2510</t>
        </is>
      </c>
      <c r="M84" s="166" t="inlineStr"/>
      <c r="N84" s="165" t="inlineStr">
        <is>
          <t>SAP</t>
        </is>
      </c>
      <c r="O84" s="166" t="inlineStr">
        <is>
          <t>ข้อ 115 Pharma Plus เล่มม่วง (เฉลยข้อ จ)</t>
        </is>
      </c>
      <c r="P84" s="165" t="inlineStr">
        <is>
          <t>แบบฝึกหัด</t>
        </is>
      </c>
      <c r="Q84" s="165" t="inlineStr">
        <is>
          <t>เล่มม่วง</t>
        </is>
      </c>
      <c r="R84" s="165" t="inlineStr"/>
    </row>
    <row r="85" ht="24" customHeight="1" s="49">
      <c r="A85" s="165" t="n">
        <v>83</v>
      </c>
      <c r="B85" s="166" t="inlineStr">
        <is>
          <t>เกี่ยวกับหลักการทางเภสัชกรรมในข้อนี้ ข้อใดผิด</t>
        </is>
      </c>
      <c r="C85" s="166" t="inlineStr"/>
      <c r="D85" s="166" t="inlineStr">
        <is>
          <t>imipramine เป็นยาอันตราย</t>
        </is>
      </c>
      <c r="E85" s="166" t="inlineStr">
        <is>
          <t>วัตถุออกฤทธิ์ต่อจิตประสาท ประเภท 3 ห้ามขายในร้านยา</t>
        </is>
      </c>
      <c r="F85" s="166" t="inlineStr">
        <is>
          <t>ยาจิตเภทเป็นยาควบคุมพิเศษ</t>
        </is>
      </c>
      <c r="G85" s="166" t="inlineStr">
        <is>
          <t>ยาสงบระงับ (tranquilizer) เป็นยาอันตราย ยกเว้นประกาศเป็นยาควบคุมพิเศษ</t>
        </is>
      </c>
      <c r="H85" s="166" t="inlineStr">
        <is>
          <t>ยาสงบระงับ (tranquilizer) เป็นยาอันตราย ยกเว้นประกาศเป็นวัตถุออกฤทธิ์ต่อจิตประสาท</t>
        </is>
      </c>
      <c r="I85" s="165" t="n">
        <v>2</v>
      </c>
      <c r="J85" s="166"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66" t="inlineStr"/>
      <c r="L85" s="166" t="inlineStr">
        <is>
          <t>พ.ร.บ. ยา พ.ศ. 2510</t>
        </is>
      </c>
      <c r="M85" s="166" t="inlineStr"/>
      <c r="N85" s="165" t="inlineStr">
        <is>
          <t>SAP</t>
        </is>
      </c>
      <c r="O85" s="166" t="inlineStr">
        <is>
          <t>ข้อ 116 Pharma Plus เล่มม่วง (เฉลยข้อ ข)</t>
        </is>
      </c>
      <c r="P85" s="165" t="inlineStr">
        <is>
          <t>แบบฝึกหัด</t>
        </is>
      </c>
      <c r="Q85" s="165" t="inlineStr">
        <is>
          <t>เล่มม่วง</t>
        </is>
      </c>
      <c r="R85" s="165" t="inlineStr"/>
    </row>
    <row r="86" ht="24" customHeight="1" s="49">
      <c r="A86" s="165" t="n">
        <v>84</v>
      </c>
      <c r="B86" s="166" t="inlineStr">
        <is>
          <t>ท่านสามารถจ่ายยา diazepam 5 mg tablet ได้หรือไม่</t>
        </is>
      </c>
      <c r="C86" s="166" t="inlineStr"/>
      <c r="D86" s="166" t="inlineStr">
        <is>
          <t>ได้ เพราะเป็นการจ่ายยาต่อเนื่องจากแพทย์์ (refill medication)</t>
        </is>
      </c>
      <c r="E86" s="166" t="inlineStr">
        <is>
          <t>ได้ เพราะบ้านผู้ป่วยอยู่ห่างจากโรงพยาบาล 10 กิโลเมตร</t>
        </is>
      </c>
      <c r="F86" s="166" t="inlineStr">
        <is>
          <t>ไม่ได้ เพราะไม่อนุญาตให้ขายยานี้ในร้านยา</t>
        </is>
      </c>
      <c r="G86" s="166" t="inlineStr">
        <is>
          <t>ไม่ได้ เพราะยานี้ต้องจ่ายตามใบสั่งยา</t>
        </is>
      </c>
      <c r="H86" s="166" t="inlineStr">
        <is>
          <t>ไม่ได้ เพราะเป็นยาควบคุมพิเศษ</t>
        </is>
      </c>
      <c r="I86" s="165" t="n">
        <v>2</v>
      </c>
      <c r="J86" s="166"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66" t="inlineStr"/>
      <c r="L86" s="166" t="inlineStr">
        <is>
          <t>พ.ร.บ. ยา พ.ศ. 2510</t>
        </is>
      </c>
      <c r="M86" s="166" t="inlineStr"/>
      <c r="N86" s="165" t="inlineStr">
        <is>
          <t>SAP</t>
        </is>
      </c>
      <c r="O86" s="166" t="inlineStr">
        <is>
          <t>ข้อ 117 Pharma Plus เล่มม่วง (เฉลยข้อ ข)</t>
        </is>
      </c>
      <c r="P86" s="165" t="inlineStr">
        <is>
          <t>แบบฝึกหัด</t>
        </is>
      </c>
      <c r="Q86" s="165" t="inlineStr">
        <is>
          <t>เล่มม่วง</t>
        </is>
      </c>
      <c r="R86" s="165" t="inlineStr"/>
    </row>
    <row r="87" ht="24" customHeight="1" s="49">
      <c r="A87" s="165" t="n">
        <v>85</v>
      </c>
      <c r="B87" s="166" t="inlineStr">
        <is>
          <t>จากข้อกำหนดเกณฑ์ขั้นตอนของร้านยาคุณภาพของสภาเภสัชกรรม ข้อใดไม่อยู่ในเกณฑ์ดังกล่าว</t>
        </is>
      </c>
      <c r="C87" s="166" t="inlineStr"/>
      <c r="D87"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66" t="inlineStr">
        <is>
          <t>มีเภสัชกรเป็นผู้ส่งมอบยาให้แก่ผู้มารับบริการโดยตรง</t>
        </is>
      </c>
      <c r="G87" s="166" t="inlineStr">
        <is>
          <t>ห้ามส่งมอบยาอันตรายให้เด็กอายุต่ำกว่า 12 ปี ในทุกกรณี</t>
        </is>
      </c>
      <c r="H87" s="166" t="inlineStr">
        <is>
          <t>ไม่มีคำตอบที่ต้องการ</t>
        </is>
      </c>
      <c r="I87" s="165" t="n">
        <v>4</v>
      </c>
      <c r="J87" s="166"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66" t="inlineStr"/>
      <c r="L87" s="166" t="inlineStr">
        <is>
          <t>พ.ร.บ. วิชาชีพเภสัชกรรม 2537</t>
        </is>
      </c>
      <c r="M87" s="166" t="inlineStr"/>
      <c r="N87" s="165" t="inlineStr">
        <is>
          <t>SAP</t>
        </is>
      </c>
      <c r="O87" s="166" t="inlineStr">
        <is>
          <t>ข้อ 118 Pharma Plus เล่มม่วง (เฉลยข้อ ง)</t>
        </is>
      </c>
      <c r="P87" s="165" t="inlineStr">
        <is>
          <t>แบบฝึกหัด</t>
        </is>
      </c>
      <c r="Q87" s="165" t="inlineStr">
        <is>
          <t>เล่มม่วง</t>
        </is>
      </c>
      <c r="R87" s="165" t="inlineStr"/>
    </row>
    <row r="88" ht="24" customHeight="1" s="49">
      <c r="A88" s="165" t="n">
        <v>86</v>
      </c>
      <c r="B88" s="166" t="inlineStr">
        <is>
          <t>บริษัทเตรียมสคลิปโฆษณายา norfloxacin เพื่อเตรียมออกอากาศทางทีวี ข้อใดกล่าวถูกต้อง เมื่ออ้างถึงพรบ. ยา 2510</t>
        </is>
      </c>
      <c r="C88" s="166" t="inlineStr"/>
      <c r="D88" s="166" t="inlineStr">
        <is>
          <t>สามารถมีการร้องรำทำเพลงประกอบโฆษณา norfloxacin ชนิดเม็ดได้</t>
        </is>
      </c>
      <c r="E88" s="166" t="inlineStr">
        <is>
          <t>สามารถมีเภสัชกรบอกสรรพคุณของยาได้</t>
        </is>
      </c>
      <c r="F88" s="166" t="inlineStr">
        <is>
          <t>การโฆษณานี้ สามารถมีรายการแถม คือซื้อ norfloxacin 100 เม็ด แถมยา paracetamol 1 แผง</t>
        </is>
      </c>
      <c r="G88" s="166" t="inlineStr">
        <is>
          <t>ยานี้จะโฆษณาผ่านทางทีวีเพื่อแสดงสรรพคุณยาไม่ได้เลย</t>
        </is>
      </c>
      <c r="H88"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65" t="n">
        <v>4</v>
      </c>
      <c r="J88" s="166"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66" t="inlineStr"/>
      <c r="L88" s="166" t="inlineStr">
        <is>
          <t>พ.ร.บ. ยา พ.ศ. 2510</t>
        </is>
      </c>
      <c r="M88" s="166" t="inlineStr"/>
      <c r="N88" s="165" t="inlineStr">
        <is>
          <t>SAP</t>
        </is>
      </c>
      <c r="O88" s="166" t="inlineStr">
        <is>
          <t>ข้อ 119 Pharma Plus เล่มม่วง (เฉลยข้อ ง)</t>
        </is>
      </c>
      <c r="P88" s="165" t="inlineStr">
        <is>
          <t>แบบฝึกหัด</t>
        </is>
      </c>
      <c r="Q88" s="165" t="inlineStr">
        <is>
          <t>เล่มม่วง</t>
        </is>
      </c>
      <c r="R88" s="165" t="inlineStr"/>
    </row>
    <row r="89" ht="24" customHeight="1" s="49">
      <c r="A89" s="165" t="n">
        <v>87</v>
      </c>
      <c r="B89"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66" t="inlineStr"/>
      <c r="D89" s="166" t="inlineStr">
        <is>
          <t>ยาสมุนไพร</t>
        </is>
      </c>
      <c r="E89" s="166" t="inlineStr">
        <is>
          <t>ยาสามัญประจำบ้าน</t>
        </is>
      </c>
      <c r="F89" s="166" t="inlineStr">
        <is>
          <t>ยาแผนโบราณ</t>
        </is>
      </c>
      <c r="G89" s="166" t="inlineStr">
        <is>
          <t>ยาปลอม</t>
        </is>
      </c>
      <c r="H89" s="166" t="inlineStr">
        <is>
          <t>ยาแผนไทย</t>
        </is>
      </c>
      <c r="I89" s="165" t="n">
        <v>1</v>
      </c>
      <c r="J89" s="166"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66" t="inlineStr"/>
      <c r="L89" s="166" t="inlineStr">
        <is>
          <t>พ.ร.บ. ผลิตภัณฑ์สมุนไพร &amp; เครื่องสำอาง</t>
        </is>
      </c>
      <c r="M89" s="166" t="inlineStr"/>
      <c r="N89" s="165" t="inlineStr">
        <is>
          <t>SAP</t>
        </is>
      </c>
      <c r="O89" s="166" t="inlineStr">
        <is>
          <t>ข้อ 120 Pharma Plus เล่มม่วง (เฉลยข้อ ก)</t>
        </is>
      </c>
      <c r="P89" s="165" t="inlineStr">
        <is>
          <t>แบบฝึกหัด</t>
        </is>
      </c>
      <c r="Q89" s="165" t="inlineStr">
        <is>
          <t>เล่มม่วง</t>
        </is>
      </c>
      <c r="R89" s="165" t="inlineStr"/>
    </row>
    <row r="90" ht="24" customHeight="1" s="49">
      <c r="A90" s="165" t="n">
        <v>88</v>
      </c>
      <c r="B90"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66" t="inlineStr"/>
      <c r="D90" s="166" t="inlineStr">
        <is>
          <t>Unit cost analysis</t>
        </is>
      </c>
      <c r="E90" s="166" t="inlineStr">
        <is>
          <t>Cost effectiveness analysis</t>
        </is>
      </c>
      <c r="F90" s="166" t="inlineStr">
        <is>
          <t>Cost minimization analysis</t>
        </is>
      </c>
      <c r="G90" s="166" t="inlineStr">
        <is>
          <t>Cost benefit analysis</t>
        </is>
      </c>
      <c r="H90" s="166" t="inlineStr">
        <is>
          <t>Cost utility analysis</t>
        </is>
      </c>
      <c r="I90" s="165" t="n">
        <v>2</v>
      </c>
      <c r="J90" s="166"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66" t="inlineStr"/>
      <c r="L90" s="166" t="inlineStr">
        <is>
          <t>พ.ร.บ. ยา พ.ศ. 2510</t>
        </is>
      </c>
      <c r="M90" s="166" t="inlineStr"/>
      <c r="N90" s="165" t="inlineStr">
        <is>
          <t>SAP</t>
        </is>
      </c>
      <c r="O90" s="166" t="inlineStr">
        <is>
          <t>ข้อ 121 Pharma Plus เล่มม่วง (เฉลยข้อ ข)</t>
        </is>
      </c>
      <c r="P90" s="165" t="inlineStr">
        <is>
          <t>แบบฝึกหัด</t>
        </is>
      </c>
      <c r="Q90" s="165" t="inlineStr">
        <is>
          <t>เล่มม่วง</t>
        </is>
      </c>
      <c r="R90" s="165" t="inlineStr"/>
    </row>
    <row r="91" ht="24" customHeight="1" s="49">
      <c r="A91" s="165" t="n">
        <v>89</v>
      </c>
      <c r="B91" s="166" t="inlineStr">
        <is>
          <t>การพิจารณายาในโรงพยาบาล ยาใดจะไม่ถูกพิจารณาเข้าโรงพยาบาล เมื่อเปรียบเทียบกับ Utility</t>
        </is>
      </c>
      <c r="C91" s="166" t="inlineStr"/>
      <c r="D91" s="166" t="inlineStr">
        <is>
          <t>ยา A เป็นเงิน 25,000 บาท Utility เท่ากับ 0.5</t>
        </is>
      </c>
      <c r="E91" s="166" t="inlineStr">
        <is>
          <t>ยา B เป็นเงิน 50,000 บาท Utility เท่ากับ 0.5</t>
        </is>
      </c>
      <c r="F91" s="166" t="inlineStr">
        <is>
          <t>ยา C เป็นเงิน 55,000 บาท Utility เท่ากับ 0.6</t>
        </is>
      </c>
      <c r="G91" s="166" t="inlineStr">
        <is>
          <t>ยา D เป็นเงิน 70,000 บาท Utility เท่ากับ 0.7</t>
        </is>
      </c>
      <c r="H91" s="166" t="inlineStr">
        <is>
          <t>ยา E เป็นเงิน 80,000 บาท Utility เท่ากับ 0.8</t>
        </is>
      </c>
      <c r="I91" s="165" t="n">
        <v>5</v>
      </c>
      <c r="J91" s="166"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66" t="inlineStr"/>
      <c r="L91" s="166" t="inlineStr">
        <is>
          <t>พ.ร.บ. ยา พ.ศ. 2510</t>
        </is>
      </c>
      <c r="M91" s="166" t="inlineStr"/>
      <c r="N91" s="165" t="inlineStr">
        <is>
          <t>SAP</t>
        </is>
      </c>
      <c r="O91" s="166" t="inlineStr">
        <is>
          <t>ข้อ 122 Pharma Plus เล่มม่วง (เฉลยข้อ จ)</t>
        </is>
      </c>
      <c r="P91" s="165" t="inlineStr">
        <is>
          <t>แบบฝึกหัด</t>
        </is>
      </c>
      <c r="Q91" s="165" t="inlineStr">
        <is>
          <t>เล่มม่วง</t>
        </is>
      </c>
      <c r="R91" s="165" t="inlineStr"/>
    </row>
    <row r="92" ht="24" customHeight="1" s="49">
      <c r="A92" s="165" t="n">
        <v>90</v>
      </c>
      <c r="B92" s="166" t="inlineStr">
        <is>
          <t>ข้อใดไม่ผิดหลักจรรยาบรรณวิชาชีพเภสัชกรรม</t>
        </is>
      </c>
      <c r="C92" s="166" t="inlineStr"/>
      <c r="D92" s="166" t="inlineStr">
        <is>
          <t>ใช้มอเตอร์ไซค์รับจ้างไปส่งยาและรับเงินมา</t>
        </is>
      </c>
      <c r="E92" s="166" t="inlineStr">
        <is>
          <t>แนะนำให้ภรรยามาตรวจเพราะเป็นโรคติดต่อทางเพศสัมพันธ์</t>
        </is>
      </c>
      <c r="F92" s="166" t="inlineStr">
        <is>
          <t>เภสัชกรจ่ายยาสุนไพร ล้างลำไส้ผู้ป่วย เพราะเชื่อว่าไม่เป็นอันตราย</t>
        </is>
      </c>
      <c r="G92" s="166" t="inlineStr">
        <is>
          <t>เภสัชกรโทรไปบอกภรรยาผู้ป่วยโดยเภสัชกรค้นเบอร์จากที่ผู้ป่วยให้ไว้เอง เพื่อตามภรรยาผู้ป่วยมารับการรักษา</t>
        </is>
      </c>
      <c r="H92" s="166" t="inlineStr">
        <is>
          <t>เภสัชกรแนะนำไม่ให้ผู้ป่วยไปคลินิกอีก เพราะหมอจ่ายยาแล้วทำให้ผู้ป่วยแพ้ยา</t>
        </is>
      </c>
      <c r="I92" s="165" t="n">
        <v>2</v>
      </c>
      <c r="J92" s="166"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66" t="inlineStr"/>
      <c r="L92" s="166" t="inlineStr">
        <is>
          <t>พ.ร.บ. วิชาชีพเภสัชกรรม 2537</t>
        </is>
      </c>
      <c r="M92" s="166" t="inlineStr"/>
      <c r="N92" s="165" t="inlineStr">
        <is>
          <t>SAP</t>
        </is>
      </c>
      <c r="O92" s="166" t="inlineStr">
        <is>
          <t>ข้อ 123 Pharma Plus เล่มม่วง (เฉลยข้อ ข)</t>
        </is>
      </c>
      <c r="P92" s="165" t="inlineStr">
        <is>
          <t>แบบฝึกหัด</t>
        </is>
      </c>
      <c r="Q92" s="165" t="inlineStr">
        <is>
          <t>เล่มม่วง</t>
        </is>
      </c>
      <c r="R92" s="165" t="inlineStr"/>
    </row>
    <row r="93" ht="24" customHeight="1" s="49">
      <c r="A93" s="165" t="n">
        <v>91</v>
      </c>
      <c r="B93" s="166" t="inlineStr">
        <is>
          <t>ข้อใดถูกต้องตามหลักบัญชียาหลัก</t>
        </is>
      </c>
      <c r="C93" s="166" t="inlineStr"/>
      <c r="D93" s="166" t="inlineStr">
        <is>
          <t>Azithromycin เป็นยาบัญชี ง. ที่มีหลาย indication แต่ที่มีเหมาะสมเพียงไม่กี่ indication</t>
        </is>
      </c>
      <c r="E93" s="166" t="inlineStr">
        <is>
          <t>Doxycycline เป็นยาบัญชี ข. ใช้แทน tetracycline ในกรณีโรคติดเชื้อ</t>
        </is>
      </c>
      <c r="F93" s="166" t="inlineStr">
        <is>
          <t>Flavoxxate เป็นยาบัญชี ค. สามสามารถใช้ได้โดยผู้เชี่ยวชาญเท่านั้น</t>
        </is>
      </c>
      <c r="G93" s="166" t="inlineStr">
        <is>
          <t>Norfloxacin เป็นยาบัญชี ข. ใช้แทน ofloxacin ในกรณีโรคติดเชื้อ</t>
        </is>
      </c>
      <c r="H93" s="166" t="inlineStr">
        <is>
          <t>Phenazopyridine เป็นยาบัญชี ก. โดยสถานบริการทุกระดับสามารถเข้าถึงได้</t>
        </is>
      </c>
      <c r="I93" s="165" t="n">
        <v>2</v>
      </c>
      <c r="J93" s="166"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66" t="inlineStr"/>
      <c r="L93" s="166" t="inlineStr">
        <is>
          <t>พ.ร.บ. ยา พ.ศ. 2510</t>
        </is>
      </c>
      <c r="M93" s="166" t="inlineStr"/>
      <c r="N93" s="165" t="inlineStr">
        <is>
          <t>SAP</t>
        </is>
      </c>
      <c r="O93" s="166" t="inlineStr">
        <is>
          <t>ข้อ 124 Pharma Plus เล่มม่วง (เฉลยข้อ ข)</t>
        </is>
      </c>
      <c r="P93" s="165" t="inlineStr">
        <is>
          <t>แบบฝึกหัด</t>
        </is>
      </c>
      <c r="Q93" s="165" t="inlineStr">
        <is>
          <t>เล่มม่วง</t>
        </is>
      </c>
      <c r="R93" s="165" t="inlineStr"/>
    </row>
    <row r="94" ht="24" customHeight="1" s="49">
      <c r="A94" s="165" t="n">
        <v>92</v>
      </c>
      <c r="B94" s="166" t="inlineStr">
        <is>
          <t>ข้อใดถูกต้องเกี่ยวกับยา benzoyl peroxide</t>
        </is>
      </c>
      <c r="C94" s="166" t="inlineStr"/>
      <c r="D94" s="166" t="inlineStr">
        <is>
          <t>เป็นยาควบคุมพิเศษ</t>
        </is>
      </c>
      <c r="E94" s="166" t="inlineStr">
        <is>
          <t>เป็นยาแผนปัจจุบัน</t>
        </is>
      </c>
      <c r="F94" s="166" t="inlineStr">
        <is>
          <t>เป็นวัตถุออกฤทธิ์ต่อจิตประสาท</t>
        </is>
      </c>
      <c r="G94" s="166" t="inlineStr">
        <is>
          <t>เป็นวัตถุเสพติดให้โทษประเภท 3</t>
        </is>
      </c>
      <c r="H94" s="166" t="inlineStr">
        <is>
          <t>เป็นยาสามัญประจำบ้าน</t>
        </is>
      </c>
      <c r="I94" s="165" t="n">
        <v>1</v>
      </c>
      <c r="J94" s="166"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66" t="inlineStr"/>
      <c r="L94" s="166" t="inlineStr">
        <is>
          <t>พ.ร.บ. ยา พ.ศ. 2510</t>
        </is>
      </c>
      <c r="M94" s="166" t="inlineStr"/>
      <c r="N94" s="165" t="inlineStr">
        <is>
          <t>SAP</t>
        </is>
      </c>
      <c r="O94" s="166" t="inlineStr">
        <is>
          <t>ข้อ 125 Pharma Plus เล่มม่วง (เฉลยข้อ ไมมีคำตอบ)</t>
        </is>
      </c>
      <c r="P94" s="165" t="inlineStr">
        <is>
          <t>แบบฝึกหัด</t>
        </is>
      </c>
      <c r="Q94" s="165" t="inlineStr">
        <is>
          <t>เล่มม่วง</t>
        </is>
      </c>
      <c r="R94" s="165" t="inlineStr"/>
    </row>
    <row r="95" ht="24" customHeight="1" s="49">
      <c r="A95" s="165" t="n">
        <v>93</v>
      </c>
      <c r="B95" s="166" t="inlineStr">
        <is>
          <t>เกี่ยวกับ ข้อใดคۆیาผิดมาตรฐานฐาน ข้อใดต่อไปนี้กล่าวถูกต้องตามหลักวิชาชีพเภสัชกรรม</t>
        </is>
      </c>
      <c r="C95" s="166" t="inlineStr"/>
      <c r="D95" s="166" t="inlineStr">
        <is>
          <t>ผสม cotrimazole ร่วมกับ terbenafine เพื่อลดต้นทุน</t>
        </is>
      </c>
      <c r="E95" s="166" t="inlineStr">
        <is>
          <t>ในฉลากระบุวันหมดอายุ คือ มกราคม 2009 แต่ความจริงหมดอายุเมื่อ มกราคม 2019</t>
        </is>
      </c>
      <c r="F95" s="166" t="inlineStr">
        <is>
          <t>ยามี %LA = 87%</t>
        </is>
      </c>
      <c r="G95" s="166" t="inlineStr">
        <is>
          <t>ยาหมดอายุตามที่ระบุไว้ในฉลาก</t>
        </is>
      </c>
      <c r="H95" s="166" t="inlineStr">
        <is>
          <t>แจ้งที่อยู่ในการผลิต ไม่ตรงกับที่ขึ้นทะเบียนยา</t>
        </is>
      </c>
      <c r="I95" s="165" t="n">
        <v>3</v>
      </c>
      <c r="J95"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66" t="inlineStr"/>
      <c r="L95" s="166" t="inlineStr">
        <is>
          <t>พ.ร.บ. ยา พ.ศ. 2510</t>
        </is>
      </c>
      <c r="M95" s="166" t="inlineStr"/>
      <c r="N95" s="165" t="inlineStr">
        <is>
          <t>SAP</t>
        </is>
      </c>
      <c r="O95" s="166" t="inlineStr">
        <is>
          <t>ข้อ 126 Pharma Plus เล่มม่วง (เฉลยข้อ ค)</t>
        </is>
      </c>
      <c r="P95" s="165" t="inlineStr">
        <is>
          <t>แบบฝึกหัด</t>
        </is>
      </c>
      <c r="Q95" s="165" t="inlineStr">
        <is>
          <t>เล่มม่วง</t>
        </is>
      </c>
      <c r="R95" s="165" t="inlineStr"/>
    </row>
    <row r="96" ht="24" customHeight="1" s="49">
      <c r="A96" s="165" t="n">
        <v>94</v>
      </c>
      <c r="B96" s="166" t="inlineStr">
        <is>
          <t>ยาที่ใช้ในโรคผิวหนังของชายผู้นี้ รายการใดที่ผู้ป่วยไม่สามารถเรียกซื้อได้จากเภสัชกรหากไม่มีใบสั่งยาจากแพทย์์</t>
        </is>
      </c>
      <c r="C96" s="166" t="inlineStr"/>
      <c r="D96" s="166" t="inlineStr">
        <is>
          <t>Coal tar shampoo</t>
        </is>
      </c>
      <c r="E96" s="166" t="inlineStr">
        <is>
          <t>Dexamethasone cream</t>
        </is>
      </c>
      <c r="F96" s="166" t="inlineStr">
        <is>
          <t>Betamethasone + salicylic ointment</t>
        </is>
      </c>
      <c r="G96" s="166" t="inlineStr">
        <is>
          <t>Hydroxyzine tablet 25 mg</t>
        </is>
      </c>
      <c r="H96" s="166" t="inlineStr">
        <is>
          <t>Methotrexate tab 2.5 mg</t>
        </is>
      </c>
      <c r="I96" s="165" t="n">
        <v>5</v>
      </c>
      <c r="J96" s="166"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66" t="inlineStr"/>
      <c r="L96" s="166" t="inlineStr">
        <is>
          <t>พ.ร.บ. ยา พ.ศ. 2510</t>
        </is>
      </c>
      <c r="M96" s="166" t="inlineStr"/>
      <c r="N96" s="165" t="inlineStr">
        <is>
          <t>SAP</t>
        </is>
      </c>
      <c r="O96" s="166" t="inlineStr">
        <is>
          <t>ข้อ 127 Pharma Plus เล่มม่วง (เฉลยข้อ จ)</t>
        </is>
      </c>
      <c r="P96" s="165" t="inlineStr">
        <is>
          <t>แบบฝึกหัด</t>
        </is>
      </c>
      <c r="Q96" s="165" t="inlineStr">
        <is>
          <t>เล่มม่วง</t>
        </is>
      </c>
      <c r="R96" s="165" t="inlineStr"/>
    </row>
    <row r="97" ht="24" customHeight="1" s="49">
      <c r="A97" s="165" t="n">
        <v>95</v>
      </c>
      <c r="B97" s="166" t="inlineStr">
        <is>
          <t>จากบัญชียาหลักแห่งชาติ ยา cisplatin จัดอยู่ในบัญชี ค. มีความหมายว่าอย่างไร</t>
        </is>
      </c>
      <c r="C97" s="166" t="inlineStr"/>
      <c r="D97"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66" t="inlineStr">
        <is>
          <t>รายการยาที่ต้องใช้ในโรคเฉพาะทาง โดยผู้ชำนาญ หรือผู้ที่ได้รับมอบหมายจากผู้อำนวยการของสถานพยาบาล</t>
        </is>
      </c>
      <c r="G97"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66" t="inlineStr">
        <is>
          <t>รายการยาสำหรับโครงการพิเศษของรัฐ เพื่อใช้ในยามฉุกเฉิน</t>
        </is>
      </c>
      <c r="I97" s="165" t="n">
        <v>3</v>
      </c>
      <c r="J97"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66" t="inlineStr"/>
      <c r="L97" s="166" t="inlineStr">
        <is>
          <t>พ.ร.บ. ยา พ.ศ. 2510</t>
        </is>
      </c>
      <c r="M97" s="166" t="inlineStr"/>
      <c r="N97" s="165" t="inlineStr">
        <is>
          <t>SAP</t>
        </is>
      </c>
      <c r="O97" s="166" t="inlineStr">
        <is>
          <t>ข้อ 130 Pharma Plus เล่มม่วง (เฉลยข้อ ค)</t>
        </is>
      </c>
      <c r="P97" s="165" t="inlineStr">
        <is>
          <t>แบบฝึกหัด</t>
        </is>
      </c>
      <c r="Q97" s="165" t="inlineStr">
        <is>
          <t>เล่มม่วง</t>
        </is>
      </c>
      <c r="R97" s="165" t="inlineStr"/>
    </row>
    <row r="98" ht="24" customHeight="1" s="49">
      <c r="A98" s="165" t="n">
        <v>96</v>
      </c>
      <c r="B98"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66" t="inlineStr"/>
      <c r="D98" s="166" t="inlineStr">
        <is>
          <t>Cost effectiveness analysis (CEA)</t>
        </is>
      </c>
      <c r="E98" s="166" t="inlineStr">
        <is>
          <t>Cost minimization analysis (CMA)</t>
        </is>
      </c>
      <c r="F98" s="166" t="inlineStr">
        <is>
          <t>Cost benefit analysis</t>
        </is>
      </c>
      <c r="G98" s="166" t="inlineStr">
        <is>
          <t>Cost utility analysis</t>
        </is>
      </c>
      <c r="H98" s="166" t="inlineStr">
        <is>
          <t>ถูกทุกข้อ</t>
        </is>
      </c>
      <c r="I98" s="165" t="n">
        <v>1</v>
      </c>
      <c r="J98" s="166"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66" t="inlineStr"/>
      <c r="L98" s="166" t="inlineStr">
        <is>
          <t>พ.ร.บ. ยา พ.ศ. 2510</t>
        </is>
      </c>
      <c r="M98" s="166" t="inlineStr"/>
      <c r="N98" s="165" t="inlineStr">
        <is>
          <t>SAP</t>
        </is>
      </c>
      <c r="O98" s="166" t="inlineStr">
        <is>
          <t>ข้อ 131 Pharma Plus เล่มม่วง (เฉลยข้อ ก)</t>
        </is>
      </c>
      <c r="P98" s="165" t="inlineStr">
        <is>
          <t>แบบฝึกหัด</t>
        </is>
      </c>
      <c r="Q98" s="165" t="inlineStr">
        <is>
          <t>เล่มม่วง</t>
        </is>
      </c>
      <c r="R98" s="165" t="inlineStr"/>
    </row>
    <row r="99" ht="24" customHeight="1" s="49">
      <c r="A99" s="165" t="n">
        <v>97</v>
      </c>
      <c r="B99" s="166" t="inlineStr">
        <is>
          <t>ข้อความต่อไปนี้ 2A 33/28 น่าจะปรากฏอยู่บนฉลากของยาใด</t>
        </is>
      </c>
      <c r="C99" s="166" t="inlineStr"/>
      <c r="D99" s="166" t="inlineStr">
        <is>
          <t>Prednisolone</t>
        </is>
      </c>
      <c r="E99" s="166" t="inlineStr">
        <is>
          <t>Cyclophosphamide</t>
        </is>
      </c>
      <c r="F99" s="166" t="inlineStr">
        <is>
          <t>Enalapril</t>
        </is>
      </c>
      <c r="G99" s="166" t="inlineStr">
        <is>
          <t>Calcium carbonate</t>
        </is>
      </c>
      <c r="H99" s="166" t="inlineStr">
        <is>
          <t>Obimin AF</t>
        </is>
      </c>
      <c r="I99" s="165" t="n">
        <v>5</v>
      </c>
      <c r="J99" s="166"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66" t="inlineStr"/>
      <c r="L99" s="166" t="inlineStr">
        <is>
          <t>พ.ร.บ. ยา พ.ศ. 2510</t>
        </is>
      </c>
      <c r="M99" s="166" t="inlineStr"/>
      <c r="N99" s="165" t="inlineStr">
        <is>
          <t>SAP</t>
        </is>
      </c>
      <c r="O99" s="166" t="inlineStr">
        <is>
          <t>ข้อ 132 Pharma Plus เล่มม่วง (เฉลยข้อ จ)</t>
        </is>
      </c>
      <c r="P99" s="165" t="inlineStr">
        <is>
          <t>แบบฝึกหัด</t>
        </is>
      </c>
      <c r="Q99" s="165" t="inlineStr">
        <is>
          <t>เล่มม่วง</t>
        </is>
      </c>
      <c r="R99" s="165" t="inlineStr"/>
    </row>
    <row r="100" ht="24" customHeight="1" s="49">
      <c r="A100" s="165" t="n">
        <v>98</v>
      </c>
      <c r="B100" s="166" t="inlineStr">
        <is>
          <t>Augmentin เป็นยาประเภทใดตามกฎหมาย</t>
        </is>
      </c>
      <c r="C100" s="166" t="inlineStr"/>
      <c r="D100" s="166" t="inlineStr">
        <is>
          <t>ยาอันตราย</t>
        </is>
      </c>
      <c r="E100" s="166" t="inlineStr">
        <is>
          <t>ยาควบคุมพิเศษ</t>
        </is>
      </c>
      <c r="F100" s="166" t="inlineStr">
        <is>
          <t>ยาสามัญประจำบ้าน</t>
        </is>
      </c>
      <c r="G100" s="166" t="inlineStr">
        <is>
          <t>วัตถุออกฤทธิ์ต่อจิตและประสาท</t>
        </is>
      </c>
      <c r="H100" s="166" t="inlineStr">
        <is>
          <t>ยาเสพติดให้โทษ</t>
        </is>
      </c>
      <c r="I100" s="165" t="n">
        <v>1</v>
      </c>
      <c r="J1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66" t="inlineStr"/>
      <c r="L100" s="166" t="inlineStr">
        <is>
          <t>พ.ร.บ. ยา พ.ศ. 2510</t>
        </is>
      </c>
      <c r="M100" s="166" t="inlineStr"/>
      <c r="N100" s="165" t="inlineStr">
        <is>
          <t>SAP</t>
        </is>
      </c>
      <c r="O100" s="166" t="inlineStr">
        <is>
          <t>ข้อ 133 Pharma Plus เล่มม่วง (เฉลยข้อ ก)</t>
        </is>
      </c>
      <c r="P100" s="165" t="inlineStr">
        <is>
          <t>แบบฝึกหัด</t>
        </is>
      </c>
      <c r="Q100" s="165" t="inlineStr">
        <is>
          <t>เล่มม่วง</t>
        </is>
      </c>
      <c r="R100" s="165" t="inlineStr"/>
    </row>
    <row r="101" ht="24" customHeight="1" s="49">
      <c r="A101" s="167" t="n">
        <v>99</v>
      </c>
      <c r="B101"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66" t="inlineStr"/>
      <c r="D101" s="166" t="inlineStr">
        <is>
          <t>Accurate</t>
        </is>
      </c>
      <c r="E101" s="166" t="inlineStr">
        <is>
          <t>Contemporary</t>
        </is>
      </c>
      <c r="F101" s="166" t="inlineStr">
        <is>
          <t>Enduring</t>
        </is>
      </c>
      <c r="G101" s="166" t="inlineStr">
        <is>
          <t>Legible</t>
        </is>
      </c>
      <c r="H101" s="166" t="inlineStr">
        <is>
          <t>Original</t>
        </is>
      </c>
      <c r="I101" s="167" t="inlineStr">
        <is>
          <t>1</t>
        </is>
      </c>
      <c r="J101" s="166"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66" t="inlineStr"/>
      <c r="L101" s="166" t="inlineStr">
        <is>
          <t>พ.ร.บ. ยา พ.ศ. 2510</t>
        </is>
      </c>
      <c r="M101" s="166" t="inlineStr"/>
      <c r="N101" s="165" t="inlineStr">
        <is>
          <t>Law &amp; Regulations &amp; Ethics</t>
        </is>
      </c>
      <c r="O101" s="166" t="inlineStr">
        <is>
          <t>แบบฝึกหัด PLE-CC 1 ข้อ 8</t>
        </is>
      </c>
      <c r="P101" s="165" t="inlineStr">
        <is>
          <t>แบบฝึกหัด</t>
        </is>
      </c>
      <c r="Q101" s="165" t="inlineStr">
        <is>
          <t>เล่มม่วง</t>
        </is>
      </c>
      <c r="R101" s="165" t="inlineStr"/>
    </row>
    <row r="102" ht="24" customHeight="1" s="49">
      <c r="A102" s="167" t="n">
        <v>100</v>
      </c>
      <c r="B102"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66" t="inlineStr"/>
      <c r="D102" s="166" t="inlineStr">
        <is>
          <t>สิทธิประกันสุขภาพแห่งชาติ</t>
        </is>
      </c>
      <c r="E102" s="166" t="inlineStr">
        <is>
          <t>สิทธิประกันสังคม</t>
        </is>
      </c>
      <c r="F102" s="166" t="inlineStr">
        <is>
          <t>สิทธิข้าราชการ</t>
        </is>
      </c>
      <c r="G102" s="166" t="inlineStr">
        <is>
          <t>สิทธิ 30 บาท</t>
        </is>
      </c>
      <c r="H102" s="166" t="inlineStr">
        <is>
          <t>สิทธิบัตรทอง</t>
        </is>
      </c>
      <c r="I102" s="167" t="inlineStr">
        <is>
          <t>1</t>
        </is>
      </c>
      <c r="J102" s="166"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66" t="inlineStr"/>
      <c r="L102" s="166" t="inlineStr">
        <is>
          <t>พ.ร.บ. ยา พ.ศ. 2510</t>
        </is>
      </c>
      <c r="M102" s="166" t="inlineStr"/>
      <c r="N102" s="165" t="inlineStr">
        <is>
          <t>Law &amp; Regulations &amp; Ethics</t>
        </is>
      </c>
      <c r="O102" s="166" t="inlineStr">
        <is>
          <t>แบบฝึกหัด PLE-CC 1 ข้อ 11</t>
        </is>
      </c>
      <c r="P102" s="165" t="inlineStr">
        <is>
          <t>แบบฝึกหัด</t>
        </is>
      </c>
      <c r="Q102" s="165" t="inlineStr">
        <is>
          <t>เล่มม่วง</t>
        </is>
      </c>
      <c r="R102" s="165" t="inlineStr"/>
    </row>
    <row r="103" ht="24" customHeight="1" s="49">
      <c r="A103" s="167" t="n">
        <v>101</v>
      </c>
      <c r="B103" s="166" t="inlineStr">
        <is>
          <t>ต้องแจ้งให้คำแนะนำให้แพทย์์ให้ยาได้ครั้งละประมาณเท่าไหร่จึงจะได้ประสิทธิภาพใกล้เคียงเดิม</t>
        </is>
      </c>
      <c r="C103" s="166" t="inlineStr"/>
      <c r="D103" s="166" t="inlineStr">
        <is>
          <t>3 ml</t>
        </is>
      </c>
      <c r="E103" s="166" t="inlineStr">
        <is>
          <t>6 ml</t>
        </is>
      </c>
      <c r="F103" s="166" t="inlineStr">
        <is>
          <t>9 ml</t>
        </is>
      </c>
      <c r="G103" s="166" t="inlineStr">
        <is>
          <t>12 ml</t>
        </is>
      </c>
      <c r="H103" s="166"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167" t="inlineStr">
        <is>
          <t>1</t>
        </is>
      </c>
      <c r="J103" s="166"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166" t="inlineStr"/>
      <c r="L103" s="166" t="inlineStr">
        <is>
          <t>พ.ร.บ. ยา พ.ศ. 2510</t>
        </is>
      </c>
      <c r="M103" s="166" t="inlineStr"/>
      <c r="N103" s="165" t="inlineStr">
        <is>
          <t>Law &amp; Regulations &amp; Ethics</t>
        </is>
      </c>
      <c r="O103" s="166" t="inlineStr">
        <is>
          <t>PLE_CC1_2567_Key ข้อ 13</t>
        </is>
      </c>
      <c r="P103" s="165" t="inlineStr">
        <is>
          <t>ข้อสอบเก่า</t>
        </is>
      </c>
      <c r="Q103" s="165" t="inlineStr">
        <is>
          <t>2567</t>
        </is>
      </c>
      <c r="R103" s="165" t="inlineStr"/>
    </row>
    <row r="104" ht="24" customHeight="1" s="49">
      <c r="A104" s="167" t="n">
        <v>102</v>
      </c>
      <c r="B104" s="166" t="inlineStr">
        <is>
          <t>เคสนี้หลังจากผ่าตัดได้ 1 วัน pain score ได้ 8/10 ไม่ควรใช้ยาแก้ปวดตัวใด Opioid เป็นJตาKน B1 'ใILองMน Wernicke’s encephalopathy Antidote ของ Opioid Antidote ของ Benzodiazepine &gt; คoมาpอ CPM 100 เjด 5 กระiก ไปใ;เqก เrอ&gt;น sอเป็นการใ'ยาแบบtอง0น โดยไFc-อuงใ'ทางการแพทH และเป็นการ(ายยาvนวนมากwดปกx &gt; เภyชvเป็น{องประเ|นความเหมาะสม}อน(ายยา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166" t="inlineStr"/>
      <c r="D104" s="166" t="inlineStr">
        <is>
          <t>amitriptyline</t>
        </is>
      </c>
      <c r="E104" s="166" t="inlineStr">
        <is>
          <t>paracetamol</t>
        </is>
      </c>
      <c r="F104" s="166" t="inlineStr">
        <is>
          <t>ketorolac</t>
        </is>
      </c>
      <c r="G104" s="166" t="inlineStr">
        <is>
          <t>pethidine</t>
        </is>
      </c>
      <c r="H104" s="166" t="inlineStr">
        <is>
          <t>fentanyl</t>
        </is>
      </c>
      <c r="I104" s="167" t="inlineStr">
        <is>
          <t>1</t>
        </is>
      </c>
      <c r="J104" s="166"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166" t="inlineStr"/>
      <c r="L104" s="166" t="inlineStr">
        <is>
          <t>พ.ร.บ. วิชาชีพเภสัชกรรม 2537</t>
        </is>
      </c>
      <c r="M104" s="166" t="inlineStr"/>
      <c r="N104" s="165" t="inlineStr">
        <is>
          <t>Law &amp; Regulations &amp; Ethics</t>
        </is>
      </c>
      <c r="O104" s="166" t="inlineStr">
        <is>
          <t>PLE_CC1_2567_Set1_Key ข้อ 15</t>
        </is>
      </c>
      <c r="P104" s="165" t="inlineStr">
        <is>
          <t>ข้อสอบเก่า</t>
        </is>
      </c>
      <c r="Q104" s="165" t="inlineStr">
        <is>
          <t>2567</t>
        </is>
      </c>
      <c r="R104" s="165" t="inlineStr"/>
    </row>
    <row r="105" ht="24" customHeight="1" s="49">
      <c r="A105" s="167" t="n">
        <v>103</v>
      </c>
      <c r="B105"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5" s="166" t="inlineStr"/>
      <c r="D105" s="166" t="inlineStr">
        <is>
          <t>พระราชบัญญัติวิชาชีพเภสัชกรรม พ.ศ. 2537 และข้อบังคับสภาเภสัชกรรมว่าด้วยจรรยาบรรณแห่งวิชาชีพ</t>
        </is>
      </c>
      <c r="E105" s="166" t="inlineStr">
        <is>
          <t>พระราชบัญญัติยาเสพติดให้โทษ พ.ศ. 2522</t>
        </is>
      </c>
      <c r="F105" s="166" t="inlineStr">
        <is>
          <t>พระราชบัญญัติวัตถุที่ออกฤทธิ์ต่อจิตและประสาท พ.ศ. 2559</t>
        </is>
      </c>
      <c r="G105" s="166" t="inlineStr">
        <is>
          <t>พระราชบัญญัติเครื่องสำอาง พ.ศ. 2558</t>
        </is>
      </c>
      <c r="H105" s="166" t="inlineStr">
        <is>
          <t>พระราชบัญญัติผลิตภัณฑ์สมุนไพร พ.ศ. 2562</t>
        </is>
      </c>
      <c r="I105" s="167" t="n">
        <v>1</v>
      </c>
      <c r="J105" s="166"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5" s="166" t="inlineStr"/>
      <c r="L105" s="166" t="inlineStr">
        <is>
          <t>พ.ร.บ. ยา พ.ศ. 2510</t>
        </is>
      </c>
      <c r="M105" s="166" t="inlineStr"/>
      <c r="N105" s="165" t="inlineStr">
        <is>
          <t>Law &amp; Regulations &amp; Ethics</t>
        </is>
      </c>
      <c r="O105" s="166" t="inlineStr">
        <is>
          <t>PLE-CC1 ปี 2566 Day 1 ข้อ 5</t>
        </is>
      </c>
      <c r="P105" s="165" t="inlineStr">
        <is>
          <t>ข้อสอบเก่า</t>
        </is>
      </c>
      <c r="Q105" s="165" t="inlineStr">
        <is>
          <t>2566</t>
        </is>
      </c>
      <c r="R105" s="165" t="inlineStr"/>
    </row>
    <row r="106" ht="24" customHeight="1" s="49">
      <c r="A106" s="167" t="n">
        <v>104</v>
      </c>
      <c r="B106"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6" s="166" t="inlineStr"/>
      <c r="D106" s="166" t="inlineStr">
        <is>
          <t>ยาพาราเซตามอลสูตรเดี่ยว (Paracetamol single entity)</t>
        </is>
      </c>
      <c r="E106" s="166" t="inlineStr">
        <is>
          <t>ยาแคปซูลทรามาดอล (Tramadol capsules)</t>
        </is>
      </c>
      <c r="F106" s="166" t="inlineStr">
        <is>
          <t>ยาน้ำเชื่อมแก้ไอที่มีส่วนผสมของเดกซ์โทรเมทอร์แฟน (Dextromethorphan syrup)</t>
        </is>
      </c>
      <c r="G106" s="166" t="inlineStr">
        <is>
          <t>ยาเม็ดคลอร์เฟนิรามีน (Chlorpheniramine tablets)</t>
        </is>
      </c>
      <c r="H106" s="166" t="inlineStr">
        <is>
          <t>ยาแคปซูลฟลูออกซิทีน (Fluoxetine capsules)</t>
        </is>
      </c>
      <c r="I106" s="167" t="n">
        <v>1</v>
      </c>
      <c r="J106" s="166"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6" s="166" t="inlineStr"/>
      <c r="L106" s="166" t="inlineStr">
        <is>
          <t>พ.ร.บ. ยา พ.ศ. 2510</t>
        </is>
      </c>
      <c r="M106" s="166" t="inlineStr"/>
      <c r="N106" s="165" t="inlineStr">
        <is>
          <t>Law &amp; Regulations &amp; Ethics</t>
        </is>
      </c>
      <c r="O106" s="166" t="inlineStr">
        <is>
          <t>PLE-CC1 ปี 2566 Day 2 ข้อ 24</t>
        </is>
      </c>
      <c r="P106" s="165" t="inlineStr">
        <is>
          <t>ข้อสอบเก่า</t>
        </is>
      </c>
      <c r="Q106" s="165" t="inlineStr">
        <is>
          <t>2566</t>
        </is>
      </c>
      <c r="R106" s="165" t="inlineStr"/>
    </row>
    <row r="107" ht="24" customHeight="1" s="49">
      <c r="A107" s="167" t="n">
        <v>105</v>
      </c>
      <c r="B107"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7" s="166" t="inlineStr"/>
      <c r="D107" s="166" t="inlineStr">
        <is>
          <t>ขายได้อย่างเสรีเนื่องจากได้รับการขึ้นทะเบียนเป็นยาสามัญประจำบ้าน</t>
        </is>
      </c>
      <c r="E107" s="166" t="inlineStr">
        <is>
          <t>ขายได้เฉพาะผู้ป่วยที่มีผลตรวจ ATK เป็นบวกโดยไม่จำเป็นต้องมีใบสั่งแพทย์</t>
        </is>
      </c>
      <c r="F107" s="166" t="inlineStr">
        <is>
          <t>ขายได้ตามปกติหากร้านยามีใบอนุญาตขายยาแผนปัจจุบันประเภท ข.ย.1</t>
        </is>
      </c>
      <c r="G107" s="166" t="inlineStr">
        <is>
          <t>ขายได้เฉพาะกรณีที่เภสัชกรประจำร้านเป็นผู้ซักประวัติและจ่ายยาด้วยตนเอง</t>
        </is>
      </c>
      <c r="H107"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7" s="167" t="n">
        <v>5</v>
      </c>
      <c r="J107"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7" s="166" t="inlineStr"/>
      <c r="L107" s="166" t="inlineStr">
        <is>
          <t>พ.ร.บ. ยา พ.ศ. 2510</t>
        </is>
      </c>
      <c r="M107" s="166" t="inlineStr"/>
      <c r="N107" s="165" t="inlineStr">
        <is>
          <t>Law &amp; Regulations &amp; Ethics</t>
        </is>
      </c>
      <c r="O107" s="166" t="inlineStr">
        <is>
          <t>PLE-CC1 ปี 2566 Day 2 ข้อ 5</t>
        </is>
      </c>
      <c r="P107" s="165" t="inlineStr">
        <is>
          <t>ข้อสอบเก่า</t>
        </is>
      </c>
      <c r="Q107" s="165" t="inlineStr">
        <is>
          <t>2566</t>
        </is>
      </c>
      <c r="R107" s="165" t="inlineStr"/>
    </row>
    <row r="108" ht="24" customHeight="1" s="49">
      <c r="A108" s="167" t="n">
        <v>106</v>
      </c>
      <c r="B108"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8" s="166" t="inlineStr"/>
      <c r="D108"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8" s="166" t="inlineStr">
        <is>
          <t>ถูกต้อง เนื่องจากเป็นข้อมูลข้อเท็จจริงตามวุฒิการศึกษาที่ได้รับจริงจากมหาวิทยาลัย</t>
        </is>
      </c>
      <c r="F108" s="166" t="inlineStr">
        <is>
          <t>ถูกต้อง หากได้รับความเห็นชอบเป็นหนังสือจากสำนักงานคณะกรรมการอาหารและยา (อย.)</t>
        </is>
      </c>
      <c r="G108" s="166" t="inlineStr">
        <is>
          <t>ไม่ถูกต้อง เฉพาะกรณีที่ไม่ได้รับความยินยอมจากสภาเภสัชกรรม</t>
        </is>
      </c>
      <c r="H108" s="166" t="inlineStr">
        <is>
          <t>ถูกต้อง เฉพาะร้านขายยาที่ผ่านการรับรองมาตรฐานวิธีปฏิบัติทางเภสัชกรรมชุมชน (GPP)</t>
        </is>
      </c>
      <c r="I108" s="167" t="n">
        <v>1</v>
      </c>
      <c r="J108"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8" s="166" t="inlineStr"/>
      <c r="L108" s="166" t="inlineStr">
        <is>
          <t>พ.ร.บ. ยา พ.ศ. 2510</t>
        </is>
      </c>
      <c r="M108" s="166" t="inlineStr"/>
      <c r="N108" s="165" t="inlineStr">
        <is>
          <t>Law &amp; Regulations &amp; Ethics</t>
        </is>
      </c>
      <c r="O108" s="166" t="inlineStr">
        <is>
          <t>PLE-CC1 ปี 2566 Day 2 ข้อ 73</t>
        </is>
      </c>
      <c r="P108" s="165" t="inlineStr">
        <is>
          <t>ข้อสอบเก่า</t>
        </is>
      </c>
      <c r="Q108" s="165" t="inlineStr">
        <is>
          <t>2566</t>
        </is>
      </c>
      <c r="R108" s="165" t="inlineStr"/>
    </row>
    <row r="109" ht="24" customHeight="1" s="49">
      <c r="A109" s="167" t="n">
        <v>107</v>
      </c>
      <c r="B109"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9" s="166" t="inlineStr"/>
      <c r="D109" s="166" t="inlineStr">
        <is>
          <t>ยาแผนปัจจุบันและยาแผนโบราณ (เนื่องจากควบคุมตาม พ.ร.บ. ยา พ.ศ. 2510)</t>
        </is>
      </c>
      <c r="E109" s="166" t="inlineStr">
        <is>
          <t>ปลั๊กไฟและสายไฟสำหรับเครื่องใช้ไฟฟ้า</t>
        </is>
      </c>
      <c r="F109" s="166" t="inlineStr">
        <is>
          <t>เสื้อผ้าและเครื่องนุ่งห่มสำเร็จรูป</t>
        </is>
      </c>
      <c r="G109" s="166" t="inlineStr">
        <is>
          <t>อาหารสัตว์เลี้ยงสำเร็จรูป</t>
        </is>
      </c>
      <c r="H109" s="166" t="inlineStr">
        <is>
          <t>ผลิตภัณฑ์ทำความสะอาดในครัวเรือนทั่วไป</t>
        </is>
      </c>
      <c r="I109" s="167" t="n">
        <v>1</v>
      </c>
      <c r="J109" s="166"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09" s="166" t="inlineStr"/>
      <c r="L109" s="166" t="inlineStr">
        <is>
          <t>พ.ร.บ. ยา พ.ศ. 2510</t>
        </is>
      </c>
      <c r="M109" s="166" t="inlineStr"/>
      <c r="N109" s="165" t="inlineStr">
        <is>
          <t>Law &amp; Regulations &amp; Ethics</t>
        </is>
      </c>
      <c r="O109" s="166" t="inlineStr">
        <is>
          <t>PLE_CC1_2563_Q ข้อ 1</t>
        </is>
      </c>
      <c r="P109" s="165" t="inlineStr">
        <is>
          <t>ข้อสอบเก่า</t>
        </is>
      </c>
      <c r="Q109" s="165" t="inlineStr">
        <is>
          <t>2563</t>
        </is>
      </c>
      <c r="R109" s="165" t="inlineStr"/>
    </row>
    <row r="110" ht="24" customHeight="1" s="49">
      <c r="A110" s="167" t="n">
        <v>108</v>
      </c>
      <c r="B110"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10" s="166" t="inlineStr"/>
      <c r="D110"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10" s="166" t="inlineStr">
        <is>
          <t>ไม่ผิดกฎหมาย เนื่องจากสถานพยาบาลของรัฐได้รับการยกเว้นไม่ต้องขออนุญาตผลิตยาทุกกรณี</t>
        </is>
      </c>
      <c r="F110" s="166" t="inlineStr">
        <is>
          <t>ไม่ผิดกฎหมาย หากมีเภสัชกรควบคุมการผลิตตามมาตรฐาน GMP</t>
        </is>
      </c>
      <c r="G110" s="166" t="inlineStr">
        <is>
          <t>ไม่ผิดกฎหมาย หากนำรายได้เข้ากองทุนสวัสดิการของโรงพยาบาล</t>
        </is>
      </c>
      <c r="H110" s="166" t="inlineStr">
        <is>
          <t>ผิดกฎหมาย เฉพาะกรณีที่เป็นยาปฏิชีวนะหรือยาควบคุมพิเศษเท่านั้น</t>
        </is>
      </c>
      <c r="I110" s="167" t="n">
        <v>1</v>
      </c>
      <c r="J110"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10" s="166" t="inlineStr"/>
      <c r="L110" s="166" t="inlineStr">
        <is>
          <t>พ.ร.บ. ยา พ.ศ. 2510</t>
        </is>
      </c>
      <c r="M110" s="166" t="inlineStr"/>
      <c r="N110" s="165" t="inlineStr">
        <is>
          <t>Law &amp; Regulations &amp; Ethics</t>
        </is>
      </c>
      <c r="O110" s="166" t="inlineStr">
        <is>
          <t>PLE_CC1_2563_Q ข้อ 3</t>
        </is>
      </c>
      <c r="P110" s="165" t="inlineStr">
        <is>
          <t>ข้อสอบเก่า</t>
        </is>
      </c>
      <c r="Q110" s="165" t="inlineStr">
        <is>
          <t>2563</t>
        </is>
      </c>
      <c r="R110" s="165" t="inlineStr"/>
    </row>
    <row r="111" ht="24" customHeight="1" s="49">
      <c r="A111" s="167" t="n">
        <v>109</v>
      </c>
      <c r="B111"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11" s="166" t="inlineStr"/>
      <c r="D111" s="166" t="inlineStr">
        <is>
          <t>ขายยาอันตรายโดยไม่ได้รับอนุญาต (ข.ย.2 มีสิทธิขายได้เฉพาะยาบรรจุเสร็จที่ไม่ใช่ยาอันตราย)</t>
        </is>
      </c>
      <c r="E111" s="166" t="inlineStr">
        <is>
          <t>ขายยาปลอม</t>
        </is>
      </c>
      <c r="F111" s="166" t="inlineStr">
        <is>
          <t>ขายยาควบคุมพิเศษโดยไม่ได้รับอนุญาต</t>
        </is>
      </c>
      <c r="G111" s="166" t="inlineStr">
        <is>
          <t>ไม่มีความผิด หากมีฉลากและเอกสารกำกับยาถูกต้อง</t>
        </is>
      </c>
      <c r="H111" s="166" t="inlineStr">
        <is>
          <t>มีความผิดฐานไม่มีเภสัชกรประจำร้านเท่านั้น</t>
        </is>
      </c>
      <c r="I111" s="167" t="n">
        <v>1</v>
      </c>
      <c r="J111" s="166"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11" s="166" t="inlineStr"/>
      <c r="L111" s="166" t="inlineStr">
        <is>
          <t>พ.ร.บ. ยา พ.ศ. 2510</t>
        </is>
      </c>
      <c r="M111" s="166" t="inlineStr"/>
      <c r="N111" s="165" t="inlineStr">
        <is>
          <t>Law &amp; Regulations &amp; Ethics</t>
        </is>
      </c>
      <c r="O111" s="166" t="inlineStr">
        <is>
          <t>PLE_CC1_2563_Q ข้อ 8</t>
        </is>
      </c>
      <c r="P111" s="165" t="inlineStr">
        <is>
          <t>ข้อสอบเก่า</t>
        </is>
      </c>
      <c r="Q111" s="165" t="inlineStr">
        <is>
          <t>2563</t>
        </is>
      </c>
      <c r="R111" s="165" t="inlineStr"/>
    </row>
    <row r="112" ht="24" customHeight="1" s="49">
      <c r="A112" s="167" t="n">
        <v>110</v>
      </c>
      <c r="B112"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12" s="166" t="inlineStr"/>
      <c r="D112" s="166" t="inlineStr">
        <is>
          <t>เภสัชกรส่งมอบยา Tramadol ไม่เกิน 20 แคปซูลต่อครั้งแก่ผู้มารับบริการที่มีอายุ 18 ปีขึ้นไป พร้อมลงบันทึกในบัญชี ข.ย. 11</t>
        </is>
      </c>
      <c r="E112" s="166" t="inlineStr">
        <is>
          <t>ผู้รับอนุญาตส่งมอบยาปฏิชีวนะ Amoxicillin ให้ผู้ป่วยในระหว่างที่เภสัชกรไม่อยู่</t>
        </is>
      </c>
      <c r="F112" s="166" t="inlineStr">
        <is>
          <t>เภสัชกรส่งมอบยา Diazepam 5 mg จำนวน 10 เม็ดให้ผู้ป่วยโดยไม่มีใบสั่งแพทย์</t>
        </is>
      </c>
      <c r="G112" s="166" t="inlineStr">
        <is>
          <t>เภสัชกรขายยาแก้ไอน้ำเชื่อม Dextromethorphan ครั้งละ 5 ขวดให้แก่วัยรุ่น</t>
        </is>
      </c>
      <c r="H112" s="166" t="inlineStr">
        <is>
          <t>ผู้ช่วยเภสัชกรจัดยาชุดแก้ปวดข้อส่งมอบให้ผู้ป่วยนอกเวลาทำการ</t>
        </is>
      </c>
      <c r="I112" s="167" t="n">
        <v>1</v>
      </c>
      <c r="J112"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12" s="166" t="inlineStr"/>
      <c r="L112" s="166" t="inlineStr">
        <is>
          <t>พ.ร.บ. ยา พ.ศ. 2510</t>
        </is>
      </c>
      <c r="M112" s="166" t="inlineStr"/>
      <c r="N112" s="165" t="inlineStr">
        <is>
          <t>Law &amp; Regulations &amp; Ethics</t>
        </is>
      </c>
      <c r="O112" s="166" t="inlineStr">
        <is>
          <t>PLE_CC1_2563_Q ข้อ 11</t>
        </is>
      </c>
      <c r="P112" s="165" t="inlineStr">
        <is>
          <t>ข้อสอบเก่า</t>
        </is>
      </c>
      <c r="Q112" s="165" t="inlineStr">
        <is>
          <t>2563</t>
        </is>
      </c>
      <c r="R112" s="165" t="inlineStr"/>
    </row>
    <row r="113" ht="24" customHeight="1" s="49">
      <c r="A113" s="167" t="n">
        <v>111</v>
      </c>
      <c r="B113"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13" s="166" t="inlineStr"/>
      <c r="D113"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13" s="166" t="inlineStr">
        <is>
          <t>ไม่ผิดกฎหมาย เนื่องจากเป็นการแจกฟรีเพื่อการกุศล ไม่ได้แสวงหาผลกำไร</t>
        </is>
      </c>
      <c r="F113" s="166" t="inlineStr">
        <is>
          <t>ไม่ผิดกฎหมาย เนื่องจาก Vitamin C จัดเป็นอาหารเสริม ไม่ใช่ยา</t>
        </is>
      </c>
      <c r="G113" s="166" t="inlineStr">
        <is>
          <t>ผิดกฎหมาย เฉพาะกรณีที่ไม่มีเภสัชกรเป็นผู้ควบคุมการแจกจ่าย</t>
        </is>
      </c>
      <c r="H113" s="166" t="inlineStr">
        <is>
          <t>ไม่ผิดกฎหมาย หากซองที่แบ่งบรรจุมีซิปล็อกป้องกันความชื้น</t>
        </is>
      </c>
      <c r="I113" s="167" t="n">
        <v>1</v>
      </c>
      <c r="J113"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13" s="166" t="inlineStr"/>
      <c r="L113" s="166" t="inlineStr">
        <is>
          <t>พ.ร.บ. ยา พ.ศ. 2510</t>
        </is>
      </c>
      <c r="M113" s="166" t="inlineStr"/>
      <c r="N113" s="165" t="inlineStr">
        <is>
          <t>Law &amp; Regulations &amp; Ethics</t>
        </is>
      </c>
      <c r="O113" s="166" t="inlineStr">
        <is>
          <t>PLE_CC1_2563_Q ข้อ 12</t>
        </is>
      </c>
      <c r="P113" s="165" t="inlineStr">
        <is>
          <t>ข้อสอบเก่า</t>
        </is>
      </c>
      <c r="Q113" s="165" t="inlineStr">
        <is>
          <t>2563</t>
        </is>
      </c>
      <c r="R113" s="165" t="inlineStr"/>
    </row>
    <row r="114" ht="24" customHeight="1" s="49">
      <c r="A114" s="165" t="n">
        <v>112</v>
      </c>
      <c r="B114" s="166" t="inlineStr">
        <is>
          <t>นางสาว ธ ขายยารายการที่ 1 ผิดกฎหมายหรือไม่ ~ emsis</t>
        </is>
      </c>
      <c r="C114" s="166" t="inlineStr"/>
      <c r="D114" s="166" t="inlineStr">
        <is>
          <t>ไม่ผิด เนื่องจากได้รับอนุญาตให้ขายได้</t>
        </is>
      </c>
      <c r="E114" s="166" t="inlineStr">
        <is>
          <t>ไม่ผิด เนื่องจากได้รับการยกเว้นให้ไม่ต้องขออนุญาต</t>
        </is>
      </c>
      <c r="F114" s="166" t="inlineStr">
        <is>
          <t>ผิด เนื่องจากขายยาชุด</t>
        </is>
      </c>
      <c r="G114" s="166" t="inlineStr">
        <is>
          <t>ผิด เนื่องจากขายยาตำรับลับ</t>
        </is>
      </c>
      <c r="H114" s="166" t="inlineStr">
        <is>
          <t>ผิด เนื่องจากขายยานอกสถานที่ที่ได้รับอนุญาต</t>
        </is>
      </c>
      <c r="I114" s="165" t="n">
        <v>1</v>
      </c>
      <c r="J114" s="166"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4" s="166" t="inlineStr"/>
      <c r="L114" s="166" t="inlineStr">
        <is>
          <t>พ.ร.บ. ยา พ.ศ. 2510</t>
        </is>
      </c>
      <c r="M114" s="166" t="inlineStr"/>
      <c r="N114" s="165" t="inlineStr">
        <is>
          <t>SAP</t>
        </is>
      </c>
      <c r="O114" s="166" t="inlineStr">
        <is>
          <t>ข้อ 78 (PLE_CC1_2562_Key.md)</t>
        </is>
      </c>
      <c r="P114" s="165" t="inlineStr">
        <is>
          <t>ข้อสอบเก่า</t>
        </is>
      </c>
      <c r="Q114" s="165" t="inlineStr">
        <is>
          <t>2562</t>
        </is>
      </c>
      <c r="R114" s="165" t="inlineStr"/>
    </row>
    <row r="115" ht="24" customHeight="1" s="49">
      <c r="A115" s="165" t="n">
        <v>113</v>
      </c>
      <c r="B115"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5" s="166" t="inlineStr"/>
      <c r="D115" s="166" t="inlineStr">
        <is>
          <t>ไม่ผิด เพราะเป็นไม่ต้องขออนุญาต</t>
        </is>
      </c>
      <c r="E115" s="166" t="inlineStr">
        <is>
          <t>ไม่ผิด เพราะมีเลขอนุญาตการโฆษณา</t>
        </is>
      </c>
      <c r="F115" s="166" t="inlineStr">
        <is>
          <t>ผิด เพราะ โฆษณาขายยาที่ห้ามขาย</t>
        </is>
      </c>
      <c r="G115" s="166" t="inlineStr">
        <is>
          <t>ผิด เพราะ โฆษณาโอ้อวดสรรพคุณเกินจริง</t>
        </is>
      </c>
      <c r="H115" s="166" t="inlineStr">
        <is>
          <t>ผิด เพราะ โฆษณายารักษาโรคที่ห้ามโฆษณาตามรัฐมนตรีกำหนด</t>
        </is>
      </c>
      <c r="I115" s="165" t="n">
        <v>1</v>
      </c>
      <c r="J115" s="166"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5" s="166" t="inlineStr"/>
      <c r="L115" s="166" t="inlineStr">
        <is>
          <t>พ.ร.บ. ยา พ.ศ. 2510</t>
        </is>
      </c>
      <c r="M115" s="166" t="inlineStr"/>
      <c r="N115" s="165" t="inlineStr">
        <is>
          <t>SAP</t>
        </is>
      </c>
      <c r="O115" s="166" t="inlineStr">
        <is>
          <t>ข้อ 80 (PLE_CC1_2562_Key.md)</t>
        </is>
      </c>
      <c r="P115" s="165" t="inlineStr">
        <is>
          <t>ข้อสอบเก่า</t>
        </is>
      </c>
      <c r="Q115" s="165" t="inlineStr">
        <is>
          <t>2562</t>
        </is>
      </c>
      <c r="R115" s="165" t="inlineStr"/>
    </row>
    <row r="116" ht="24" customHeight="1" s="49">
      <c r="A116" s="165" t="n">
        <v>114</v>
      </c>
      <c r="B116" s="166" t="inlineStr">
        <is>
          <t>ต่อมาพบว่าผู้ป่วยเป็น absence seizure ยาในข้อใดมีประสิทธิภาพในการรักษามากที่สุด X ~</t>
        </is>
      </c>
      <c r="C116" s="166" t="inlineStr"/>
      <c r="D116" s="166" t="inlineStr">
        <is>
          <t>Valproate</t>
        </is>
      </c>
      <c r="E116" s="166" t="inlineStr">
        <is>
          <t>Carbamazepine</t>
        </is>
      </c>
      <c r="F116" s="166" t="inlineStr">
        <is>
          <t>Topiramate</t>
        </is>
      </c>
      <c r="G116" s="166" t="inlineStr">
        <is>
          <t>Phenytoin</t>
        </is>
      </c>
      <c r="H116" s="166" t="inlineStr">
        <is>
          <t>Pregabalin</t>
        </is>
      </c>
      <c r="I116" s="165" t="n">
        <v>1</v>
      </c>
      <c r="J116" s="166"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 s="166" t="inlineStr"/>
      <c r="L116" s="166" t="inlineStr">
        <is>
          <t>พ.ร.บ. ยา พ.ศ. 2510</t>
        </is>
      </c>
      <c r="M116" s="166" t="inlineStr"/>
      <c r="N116" s="165" t="inlineStr">
        <is>
          <t>SAP</t>
        </is>
      </c>
      <c r="O116" s="166" t="inlineStr">
        <is>
          <t>ข้อ 101 (PLE_CC1_2562_Key.md)</t>
        </is>
      </c>
      <c r="P116" s="165" t="inlineStr">
        <is>
          <t>ข้อสอบเก่า</t>
        </is>
      </c>
      <c r="Q116" s="165" t="inlineStr">
        <is>
          <t>2562</t>
        </is>
      </c>
      <c r="R116" s="165" t="inlineStr"/>
    </row>
    <row r="117" ht="24" customHeight="1" s="49">
      <c r="A117" s="165" t="n">
        <v>115</v>
      </c>
      <c r="B117" s="166" t="inlineStr">
        <is>
          <t>ผู้ป่วยจะได้รับประสิทธิผลจากการรักษาเต็มที่เมื่อรับประทานยาต่อเนื่องนานเท่าไหร่ X</t>
        </is>
      </c>
      <c r="C117" s="166" t="inlineStr"/>
      <c r="D117" s="166" t="inlineStr">
        <is>
          <t>3 วัน</t>
        </is>
      </c>
      <c r="E117" s="166" t="inlineStr">
        <is>
          <t>7 วัน</t>
        </is>
      </c>
      <c r="F117" s="166" t="inlineStr">
        <is>
          <t>2 สัปดาห์</t>
        </is>
      </c>
      <c r="G117" s="166" t="inlineStr">
        <is>
          <t>4 สัปดาห์</t>
        </is>
      </c>
      <c r="H117" s="166" t="inlineStr">
        <is>
          <t>12 สัปดาห์</t>
        </is>
      </c>
      <c r="I117" s="165" t="n">
        <v>1</v>
      </c>
      <c r="J117"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 s="166" t="inlineStr"/>
      <c r="L117" s="166" t="inlineStr">
        <is>
          <t>พ.ร.บ. ยา พ.ศ. 2510</t>
        </is>
      </c>
      <c r="M117" s="166" t="inlineStr"/>
      <c r="N117" s="165" t="inlineStr">
        <is>
          <t>SAP</t>
        </is>
      </c>
      <c r="O117" s="166" t="inlineStr">
        <is>
          <t>ข้อ 3 (PLE_CC1_2562_Key.md)</t>
        </is>
      </c>
      <c r="P117" s="165" t="inlineStr">
        <is>
          <t>ข้อสอบเก่า</t>
        </is>
      </c>
      <c r="Q117" s="165" t="inlineStr">
        <is>
          <t>2562</t>
        </is>
      </c>
      <c r="R117" s="165" t="inlineStr"/>
    </row>
    <row r="118" ht="24" customHeight="1" s="49">
      <c r="A118" s="165" t="n">
        <v>116</v>
      </c>
      <c r="B118" s="166" t="inlineStr">
        <is>
          <t>นายจ. ผิดกฎหมายไหม X ิum wed wes sin ิnicenzas ~ .8.</t>
        </is>
      </c>
      <c r="C118" s="166" t="inlineStr"/>
      <c r="D118" s="166" t="inlineStr">
        <is>
          <t>ไม่ผิด เพราะขายยาสามัญประจำบ้าน</t>
        </is>
      </c>
      <c r="E118" s="166" t="inlineStr">
        <is>
          <t>ไม่ผิด เพราะไม่ใช่ผู้รับอนุญาต</t>
        </is>
      </c>
      <c r="F118" s="166" t="inlineStr">
        <is>
          <t>ผิด เพราะขายยาผิดมาตรฐาน</t>
        </is>
      </c>
      <c r="G118" s="166" t="inlineStr">
        <is>
          <t>ผิด เพราะขายควบคุมพิเศษ</t>
        </is>
      </c>
      <c r="H118" s="166" t="inlineStr">
        <is>
          <t>ผิด เพราะประกอบวิชาชีพเภสัชกรรมโดยไม่ได้รับอนุญาตวิชาชีพ</t>
        </is>
      </c>
      <c r="I118" s="165" t="n">
        <v>1</v>
      </c>
      <c r="J118" s="166"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 s="166" t="inlineStr"/>
      <c r="L118" s="166" t="inlineStr">
        <is>
          <t>พ.ร.บ. ยา พ.ศ. 2510</t>
        </is>
      </c>
      <c r="M118" s="166" t="inlineStr"/>
      <c r="N118" s="165" t="inlineStr">
        <is>
          <t>SAP</t>
        </is>
      </c>
      <c r="O118" s="166" t="inlineStr">
        <is>
          <t>ข้อ 32 (PLE_CC1_2562_Key.md)</t>
        </is>
      </c>
      <c r="P118" s="165" t="inlineStr">
        <is>
          <t>ข้อสอบเก่า</t>
        </is>
      </c>
      <c r="Q118" s="165" t="inlineStr">
        <is>
          <t>2562</t>
        </is>
      </c>
      <c r="R118" s="165" t="inlineStr"/>
    </row>
    <row r="119" ht="24" customHeight="1" s="49">
      <c r="A119" s="165" t="n">
        <v>117</v>
      </c>
      <c r="B119" s="166" t="inlineStr">
        <is>
          <t>นาง ม. ผิดกฎหมายไหม Wimri z8 inne dinevritwidensaCartate oma X ②Miss . Edison. Wereesinens interns</t>
        </is>
      </c>
      <c r="C119" s="166" t="inlineStr"/>
      <c r="D119" s="166" t="inlineStr">
        <is>
          <t>ไม่ผิด เพราะไม่ได้เป็นคนขาย</t>
        </is>
      </c>
      <c r="E119" s="166" t="inlineStr">
        <is>
          <t>ไม่ผิด เพราะขายยาสามัญประจำบ้าน</t>
        </is>
      </c>
      <c r="F119" s="166" t="inlineStr">
        <is>
          <t>ผิด เพราะว่าขายยาอันตรายโดยไม่มีเภสัช</t>
        </is>
      </c>
      <c r="G119" s="166" t="inlineStr">
        <is>
          <t>ผิด เพราะว่าขายยาอันตรายขณะเภสัชไม่อยู่</t>
        </is>
      </c>
      <c r="H119" s="166" t="inlineStr">
        <is>
          <t>ผิด เพราะว่าขายยาควบคุมพิเศษโดยไม่มีใบสั่งแพทย์์</t>
        </is>
      </c>
      <c r="I119" s="165" t="n">
        <v>1</v>
      </c>
      <c r="J119" s="166"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9" s="166" t="inlineStr"/>
      <c r="L119" s="166" t="inlineStr">
        <is>
          <t>พ.ร.บ. ยา พ.ศ. 2510</t>
        </is>
      </c>
      <c r="M119" s="166" t="inlineStr"/>
      <c r="N119" s="165" t="inlineStr">
        <is>
          <t>SAP</t>
        </is>
      </c>
      <c r="O119" s="166" t="inlineStr">
        <is>
          <t>ข้อ 33 (PLE_CC1_2562_Key.md)</t>
        </is>
      </c>
      <c r="P119" s="165" t="inlineStr">
        <is>
          <t>ข้อสอบเก่า</t>
        </is>
      </c>
      <c r="Q119" s="165" t="inlineStr">
        <is>
          <t>2562</t>
        </is>
      </c>
      <c r="R119" s="165" t="inlineStr"/>
    </row>
    <row r="120" ht="24" customHeight="1" s="49">
      <c r="A120" s="165" t="n">
        <v>118</v>
      </c>
      <c r="B120" s="166" t="inlineStr">
        <is>
          <t>เภสัชกรผิดจรรยาบรรณหรือไม่ isistere s findone X Indigen mediatime dis wer . 27 2510 Wald 39</t>
        </is>
      </c>
      <c r="C120" s="166" t="inlineStr"/>
      <c r="D120" s="166" t="inlineStr">
        <is>
          <t>ไม่ผิด</t>
        </is>
      </c>
      <c r="E120" s="166" t="inlineStr">
        <is>
          <t>ผิด เพราะว่าไม่เคารพกฎหมาย</t>
        </is>
      </c>
      <c r="F120" s="166" t="inlineStr">
        <is>
          <t>ผิด เรื่องความปลอดภัยของผู้ป่วย</t>
        </is>
      </c>
      <c r="G120" s="166" t="inlineStr">
        <is>
          <t>ผิด เพราะสนับสนุนให้ประกอบวิชาชีพผิดกฎหมาย</t>
        </is>
      </c>
      <c r="H120" s="166" t="inlineStr">
        <is>
          <t>ผิด ว่าทำให้เสื่อมเสียวิชาชีพ</t>
        </is>
      </c>
      <c r="I120" s="165" t="n">
        <v>1</v>
      </c>
      <c r="J120" s="166"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0" s="166" t="inlineStr"/>
      <c r="L120" s="166" t="inlineStr">
        <is>
          <t>พ.ร.บ. วิชาชีพเภสัชกรรม 2537</t>
        </is>
      </c>
      <c r="M120" s="166" t="inlineStr"/>
      <c r="N120" s="165" t="inlineStr">
        <is>
          <t>SAP</t>
        </is>
      </c>
      <c r="O120" s="166" t="inlineStr">
        <is>
          <t>ข้อ 38 (PLE_CC1_2562_Key.md)</t>
        </is>
      </c>
      <c r="P120" s="165" t="inlineStr">
        <is>
          <t>ข้อสอบเก่า</t>
        </is>
      </c>
      <c r="Q120" s="165" t="inlineStr">
        <is>
          <t>2562</t>
        </is>
      </c>
      <c r="R120" s="165" t="inlineStr"/>
    </row>
    <row r="121" ht="24" customHeight="1" s="49">
      <c r="A121" s="165" t="n">
        <v>119</v>
      </c>
      <c r="B121"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21" s="166" t="inlineStr"/>
      <c r="D121" s="166" t="inlineStr">
        <is>
          <t>Cost utility มุมมองผู้จ่ายเงิน</t>
        </is>
      </c>
      <c r="E121" s="166" t="inlineStr">
        <is>
          <t>Cost effective มุมมองผู้จ่ายเงิน</t>
        </is>
      </c>
      <c r="F121" s="166" t="inlineStr">
        <is>
          <t>Cost effective มุมมองสังคม</t>
        </is>
      </c>
      <c r="G121" s="166" t="inlineStr">
        <is>
          <t>Cost utility มุมมองผู้ป่วย</t>
        </is>
      </c>
      <c r="H121" s="166" t="inlineStr">
        <is>
          <t>Cost utility มุมมองสังคม</t>
        </is>
      </c>
      <c r="I121" s="165" t="n">
        <v>1</v>
      </c>
      <c r="J121" s="166"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1" s="166" t="inlineStr"/>
      <c r="L121" s="166" t="inlineStr">
        <is>
          <t>พ.ร.บ. ยา พ.ศ. 2510</t>
        </is>
      </c>
      <c r="M121" s="166" t="inlineStr"/>
      <c r="N121" s="165" t="inlineStr">
        <is>
          <t>SAP</t>
        </is>
      </c>
      <c r="O121" s="166" t="inlineStr">
        <is>
          <t>ข้อ 52 (PLE_CC1_2562_Key.md)</t>
        </is>
      </c>
      <c r="P121" s="165" t="inlineStr">
        <is>
          <t>ข้อสอบเก่า</t>
        </is>
      </c>
      <c r="Q121" s="165" t="inlineStr">
        <is>
          <t>2562</t>
        </is>
      </c>
      <c r="R121" s="165" t="inlineStr"/>
    </row>
    <row r="122" ht="24" customHeight="1" s="49">
      <c r="A122" s="165" t="n">
        <v>120</v>
      </c>
      <c r="B122" s="166" t="inlineStr">
        <is>
          <t>จากรูปยาในโครงสร(างมีกลไกการออกฤทธิ์อย.างไร</t>
        </is>
      </c>
      <c r="C122" s="166" t="inlineStr"/>
      <c r="D122" s="166" t="inlineStr">
        <is>
          <t>มีผลต.อดีเอนเอ</t>
        </is>
      </c>
      <c r="E122" s="166" t="inlineStr">
        <is>
          <t>มีผลต.อผนังเซลล</t>
        </is>
      </c>
      <c r="F122" s="166" t="inlineStr">
        <is>
          <t>มีผลต.อไมโครทูบูล</t>
        </is>
      </c>
      <c r="G122" s="166" t="inlineStr">
        <is>
          <t>มีผลต.อเยื่อหุ(มเซลล</t>
        </is>
      </c>
      <c r="H122" s="166" t="inlineStr">
        <is>
          <t>มีผลเป5นพิษต.อเซลล imidazole inanition</t>
        </is>
      </c>
      <c r="I122" s="165" t="n">
        <v>1</v>
      </c>
      <c r="J122" s="166"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2" s="166" t="inlineStr"/>
      <c r="L122" s="166" t="inlineStr">
        <is>
          <t>พ.ร.บ. ยา พ.ศ. 2510</t>
        </is>
      </c>
      <c r="M122" s="166" t="inlineStr"/>
      <c r="N122" s="165" t="inlineStr">
        <is>
          <t>SAP</t>
        </is>
      </c>
      <c r="O122" s="166" t="inlineStr">
        <is>
          <t>ข้อ 41 (PLE_CC1_2561_Key.md)</t>
        </is>
      </c>
      <c r="P122" s="165" t="inlineStr">
        <is>
          <t>ข้อสอบเก่า</t>
        </is>
      </c>
      <c r="Q122" s="165" t="inlineStr">
        <is>
          <t>2561</t>
        </is>
      </c>
      <c r="R122" s="165" t="inlineStr"/>
    </row>
    <row r="123" ht="24" customHeight="1" s="49">
      <c r="A123" s="165" t="n">
        <v>121</v>
      </c>
      <c r="B123"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23" s="166" t="inlineStr"/>
      <c r="D123" s="166" t="inlineStr">
        <is>
          <t>เติม tragacanth ในตำรับ O/W</t>
        </is>
      </c>
      <c r="E123" s="166" t="inlineStr">
        <is>
          <t>เติม sodium chloride ในตำรับ O/W</t>
        </is>
      </c>
      <c r="F123" s="166" t="inlineStr">
        <is>
          <t>เติม sodium benzoate ในตำรับ O/W</t>
        </is>
      </c>
      <c r="G123" s="166" t="inlineStr">
        <is>
          <t>ใช(เครื่อง ball mill ในการเตรียมตำรับ O/W</t>
        </is>
      </c>
      <c r="H123" s="166" t="inlineStr">
        <is>
          <t>เติม hydroxyethyl cellulose ในตำรับ O/W</t>
        </is>
      </c>
      <c r="I123" s="165" t="n">
        <v>1</v>
      </c>
      <c r="J123" s="166"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3" s="166" t="inlineStr"/>
      <c r="L123" s="166" t="inlineStr">
        <is>
          <t>พ.ร.บ. ยา พ.ศ. 2510</t>
        </is>
      </c>
      <c r="M123" s="166" t="inlineStr"/>
      <c r="N123" s="165" t="inlineStr">
        <is>
          <t>SAP</t>
        </is>
      </c>
      <c r="O123" s="166" t="inlineStr">
        <is>
          <t>ข้อ 43 (PLE_CC1_2561_Key.md)</t>
        </is>
      </c>
      <c r="P123" s="165" t="inlineStr">
        <is>
          <t>ข้อสอบเก่า</t>
        </is>
      </c>
      <c r="Q123" s="165" t="inlineStr">
        <is>
          <t>2561</t>
        </is>
      </c>
      <c r="R123" s="165" t="inlineStr"/>
    </row>
    <row r="124" ht="24" customHeight="1" s="49">
      <c r="A124" s="165" t="n">
        <v>122</v>
      </c>
      <c r="B124" s="166" t="inlineStr">
        <is>
          <t>ยา naproxen มีกลไกการออกฤทธิ์อย.างไร</t>
        </is>
      </c>
      <c r="C124" s="166" t="inlineStr"/>
      <c r="D124" s="166" t="inlineStr">
        <is>
          <t>ลดการสร(าง leukotriene</t>
        </is>
      </c>
      <c r="E124" s="166" t="inlineStr">
        <is>
          <t>ลดการสร(าง thromboxane A2</t>
        </is>
      </c>
      <c r="F124" s="166" t="inlineStr">
        <is>
          <t>ยับยั้งการทำงานของ prostaglandin</t>
        </is>
      </c>
      <c r="G124" s="166" t="inlineStr">
        <is>
          <t>ยับยั้งการทำงานของเอนไซม lipo-oxygenase</t>
        </is>
      </c>
      <c r="H124" s="166" t="inlineStr">
        <is>
          <t>ยับยั้งการทำงานของเอนไซม cyclo-oxyganase</t>
        </is>
      </c>
      <c r="I124" s="165" t="n">
        <v>1</v>
      </c>
      <c r="J124" s="166"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4" s="166" t="inlineStr"/>
      <c r="L124" s="166" t="inlineStr">
        <is>
          <t>พ.ร.บ. ยา พ.ศ. 2510</t>
        </is>
      </c>
      <c r="M124" s="166" t="inlineStr"/>
      <c r="N124" s="165" t="inlineStr">
        <is>
          <t>SAP</t>
        </is>
      </c>
      <c r="O124" s="166" t="inlineStr">
        <is>
          <t>ข้อ 49 (PLE_CC1_2561_Key.md)</t>
        </is>
      </c>
      <c r="P124" s="165" t="inlineStr">
        <is>
          <t>ข้อสอบเก่า</t>
        </is>
      </c>
      <c r="Q124" s="165" t="inlineStr">
        <is>
          <t>2561</t>
        </is>
      </c>
      <c r="R124" s="165" t="inlineStr"/>
    </row>
    <row r="125" ht="24" customHeight="1" s="49">
      <c r="A125" s="165" t="n">
        <v>123</v>
      </c>
      <c r="B125"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5" s="166" t="inlineStr"/>
      <c r="D125" s="166" t="inlineStr">
        <is>
          <t>เปลี่ยนเป5นยา celecoxib</t>
        </is>
      </c>
      <c r="E125" s="166" t="inlineStr">
        <is>
          <t>เปลี่ยนเป5นยา tramadol</t>
        </is>
      </c>
      <c r="F125" s="166" t="inlineStr">
        <is>
          <t>เปลี่ยนเป5นยา methotrexate</t>
        </is>
      </c>
      <c r="G125" s="166" t="inlineStr">
        <is>
          <t>Naproxen 250 mg + antacid</t>
        </is>
      </c>
      <c r="H125" s="166" t="inlineStr">
        <is>
          <t>Naproxen 500 mg + omeprazole mum</t>
        </is>
      </c>
      <c r="I125" s="165" t="n">
        <v>1</v>
      </c>
      <c r="J125" s="166"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5" s="166" t="inlineStr"/>
      <c r="L125" s="166" t="inlineStr">
        <is>
          <t>พ.ร.บ. ยา พ.ศ. 2510</t>
        </is>
      </c>
      <c r="M125" s="166" t="inlineStr"/>
      <c r="N125" s="165" t="inlineStr">
        <is>
          <t>SAP</t>
        </is>
      </c>
      <c r="O125" s="166" t="inlineStr">
        <is>
          <t>ข้อ 50 (PLE_CC1_2561_Key.md)</t>
        </is>
      </c>
      <c r="P125" s="165" t="inlineStr">
        <is>
          <t>ข้อสอบเก่า</t>
        </is>
      </c>
      <c r="Q125" s="165" t="inlineStr">
        <is>
          <t>2561</t>
        </is>
      </c>
      <c r="R125" s="165" t="inlineStr"/>
    </row>
    <row r="126" ht="24" customHeight="1" s="49">
      <c r="A126" s="165" t="n">
        <v>124</v>
      </c>
      <c r="B126" s="166" t="inlineStr">
        <is>
          <t>อาการใดเป5นอาการรุนแรง ควรไปพบแพทย์อย.างเร.งด.วนสำหรับ ผู(ปcวยรายนี้</t>
        </is>
      </c>
      <c r="C126" s="166" t="inlineStr"/>
      <c r="D126" s="166" t="inlineStr">
        <is>
          <t>ปวดท(อง</t>
        </is>
      </c>
      <c r="E126" s="166" t="inlineStr">
        <is>
          <t>ปวดศีรษะ</t>
        </is>
      </c>
      <c r="F126" s="166" t="inlineStr">
        <is>
          <t>เบื่ออาหาร</t>
        </is>
      </c>
      <c r="G126" s="166" t="inlineStr">
        <is>
          <t>ปVสสาวะขุ.น</t>
        </is>
      </c>
      <c r="H126" s="166" t="inlineStr">
        <is>
          <t>มีไข( หนาวสั่น</t>
        </is>
      </c>
      <c r="I126" s="165" t="n">
        <v>1</v>
      </c>
      <c r="J126" s="166"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6" s="166" t="inlineStr"/>
      <c r="L126" s="166" t="inlineStr">
        <is>
          <t>พ.ร.บ. ยา พ.ศ. 2510</t>
        </is>
      </c>
      <c r="M126" s="166" t="inlineStr"/>
      <c r="N126" s="165" t="inlineStr">
        <is>
          <t>SAP</t>
        </is>
      </c>
      <c r="O126" s="166" t="inlineStr">
        <is>
          <t>ข้อ 78 (PLE_CC1_2561_Key.md)</t>
        </is>
      </c>
      <c r="P126" s="165" t="inlineStr">
        <is>
          <t>ข้อสอบเก่า</t>
        </is>
      </c>
      <c r="Q126" s="165" t="inlineStr">
        <is>
          <t>2561</t>
        </is>
      </c>
      <c r="R126" s="165" t="inlineStr"/>
    </row>
    <row r="127" ht="24" customHeight="1" s="49">
      <c r="A127" s="165" t="n">
        <v>125</v>
      </c>
      <c r="B127" s="166" t="inlineStr">
        <is>
          <t>เภสัชกรควรแนะนำการใช(ยา isotretinoin แก.ผู(ปcวยอย.างไร</t>
        </is>
      </c>
      <c r="C127" s="166" t="inlineStr"/>
      <c r="D127" s="166" t="inlineStr">
        <is>
          <t>กินตอนท(องว.าง</t>
        </is>
      </c>
      <c r="E127" s="166" t="inlineStr">
        <is>
          <t>กินห.างกันอย.างน(อยสองชั่วโมง</t>
        </is>
      </c>
      <c r="F127" s="166" t="inlineStr">
        <is>
          <t>ใช(ครีมกันแดด SPF อย.างน(อย 30</t>
        </is>
      </c>
      <c r="G127" s="166" t="inlineStr">
        <is>
          <t>อาจทำให( คอนแทคเลนสเปลี่ยนสี</t>
        </is>
      </c>
      <c r="H127" s="166" t="inlineStr">
        <is>
          <t>ต(องมีการตรวจค.าไตอย.างสม่ำเสมอ</t>
        </is>
      </c>
      <c r="I127" s="165" t="n">
        <v>1</v>
      </c>
      <c r="J127" s="166"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7" s="166" t="inlineStr"/>
      <c r="L127" s="166" t="inlineStr">
        <is>
          <t>พ.ร.บ. ยา พ.ศ. 2510</t>
        </is>
      </c>
      <c r="M127" s="166" t="inlineStr"/>
      <c r="N127" s="165" t="inlineStr">
        <is>
          <t>SAP</t>
        </is>
      </c>
      <c r="O127" s="166" t="inlineStr">
        <is>
          <t>ข้อ 81 (PLE_CC1_2561_Key.md)</t>
        </is>
      </c>
      <c r="P127" s="165" t="inlineStr">
        <is>
          <t>ข้อสอบเก่า</t>
        </is>
      </c>
      <c r="Q127" s="165" t="inlineStr">
        <is>
          <t>2561</t>
        </is>
      </c>
      <c r="R127" s="165" t="inlineStr"/>
    </row>
    <row r="128" ht="24" customHeight="1" s="49">
      <c r="A128" s="165" t="n">
        <v>126</v>
      </c>
      <c r="B128"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8" s="166" t="inlineStr"/>
      <c r="D128" s="166" t="inlineStr">
        <is>
          <t>เพิ่ม NaOH</t>
        </is>
      </c>
      <c r="E128" s="166" t="inlineStr">
        <is>
          <t>เติม Span 60</t>
        </is>
      </c>
      <c r="F128" s="166" t="inlineStr">
        <is>
          <t>เติม Tween 20</t>
        </is>
      </c>
      <c r="G128" s="166" t="inlineStr">
        <is>
          <t>ลดวัฏภาคน้ำมัน</t>
        </is>
      </c>
      <c r="H128" s="166" t="inlineStr">
        <is>
          <t>เพิ่มปริมาณ BHT</t>
        </is>
      </c>
      <c r="I128" s="165" t="n">
        <v>1</v>
      </c>
      <c r="J128" s="166"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8" s="166" t="inlineStr"/>
      <c r="L128" s="166" t="inlineStr">
        <is>
          <t>พ.ร.บ. ยา พ.ศ. 2510</t>
        </is>
      </c>
      <c r="M128" s="166" t="inlineStr"/>
      <c r="N128" s="165" t="inlineStr">
        <is>
          <t>SAP</t>
        </is>
      </c>
      <c r="O128" s="166" t="inlineStr">
        <is>
          <t>ข้อ 89 (PLE_CC1_2561_Key.md)</t>
        </is>
      </c>
      <c r="P128" s="165" t="inlineStr">
        <is>
          <t>ข้อสอบเก่า</t>
        </is>
      </c>
      <c r="Q128" s="165" t="inlineStr">
        <is>
          <t>2561</t>
        </is>
      </c>
      <c r="R128" s="165" t="inlineStr"/>
    </row>
    <row r="129" ht="24" customHeight="1" s="49">
      <c r="A129" s="165" t="n">
        <v>127</v>
      </c>
      <c r="B129" s="166" t="inlineStr">
        <is>
          <t>ถ(าวิเคราะหยา A ด(วย HPLC ได( retention time ของ standard เท.ากับยา A หมายความว.าอย.างไร</t>
        </is>
      </c>
      <c r="C129" s="166" t="inlineStr"/>
      <c r="D129" s="166" t="inlineStr">
        <is>
          <t>ยา A กับ standard มีปริมาณเท.ากัน</t>
        </is>
      </c>
      <c r="E129" s="166" t="inlineStr">
        <is>
          <t>ยากับ standard เป5นสารคนละตัวกัน</t>
        </is>
      </c>
      <c r="F129" s="166" t="inlineStr">
        <is>
          <t>ยา A เป5น by product ของ standard</t>
        </is>
      </c>
      <c r="G129" s="166" t="inlineStr">
        <is>
          <t>เวลาที่ standard กับยา A อยู.ใน column เท.ากัน</t>
        </is>
      </c>
      <c r="H129" s="166" t="inlineStr">
        <is>
          <t>ยา A มีความชอบพอกับ stationary phase ใน column</t>
        </is>
      </c>
      <c r="I129" s="165" t="n">
        <v>1</v>
      </c>
      <c r="J129" s="166"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66" t="inlineStr"/>
      <c r="L129" s="166" t="inlineStr">
        <is>
          <t>พ.ร.บ. ยา พ.ศ. 2510</t>
        </is>
      </c>
      <c r="M129" s="166" t="inlineStr"/>
      <c r="N129" s="165" t="inlineStr">
        <is>
          <t>SAP</t>
        </is>
      </c>
      <c r="O129" s="166" t="inlineStr">
        <is>
          <t>ข้อ 112 (PLE_CC1_2561_Key.md)</t>
        </is>
      </c>
      <c r="P129" s="165" t="inlineStr">
        <is>
          <t>ข้อสอบเก่า</t>
        </is>
      </c>
      <c r="Q129" s="165" t="inlineStr">
        <is>
          <t>2561</t>
        </is>
      </c>
      <c r="R129" s="165" t="inlineStr"/>
    </row>
    <row r="130" ht="24" customHeight="1" s="49">
      <c r="A130" s="165" t="n">
        <v>128</v>
      </c>
      <c r="B130" s="166" t="inlineStr">
        <is>
          <t>ยา HCTZ 25 mg/tab น้ำหนักเม็ดยา 1 เม็ดเท.ากับ 100 mg ควร ทดสอบในหัวข้อ uniformity of dosage unit USP41 อย.างไร mm i I 8</t>
        </is>
      </c>
      <c r="C130" s="166" t="inlineStr"/>
      <c r="D130" s="166" t="inlineStr">
        <is>
          <t>ค.ายา</t>
        </is>
      </c>
      <c r="E130" s="166" t="inlineStr">
        <is>
          <t>ค.าตรวจเลือด</t>
        </is>
      </c>
      <c r="F130" s="166" t="inlineStr">
        <is>
          <t>ค.าเครื่องมือแพทย์</t>
        </is>
      </c>
      <c r="G130" s="166" t="inlineStr">
        <is>
          <t>ค.าความเจ็บปวด</t>
        </is>
      </c>
      <c r="H130" s="166" t="inlineStr">
        <is>
          <t>ค.าสูญเสียประสิทธิภาพการทำงาน</t>
        </is>
      </c>
      <c r="I130" s="165" t="n">
        <v>1</v>
      </c>
      <c r="J130" s="166"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66" t="inlineStr"/>
      <c r="L130" s="166" t="inlineStr">
        <is>
          <t>พ.ร.บ. ยา พ.ศ. 2510</t>
        </is>
      </c>
      <c r="M130" s="166" t="inlineStr"/>
      <c r="N130" s="165" t="inlineStr">
        <is>
          <t>SAP</t>
        </is>
      </c>
      <c r="O130" s="166" t="inlineStr">
        <is>
          <t>ข้อ 114 (PLE_CC1_2561_Key.md)</t>
        </is>
      </c>
      <c r="P130" s="165" t="inlineStr">
        <is>
          <t>ข้อสอบเก่า</t>
        </is>
      </c>
      <c r="Q130" s="165" t="inlineStr">
        <is>
          <t>2561</t>
        </is>
      </c>
      <c r="R130" s="165" t="inlineStr"/>
    </row>
    <row r="131" ht="24" customHeight="1" s="49">
      <c r="A131" s="165" t="n">
        <v>129</v>
      </c>
      <c r="B131"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31" s="166" t="inlineStr"/>
      <c r="D131" s="166" t="inlineStr">
        <is>
          <t>ศึกษาแบบ Case control โดยหาค.า RR</t>
        </is>
      </c>
      <c r="E131" s="166" t="inlineStr">
        <is>
          <t>ศึกษาแบบ Case control โดยหาค.า OR</t>
        </is>
      </c>
      <c r="F131" s="166" t="inlineStr">
        <is>
          <t>ศึกษาแบบ Cohort study โดยหาค.า RR</t>
        </is>
      </c>
      <c r="G131" s="166" t="inlineStr">
        <is>
          <t>ศึกษาแบบ Cohort study โดยหาค.า OR</t>
        </is>
      </c>
      <c r="H131" s="166" t="inlineStr">
        <is>
          <t>ศึกษาแบบ Cross sectional วัดผลเป5น prevalence e r e ere t</t>
        </is>
      </c>
      <c r="I131" s="165" t="n">
        <v>1</v>
      </c>
      <c r="J131" s="166"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66" t="inlineStr"/>
      <c r="L131" s="166" t="inlineStr">
        <is>
          <t>พ.ร.บ. ยา พ.ศ. 2510</t>
        </is>
      </c>
      <c r="M131" s="166" t="inlineStr"/>
      <c r="N131" s="165" t="inlineStr">
        <is>
          <t>SAP</t>
        </is>
      </c>
      <c r="O131" s="166" t="inlineStr">
        <is>
          <t>ข้อ 121 (PLE_CC1_2561_Key.md)</t>
        </is>
      </c>
      <c r="P131" s="165" t="inlineStr">
        <is>
          <t>ข้อสอบเก่า</t>
        </is>
      </c>
      <c r="Q131" s="165" t="inlineStr">
        <is>
          <t>2561</t>
        </is>
      </c>
      <c r="R131" s="165" t="inlineStr"/>
    </row>
    <row r="132" ht="24" customHeight="1" s="49">
      <c r="A132" s="165" t="n">
        <v>130</v>
      </c>
      <c r="B132"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32" s="166" t="inlineStr"/>
      <c r="D132" s="166" t="inlineStr">
        <is>
          <t>ยา A ลดอัตราการตายได้มากกว่า Enalapril ร้อยละ 80%</t>
        </is>
      </c>
      <c r="E132" s="166" t="inlineStr">
        <is>
          <t>ยา A ลดอัตราการตายได้มากกว่า Enalapril ร้อยละ 20%</t>
        </is>
      </c>
      <c r="F132" s="166" t="inlineStr">
        <is>
          <t>ยา A ลดอัตราการตายได้น้อยกว่า Enalapril ร้อยละ 80%</t>
        </is>
      </c>
      <c r="G132" s="166" t="inlineStr">
        <is>
          <t>ยา A ลดอัตราการตายได้น้อยกว่า Enalapril ร้อยละ 20%</t>
        </is>
      </c>
      <c r="H132" s="166" t="inlineStr">
        <is>
          <t>ยา A ลดอัตราการตายได้ร้อยละ 20% ของ Enalapril</t>
        </is>
      </c>
      <c r="I132" s="165" t="n">
        <v>1</v>
      </c>
      <c r="J132" s="166"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66" t="inlineStr"/>
      <c r="L132" s="166" t="inlineStr">
        <is>
          <t>พ.ร.บ. ยา พ.ศ. 2510</t>
        </is>
      </c>
      <c r="M132" s="166" t="inlineStr"/>
      <c r="N132" s="165" t="inlineStr">
        <is>
          <t>SAP</t>
        </is>
      </c>
      <c r="O132" s="166" t="inlineStr">
        <is>
          <t>ข้อ 6 (PLE_CC1_2560 22 April Set 1.md)</t>
        </is>
      </c>
      <c r="P132" s="165" t="inlineStr">
        <is>
          <t>ข้อสอบเก่า</t>
        </is>
      </c>
      <c r="Q132" s="165" t="inlineStr">
        <is>
          <t>2560</t>
        </is>
      </c>
      <c r="R132" s="165" t="inlineStr"/>
    </row>
    <row r="133" ht="24" customHeight="1" s="49">
      <c r="A133" s="165" t="n">
        <v>131</v>
      </c>
      <c r="B133" s="166" t="inlineStr">
        <is>
          <t>ต้องรักษานานเท่าไหร่ จะได้ประสิทธิภาพการรักษาสูงสุด</t>
        </is>
      </c>
      <c r="C133" s="166" t="inlineStr"/>
      <c r="D133" s="166" t="inlineStr">
        <is>
          <t>3 วัน</t>
        </is>
      </c>
      <c r="E133" s="166" t="inlineStr">
        <is>
          <t>5 วัน</t>
        </is>
      </c>
      <c r="F133" s="166" t="inlineStr">
        <is>
          <t>2 wk</t>
        </is>
      </c>
      <c r="G133" s="166" t="inlineStr">
        <is>
          <t>4 wk</t>
        </is>
      </c>
      <c r="H133" s="166" t="inlineStr">
        <is>
          <t>6 wk</t>
        </is>
      </c>
      <c r="I133" s="165" t="n">
        <v>1</v>
      </c>
      <c r="J133"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66" t="inlineStr"/>
      <c r="L133" s="166" t="inlineStr">
        <is>
          <t>พ.ร.บ. ยา พ.ศ. 2510</t>
        </is>
      </c>
      <c r="M133" s="166" t="inlineStr"/>
      <c r="N133" s="165" t="inlineStr">
        <is>
          <t>SAP</t>
        </is>
      </c>
      <c r="O133" s="166" t="inlineStr">
        <is>
          <t>ข้อ 8 (PLE_CC1_2560 22 April Set 1.md)</t>
        </is>
      </c>
      <c r="P133" s="165" t="inlineStr">
        <is>
          <t>ข้อสอบเก่า</t>
        </is>
      </c>
      <c r="Q133" s="165" t="inlineStr">
        <is>
          <t>2560</t>
        </is>
      </c>
      <c r="R133" s="165" t="inlineStr"/>
    </row>
    <row r="134" ht="24" customHeight="1" s="49">
      <c r="A134" s="165" t="n">
        <v>132</v>
      </c>
      <c r="B134" s="166" t="inlineStr">
        <is>
          <t>ภญ.กานดา มีความผิดตามจรรยาบรรณวิชาชีพเภสัชกรรมหรือไม่ เพราะเหตุใด</t>
        </is>
      </c>
      <c r="C134" s="166" t="inlineStr"/>
      <c r="D134" s="166" t="inlineStr">
        <is>
          <t>ไม่ผิด เพราะไม่ได้กระท้าความผิดโดยตรงต่อนายชิดชัย</t>
        </is>
      </c>
      <c r="E134" s="166" t="inlineStr">
        <is>
          <t>ไม่ผิด เพราะใบอนุญาตขายยาให้การคุ้มกันต่อลูกจ้าง หรือตัวแทนผู้รับอนุญาต</t>
        </is>
      </c>
      <c r="F134" s="166" t="inlineStr">
        <is>
          <t>ผิด เพราะไม่ปิดบังตู้ยาอันตราย หรือยาควบคุมพิเศษ เหมือนเป็นการชักชวนให้ผู้ป่วยมารับ บริการ</t>
        </is>
      </c>
      <c r="G134" s="166" t="inlineStr">
        <is>
          <t>ผิด เพราะไม่รักษามาตรฐานการประกอบวิชาชีพเภสัชกรรม</t>
        </is>
      </c>
      <c r="H134" s="166" t="inlineStr">
        <is>
          <t>ผิด เพราะถือเป็นการให้ค้ารับรองที่เป็นเท็จ หรือให้ความเห็นโดยไม่สุจริตทางอ้อมว่ามีเภสัชกร</t>
        </is>
      </c>
      <c r="I134" s="165" t="n">
        <v>1</v>
      </c>
      <c r="J134" s="166"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66" t="inlineStr"/>
      <c r="L134" s="166" t="inlineStr">
        <is>
          <t>พ.ร.บ. วิชาชีพเภสัชกรรม 2537</t>
        </is>
      </c>
      <c r="M134" s="166" t="inlineStr"/>
      <c r="N134" s="165" t="inlineStr">
        <is>
          <t>SAP</t>
        </is>
      </c>
      <c r="O134" s="166" t="inlineStr">
        <is>
          <t>ข้อ 1 (PLE_CC1_2560 22 April Set 1.md)</t>
        </is>
      </c>
      <c r="P134" s="165" t="inlineStr">
        <is>
          <t>ข้อสอบเก่า</t>
        </is>
      </c>
      <c r="Q134" s="165" t="inlineStr">
        <is>
          <t>2560</t>
        </is>
      </c>
      <c r="R134" s="165" t="inlineStr"/>
    </row>
    <row r="135" ht="24" customHeight="1" s="49">
      <c r="A135" s="165" t="n">
        <v>133</v>
      </c>
      <c r="B135" s="166" t="inlineStr">
        <is>
          <t>ผู้รับอนุญาต ท้าผิดพรบ.วิชาชีพเภสัชกรรมหรือไม่อย่างไร</t>
        </is>
      </c>
      <c r="C135" s="166" t="inlineStr"/>
      <c r="D135" s="166" t="inlineStr">
        <is>
          <t>ผิด เพราะการกระท้าส่งผลต่อผู้ป่วยโดยตรง</t>
        </is>
      </c>
      <c r="E135" s="166" t="inlineStr">
        <is>
          <t>ผิด เพราะเป็นผู้จ่ายยาเอง</t>
        </is>
      </c>
      <c r="F135" s="166" t="inlineStr">
        <is>
          <t>ผิด เพราะ ไม่เป็นตามจรรณยาบรรณเภสัชชุมชน</t>
        </is>
      </c>
      <c r="G135" s="166" t="inlineStr">
        <is>
          <t>ไม่ผิด เพราะขนิษฐาไม่ใช่เภสัชฯ และพรบ. วิชาชีพมีไว้ส้าหรับเภสัชเท่านั น</t>
        </is>
      </c>
      <c r="H135" s="166" t="inlineStr">
        <is>
          <t>ไม่ผิด หากพิสูจน์ได้ว่าเภสัชยินยอม</t>
        </is>
      </c>
      <c r="I135" s="165" t="n">
        <v>1</v>
      </c>
      <c r="J135" s="166"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66" t="inlineStr"/>
      <c r="L135" s="166" t="inlineStr">
        <is>
          <t>พ.ร.บ. ยา พ.ศ. 2510</t>
        </is>
      </c>
      <c r="M135" s="166" t="inlineStr"/>
      <c r="N135" s="165" t="inlineStr">
        <is>
          <t>SAP</t>
        </is>
      </c>
      <c r="O135" s="166" t="inlineStr">
        <is>
          <t>ข้อ 2 (PLE_CC1_2560 22 April Set 1.md)</t>
        </is>
      </c>
      <c r="P135" s="165" t="inlineStr">
        <is>
          <t>ข้อสอบเก่า</t>
        </is>
      </c>
      <c r="Q135" s="165" t="inlineStr">
        <is>
          <t>2560</t>
        </is>
      </c>
      <c r="R135" s="165" t="inlineStr"/>
    </row>
    <row r="136" ht="24" customHeight="1" s="49">
      <c r="A136" s="165" t="n">
        <v>134</v>
      </c>
      <c r="B136" s="166" t="inlineStr">
        <is>
          <t>เภสัชกรผิด พ.ร.บ.ยา มั ย เพราะอะไร</t>
        </is>
      </c>
      <c r="C136" s="166" t="inlineStr"/>
      <c r="D136" s="166" t="inlineStr">
        <is>
          <t>ผิด เพราะไม่อยู่ปฏิบัติงานในเวลาปฏิบัติการ รวมโดย Phongsathorn Phlaisaithong Rx 9 UP 25 | P a g e</t>
        </is>
      </c>
      <c r="E136" s="166" t="inlineStr">
        <is>
          <t>บัญชียาหลักแห่งชาติ (National List of Essential Medicines: NLEM)</t>
        </is>
      </c>
      <c r="F136" s="166" t="inlineStr">
        <is>
          <t>เกณฑ์จริยธรรมว่าด้วยการส่งเสริมการขายยาของกระทรวงสาธารณสุข</t>
        </is>
      </c>
      <c r="G136" s="166" t="inlineStr">
        <is>
          <t>พ.ร.บ. ยา พ.ศ. 2510 (การจำหน่ายยาอันตรายและยาควบคุมพิเศษ)</t>
        </is>
      </c>
      <c r="H136" s="166" t="inlineStr">
        <is>
          <t>พ.ร.บ. ยาเสพติดให้โทษ พ.ศ. 2522 (ยาเสพติดให้โทษประเภท 2 และ 3)</t>
        </is>
      </c>
      <c r="I136" s="165" t="n">
        <v>1</v>
      </c>
      <c r="J136" s="166"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66" t="inlineStr"/>
      <c r="L136" s="166" t="inlineStr">
        <is>
          <t>พ.ร.บ. ยา พ.ศ. 2510</t>
        </is>
      </c>
      <c r="M136" s="166" t="inlineStr"/>
      <c r="N136" s="165" t="inlineStr">
        <is>
          <t>SAP</t>
        </is>
      </c>
      <c r="O136" s="166" t="inlineStr">
        <is>
          <t>ข้อ 3 (PLE_CC1_2560 22 April Set 1.md)</t>
        </is>
      </c>
      <c r="P136" s="165" t="inlineStr">
        <is>
          <t>ข้อสอบเก่า</t>
        </is>
      </c>
      <c r="Q136" s="165" t="inlineStr">
        <is>
          <t>2560</t>
        </is>
      </c>
      <c r="R136" s="165" t="inlineStr"/>
    </row>
    <row r="137" ht="24" customHeight="1" s="49">
      <c r="A137" s="165" t="n">
        <v>135</v>
      </c>
      <c r="B137" s="166" t="inlineStr">
        <is>
          <t>นางขนิษฐา มีความผิดตามพรบ.ยา ปี 2510 และฉบับแก้ไขเพิ่มเติมข้อใด</t>
        </is>
      </c>
      <c r="C137" s="166" t="inlineStr"/>
      <c r="D137" s="166" t="inlineStr">
        <is>
          <t>ไม่สามารถจัดหาเภสัชกรมาปฏิบัติหน้าที่ได้ตลอดเวลาที่เปิดท้าการ</t>
        </is>
      </c>
      <c r="E137" s="166" t="inlineStr">
        <is>
          <t>ขายยาโดยไม่ได้รับอนุญาติ</t>
        </is>
      </c>
      <c r="F137" s="166" t="inlineStr">
        <is>
          <t>ไม่อยู่ปฏิบัติหน้าที่ในเวลาปฏิบัติการ</t>
        </is>
      </c>
      <c r="G137" s="166" t="inlineStr">
        <is>
          <t>ขายยาอันตรายและยาควบคุมพิเศษ</t>
        </is>
      </c>
      <c r="H137" s="166" t="inlineStr">
        <is>
          <t>ไม่ปฏิบัติตามพรบ.วิชาชีพเภสัชกรรม</t>
        </is>
      </c>
      <c r="I137" s="165" t="n">
        <v>1</v>
      </c>
      <c r="J137" s="166"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66" t="inlineStr"/>
      <c r="L137" s="166" t="inlineStr">
        <is>
          <t>พ.ร.บ. ยา พ.ศ. 2510</t>
        </is>
      </c>
      <c r="M137" s="166" t="inlineStr"/>
      <c r="N137" s="165" t="inlineStr">
        <is>
          <t>SAP</t>
        </is>
      </c>
      <c r="O137" s="166" t="inlineStr">
        <is>
          <t>ข้อ 4 (PLE_CC1_2560 22 April Set 1.md)</t>
        </is>
      </c>
      <c r="P137" s="165" t="inlineStr">
        <is>
          <t>ข้อสอบเก่า</t>
        </is>
      </c>
      <c r="Q137" s="165" t="inlineStr">
        <is>
          <t>2560</t>
        </is>
      </c>
      <c r="R137" s="165" t="inlineStr"/>
    </row>
    <row r="138" ht="24" customHeight="1" s="49">
      <c r="A138" s="165" t="n">
        <v>136</v>
      </c>
      <c r="B138" s="166"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38" s="166" t="inlineStr"/>
      <c r="D138" s="166" t="inlineStr">
        <is>
          <t>พ.ร.บ. วิชาชีพเภสัชกรรม พ.ศ. 2537 และข้อบังคับจรรยาบรรณวิชาชีพ</t>
        </is>
      </c>
      <c r="E138" s="166" t="inlineStr">
        <is>
          <t>พ.ร.บ. ผลิตภัณฑ์สมุนไพร พ.ศ. 2562</t>
        </is>
      </c>
      <c r="F138" s="166" t="inlineStr">
        <is>
          <t>พ.ร.บ. เครื่องสำอาง พ.ศ. 2558</t>
        </is>
      </c>
      <c r="G138" s="166" t="inlineStr">
        <is>
          <t>พ.ร.บ. หลักประกันสุขภาพแห่งชาติ พ.ศ. 2545</t>
        </is>
      </c>
      <c r="H138" s="166" t="inlineStr">
        <is>
          <t>การปฏิบัติทางเภสัชกรรมชุมชน (Good Pharmacy Practice: GPP)</t>
        </is>
      </c>
      <c r="I138" s="165" t="n">
        <v>1</v>
      </c>
      <c r="J138"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66" t="inlineStr"/>
      <c r="L138" s="166" t="inlineStr">
        <is>
          <t>พ.ร.บ. ยา พ.ศ. 2510</t>
        </is>
      </c>
      <c r="M138" s="166" t="inlineStr"/>
      <c r="N138" s="165" t="inlineStr">
        <is>
          <t>SAP</t>
        </is>
      </c>
      <c r="O138" s="166" t="inlineStr">
        <is>
          <t>ข้อ 13 (PLE_CC1_2560 22 April Set 2.md)</t>
        </is>
      </c>
      <c r="P138" s="165" t="inlineStr">
        <is>
          <t>ข้อสอบเก่า</t>
        </is>
      </c>
      <c r="Q138" s="165" t="inlineStr">
        <is>
          <t>2560</t>
        </is>
      </c>
      <c r="R138" s="165" t="inlineStr"/>
    </row>
    <row r="139" ht="24" customHeight="1" s="49">
      <c r="A139" s="165" t="n">
        <v>137</v>
      </c>
      <c r="B139" s="166"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39" s="166" t="inlineStr"/>
      <c r="D139" s="166" t="inlineStr">
        <is>
          <t>A และ B</t>
        </is>
      </c>
      <c r="E139" s="166" t="inlineStr">
        <is>
          <t>A และ C</t>
        </is>
      </c>
      <c r="F139" s="166" t="inlineStr">
        <is>
          <t>B และ C</t>
        </is>
      </c>
      <c r="G139" s="166" t="inlineStr">
        <is>
          <t>A B และ C</t>
        </is>
      </c>
      <c r="H139" s="166" t="inlineStr">
        <is>
          <t>ไม่มีข้อใดถูก</t>
        </is>
      </c>
      <c r="I139" s="165" t="n">
        <v>1</v>
      </c>
      <c r="J139" s="166"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66" t="inlineStr"/>
      <c r="L139" s="166" t="inlineStr">
        <is>
          <t>พ.ร.บ. ยา พ.ศ. 2510</t>
        </is>
      </c>
      <c r="M139" s="166" t="inlineStr"/>
      <c r="N139" s="165" t="inlineStr">
        <is>
          <t>SAP</t>
        </is>
      </c>
      <c r="O139" s="166" t="inlineStr">
        <is>
          <t>ข้อ 63 (Pharmtutor_2024_Set1.md)</t>
        </is>
      </c>
      <c r="P139" s="165" t="inlineStr">
        <is>
          <t>ข้อสอบจำลอง</t>
        </is>
      </c>
      <c r="Q139" s="165" t="inlineStr">
        <is>
          <t>Mock Pharmtutor 2024</t>
        </is>
      </c>
      <c r="R139" s="165" t="inlineStr"/>
    </row>
    <row r="140" ht="24" customHeight="1" s="49">
      <c r="A140" s="165" t="n">
        <v>138</v>
      </c>
      <c r="B140" s="166"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40" s="166" t="inlineStr"/>
      <c r="D140" s="166" t="inlineStr">
        <is>
          <t>ผ่าน เนื่องจากผลการทดสอบผ่านเกณฑ์ทุกหัวข้อ content for injections USP39, P.532</t>
        </is>
      </c>
      <c r="E140" s="166" t="inlineStr">
        <is>
          <t>ไม่ผ่าน เนื่องจากผลการทดสอบในหัวข้อ assay ต่ำกว่าที่กำหนด</t>
        </is>
      </c>
      <c r="F140" s="166" t="inlineStr">
        <is>
          <t>ไม่ผ่าน เนื่องจากผลการทดสอบในหัวข้อ organic Impurities มากกว่าที่กำหนด</t>
        </is>
      </c>
      <c r="G140" s="166" t="inlineStr">
        <is>
          <t>ไม่ผ่าน เนื่องจากผลการทดสอบในหัวข้อ container content ต่ำกว่าที่กำหนด</t>
        </is>
      </c>
      <c r="H140" s="166" t="inlineStr">
        <is>
          <t>ไม่ผ่าน เนื่องจากผลการทดสอบในหัวข้อ particulate Matter มีจำนวน particles เกินกว่าที่กำหนด</t>
        </is>
      </c>
      <c r="I140" s="165" t="n">
        <v>1</v>
      </c>
      <c r="J140" s="166"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66" t="inlineStr"/>
      <c r="L140" s="166" t="inlineStr">
        <is>
          <t>พ.ร.บ. ยา พ.ศ. 2510</t>
        </is>
      </c>
      <c r="M140" s="166" t="inlineStr"/>
      <c r="N140" s="165" t="inlineStr">
        <is>
          <t>SAP</t>
        </is>
      </c>
      <c r="O140" s="166" t="inlineStr">
        <is>
          <t>ข้อ 96 (Pharmtutor_2024_Set1.md)</t>
        </is>
      </c>
      <c r="P140" s="165" t="inlineStr">
        <is>
          <t>ข้อสอบจำลอง</t>
        </is>
      </c>
      <c r="Q140" s="165" t="inlineStr">
        <is>
          <t>Mock Pharmtutor 2024</t>
        </is>
      </c>
      <c r="R140" s="165" t="inlineStr"/>
    </row>
    <row r="141" ht="24" customHeight="1" s="49">
      <c r="A141" s="165" t="n">
        <v>139</v>
      </c>
      <c r="B141" s="166"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41" s="166" t="inlineStr"/>
      <c r="D141" s="166" t="inlineStr">
        <is>
          <t>นายสมชาย</t>
        </is>
      </c>
      <c r="E141" s="166" t="inlineStr">
        <is>
          <t>นายอวบ</t>
        </is>
      </c>
      <c r="F141" s="166" t="inlineStr">
        <is>
          <t>เภสัชกรกล้วย</t>
        </is>
      </c>
      <c r="G141" s="166" t="inlineStr">
        <is>
          <t>เภสัชกรกล้วย นายสมชาย</t>
        </is>
      </c>
      <c r="H141" s="166" t="inlineStr">
        <is>
          <t>เภสัชกรกล้วย นายอวบ นายสมชาย</t>
        </is>
      </c>
      <c r="I141" s="165" t="n">
        <v>1</v>
      </c>
      <c r="J141" s="166"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66" t="inlineStr"/>
      <c r="L141" s="166" t="inlineStr">
        <is>
          <t>พ.ร.บ. ยา พ.ศ. 2510</t>
        </is>
      </c>
      <c r="M141" s="166" t="inlineStr"/>
      <c r="N141" s="165" t="inlineStr">
        <is>
          <t>SAP</t>
        </is>
      </c>
      <c r="O141" s="166" t="inlineStr">
        <is>
          <t>ข้อ 111 (Pharmtutor_2024_Set1.md)</t>
        </is>
      </c>
      <c r="P141" s="165" t="inlineStr">
        <is>
          <t>ข้อสอบจำลอง</t>
        </is>
      </c>
      <c r="Q141" s="165" t="inlineStr">
        <is>
          <t>Mock Pharmtutor 2024</t>
        </is>
      </c>
      <c r="R141" s="165" t="inlineStr"/>
    </row>
    <row r="142" ht="24" customHeight="1" s="49">
      <c r="A142" s="165" t="n">
        <v>140</v>
      </c>
      <c r="B142" s="166" t="inlineStr">
        <is>
          <t>หากต้องการสืบค้นประสิทธิภาพของยาในกลุ่ม HMG-CoA reductase ว่ายาชนิดใดมีค่าครึ่งชีวิตต่ำที่สุด ควนสืบค้นจากหนังสือเล่มใด</t>
        </is>
      </c>
      <c r="C142" s="166" t="inlineStr"/>
      <c r="D142" s="166" t="inlineStr">
        <is>
          <t>Drug Information Handbook</t>
        </is>
      </c>
      <c r="E142" s="166" t="inlineStr">
        <is>
          <t>Handbook of Pharmacotherapy</t>
        </is>
      </c>
      <c r="F142" s="166" t="inlineStr">
        <is>
          <t>Drug injectable and Compatibility</t>
        </is>
      </c>
      <c r="G142" s="166" t="inlineStr">
        <is>
          <t>Drug facts and comparisons</t>
        </is>
      </c>
      <c r="H142" s="166" t="inlineStr">
        <is>
          <t>Drug interaction handbook</t>
        </is>
      </c>
      <c r="I142" s="165" t="n">
        <v>1</v>
      </c>
      <c r="J142" s="166"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66" t="inlineStr"/>
      <c r="L142" s="166" t="inlineStr">
        <is>
          <t>พ.ร.บ. ยา พ.ศ. 2510</t>
        </is>
      </c>
      <c r="M142" s="166" t="inlineStr"/>
      <c r="N142" s="165" t="inlineStr">
        <is>
          <t>SAP</t>
        </is>
      </c>
      <c r="O142" s="166" t="inlineStr">
        <is>
          <t>ข้อ 118 (Pharmtutor_2024_Set1.md)</t>
        </is>
      </c>
      <c r="P142" s="165" t="inlineStr">
        <is>
          <t>ข้อสอบจำลอง</t>
        </is>
      </c>
      <c r="Q142" s="165" t="inlineStr">
        <is>
          <t>Mock Pharmtutor 2024</t>
        </is>
      </c>
      <c r="R142" s="165" t="inlineStr"/>
    </row>
    <row r="143" ht="24" customHeight="1" s="49">
      <c r="A143" s="165" t="n">
        <v>141</v>
      </c>
      <c r="B143" s="166"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43" s="166" t="inlineStr"/>
      <c r="D143" s="166" t="inlineStr">
        <is>
          <t>3% ของเงินเดือน</t>
        </is>
      </c>
      <c r="E143" s="166" t="inlineStr">
        <is>
          <t>4% ของเงินเดือน</t>
        </is>
      </c>
      <c r="F143" s="166" t="inlineStr">
        <is>
          <t>5% ของเิงนเดือน</t>
        </is>
      </c>
      <c r="G143" s="166" t="inlineStr">
        <is>
          <t>4% ของเงินเดือน โดยคิดที่ฐานเงินเดือนไม่เกิน 15,000 บาท</t>
        </is>
      </c>
      <c r="H143" s="166"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43" s="165" t="n">
        <v>1</v>
      </c>
      <c r="J143" s="166"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66" t="inlineStr"/>
      <c r="L143" s="166" t="inlineStr">
        <is>
          <t>พ.ร.บ. ยา พ.ศ. 2510</t>
        </is>
      </c>
      <c r="M143" s="166" t="inlineStr"/>
      <c r="N143" s="165" t="inlineStr">
        <is>
          <t>SAP</t>
        </is>
      </c>
      <c r="O143" s="166" t="inlineStr">
        <is>
          <t>ข้อ 120 (Pharmtutor_2024_Set1.md)</t>
        </is>
      </c>
      <c r="P143" s="165" t="inlineStr">
        <is>
          <t>ข้อสอบจำลอง</t>
        </is>
      </c>
      <c r="Q143" s="165" t="inlineStr">
        <is>
          <t>Mock Pharmtutor 2024</t>
        </is>
      </c>
      <c r="R143" s="165" t="inlineStr"/>
    </row>
    <row r="144" ht="24" customHeight="1" s="49">
      <c r="A144" s="165" t="n">
        <v>142</v>
      </c>
      <c r="B144" s="166"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44" s="166" t="inlineStr"/>
      <c r="D144" s="166" t="inlineStr">
        <is>
          <t>กระเจี๊ยบแดง</t>
        </is>
      </c>
      <c r="E144" s="166" t="inlineStr">
        <is>
          <t>ขลู่</t>
        </is>
      </c>
      <c r="F144" s="166" t="inlineStr">
        <is>
          <t>เหง้าขิงแก่</t>
        </is>
      </c>
      <c r="G144" s="166" t="inlineStr">
        <is>
          <t>ข่าอ่อน</t>
        </is>
      </c>
      <c r="H144" s="166" t="inlineStr">
        <is>
          <t>ขมิ้นขาว</t>
        </is>
      </c>
      <c r="I144" s="165" t="n">
        <v>1</v>
      </c>
      <c r="J144" s="166"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66" t="inlineStr"/>
      <c r="L144" s="166" t="inlineStr">
        <is>
          <t>พ.ร.บ. ผลิตภัณฑ์สมุนไพร &amp; เครื่องสำอาง</t>
        </is>
      </c>
      <c r="M144" s="166" t="inlineStr"/>
      <c r="N144" s="165" t="inlineStr">
        <is>
          <t>SAP</t>
        </is>
      </c>
      <c r="O144" s="166" t="inlineStr">
        <is>
          <t>ข้อ 26 (Pharmtutor_2024_Set2.md)</t>
        </is>
      </c>
      <c r="P144" s="165" t="inlineStr">
        <is>
          <t>ข้อสอบจำลอง</t>
        </is>
      </c>
      <c r="Q144" s="165" t="inlineStr">
        <is>
          <t>Mock Pharmtutor 2024</t>
        </is>
      </c>
      <c r="R144" s="165" t="inlineStr"/>
    </row>
    <row r="145" ht="24" customHeight="1" s="49">
      <c r="A145" s="165" t="n">
        <v>143</v>
      </c>
      <c r="B145" s="166" t="inlineStr">
        <is>
          <t>หากต้องการเพิ่มประสิทธิภาพเทคนิคการวิเคราะห์ High-performance liquid chromatography ข้อใดไม่ควรปฎิบัติ</t>
        </is>
      </c>
      <c r="C145" s="166" t="inlineStr"/>
      <c r="D145" s="166" t="inlineStr">
        <is>
          <t>เพิ่มความยาว column</t>
        </is>
      </c>
      <c r="E145" s="166" t="inlineStr">
        <is>
          <t>ลด flow rate</t>
        </is>
      </c>
      <c r="F145" s="166" t="inlineStr">
        <is>
          <t>ปรับอัตราส่วน mobile phase</t>
        </is>
      </c>
      <c r="G145" s="166" t="inlineStr">
        <is>
          <t>ปรับสภาวะเพื่อลดค่า resolution ระหว่างสารที่ต้องการวิเคราะห์และสารปนเปื้อน</t>
        </is>
      </c>
      <c r="H145" s="166" t="inlineStr">
        <is>
          <t>เลือก column ที่มีจำนวน theoretical plates สูงที่สุด</t>
        </is>
      </c>
      <c r="I145" s="165" t="n">
        <v>1</v>
      </c>
      <c r="J145" s="166"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66" t="inlineStr"/>
      <c r="L145" s="166" t="inlineStr">
        <is>
          <t>พ.ร.บ. ยา พ.ศ. 2510</t>
        </is>
      </c>
      <c r="M145" s="166" t="inlineStr"/>
      <c r="N145" s="165" t="inlineStr">
        <is>
          <t>SAP</t>
        </is>
      </c>
      <c r="O145" s="166" t="inlineStr">
        <is>
          <t>ข้อ 89 (Pharmtutor_2024_Set2.md)</t>
        </is>
      </c>
      <c r="P145" s="165" t="inlineStr">
        <is>
          <t>ข้อสอบจำลอง</t>
        </is>
      </c>
      <c r="Q145" s="165" t="inlineStr">
        <is>
          <t>Mock Pharmtutor 2024</t>
        </is>
      </c>
      <c r="R145" s="165" t="inlineStr"/>
    </row>
    <row r="146" ht="24" customHeight="1" s="49">
      <c r="A146" s="165" t="n">
        <v>144</v>
      </c>
      <c r="B146" s="166"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46" s="166" t="inlineStr"/>
      <c r="D146" s="166" t="inlineStr">
        <is>
          <t>การศึกษาการใช้ยา oral semaglutide เทียบกับ placebo ผลลัพธ์ของการศึกษาแตกต่างกันทางคลินิก แต่ไม่มีนัยสำคัญทางสถิติ</t>
        </is>
      </c>
      <c r="E146" s="166" t="inlineStr">
        <is>
          <t>การหาค่า I square แสดงถึงความแตกต่างกันของการศึกษาหากมีค่ามากแสดงว่า การศึกษาแต่ละชนิด ไม่มีความแตกต่างกัน</t>
        </is>
      </c>
      <c r="F146" s="166" t="inlineStr">
        <is>
          <t>หาก Q test มีค่า &lt; 0.05 แสดงถึงผลของการศึกษาไม่มีความแตกต่างกัน</t>
        </is>
      </c>
      <c r="G146" s="166" t="inlineStr">
        <is>
          <t>จากการศึกษาข้างต้นเมื่อเปรียบเทียบ oral semaglutide เทียบกับ placebo นำการศึกษามาทั้งหมด 5 การศึกษา เมื่อคำนวณ degree of freedom = n-2 = 3</t>
        </is>
      </c>
      <c r="H146" s="166" t="inlineStr">
        <is>
          <t>จากการศึกษาข้างต้น หากต้องการผลการศึกษาที่ชัดเจน ควรทำ network meta-analysis เพื่อคำนวณต่อไป</t>
        </is>
      </c>
      <c r="I146" s="165" t="n">
        <v>1</v>
      </c>
      <c r="J146" s="166"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66" t="inlineStr"/>
      <c r="L146" s="166" t="inlineStr">
        <is>
          <t>พ.ร.บ. ยา พ.ศ. 2510</t>
        </is>
      </c>
      <c r="M146" s="166" t="inlineStr"/>
      <c r="N146" s="165" t="inlineStr">
        <is>
          <t>SAP</t>
        </is>
      </c>
      <c r="O146" s="166" t="inlineStr">
        <is>
          <t>ข้อ 111 (Pharmtutor_2024_Set2.md)</t>
        </is>
      </c>
      <c r="P146" s="165" t="inlineStr">
        <is>
          <t>ข้อสอบจำลอง</t>
        </is>
      </c>
      <c r="Q146" s="165" t="inlineStr">
        <is>
          <t>Mock Pharmtutor 2024</t>
        </is>
      </c>
      <c r="R146" s="165" t="inlineStr"/>
    </row>
    <row r="147" ht="24" customHeight="1" s="49">
      <c r="A147" s="165" t="n">
        <v>145</v>
      </c>
      <c r="B147" s="166" t="inlineStr">
        <is>
          <t>Isotretenoin ข้อใดถูกต้องตามกฎหมาย</t>
        </is>
      </c>
      <c r="C147" s="166" t="inlineStr"/>
      <c r="D147" s="166" t="inlineStr">
        <is>
          <t>ขายได้ในร้านยา หากมีใบสั่งแพทย์์</t>
        </is>
      </c>
      <c r="E147" s="166" t="inlineStr">
        <is>
          <t>ขายได้ในร้านยา โดยไม่ต้องมีใบสั่งแพทย์์</t>
        </is>
      </c>
      <c r="F147" s="166" t="inlineStr">
        <is>
          <t>ขายไม่ได้ในร้านยา แม้มีใบสั่งแพทย์์</t>
        </is>
      </c>
      <c r="G147" s="166" t="inlineStr">
        <is>
          <t>ขายไม่ได้ในร้านยา เนื่องจากเป็นวัตถุออกฤทธิ์ต่อจิตและประสาท</t>
        </is>
      </c>
      <c r="H147" s="166" t="inlineStr">
        <is>
          <t>ขายไม่ได้ในร้านยา เนื่องจากเป็นยาเสพติดให้โทษ ตะลุยโจทย์เภสัชจุฬาฯ สอบผ่าน 100%</t>
        </is>
      </c>
      <c r="I147" s="165" t="n">
        <v>1</v>
      </c>
      <c r="J147" s="166"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66" t="inlineStr"/>
      <c r="L147" s="166" t="inlineStr">
        <is>
          <t>พ.ร.บ. ยา พ.ศ. 2510</t>
        </is>
      </c>
      <c r="M147" s="166" t="inlineStr"/>
      <c r="N147" s="165" t="inlineStr">
        <is>
          <t>SAP</t>
        </is>
      </c>
      <c r="O147" s="166" t="inlineStr">
        <is>
          <t>ข้อ 2 (LAW-CU-71.md)</t>
        </is>
      </c>
      <c r="P147" s="165" t="inlineStr">
        <is>
          <t>ข้อสอบจำลอง</t>
        </is>
      </c>
      <c r="Q147" s="165" t="inlineStr">
        <is>
          <t>Mock กฎหมาย CU71</t>
        </is>
      </c>
      <c r="R147" s="165" t="inlineStr"/>
    </row>
    <row r="148" ht="24" customHeight="1" s="49">
      <c r="A148" s="165" t="n">
        <v>146</v>
      </c>
      <c r="B148" s="166" t="inlineStr">
        <is>
          <t>Budesonide inhaler จัดเป็นยาใดตามกฎหมาย</t>
        </is>
      </c>
      <c r="C148" s="166" t="inlineStr"/>
      <c r="D148" s="166" t="inlineStr">
        <is>
          <t>ยาอันตราย</t>
        </is>
      </c>
      <c r="E148" s="166" t="inlineStr">
        <is>
          <t>ยาควบคุมพิเศษ</t>
        </is>
      </c>
      <c r="F148" s="166" t="inlineStr">
        <is>
          <t>ยาใช้เฉพาะที่ แบบควบคุมพิเศษ</t>
        </is>
      </c>
      <c r="G148" s="166" t="inlineStr">
        <is>
          <t>วัตถุออกฤทธิ์ต่อจิตและประสาท</t>
        </is>
      </c>
      <c r="H148" s="166" t="inlineStr">
        <is>
          <t>ยาเสพติดให้โทษ ประเภทที่ 3 ตะลุยโจทย์เภสัชจุฬาฯ สอบผ่าน 100%</t>
        </is>
      </c>
      <c r="I148" s="165" t="n">
        <v>1</v>
      </c>
      <c r="J148"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66" t="inlineStr"/>
      <c r="L148" s="166" t="inlineStr">
        <is>
          <t>พ.ร.บ. ยา พ.ศ. 2510</t>
        </is>
      </c>
      <c r="M148" s="166" t="inlineStr"/>
      <c r="N148" s="165" t="inlineStr">
        <is>
          <t>SAP</t>
        </is>
      </c>
      <c r="O148" s="166" t="inlineStr">
        <is>
          <t>ข้อ 3 (LAW-CU-71.md)</t>
        </is>
      </c>
      <c r="P148" s="165" t="inlineStr">
        <is>
          <t>ข้อสอบจำลอง</t>
        </is>
      </c>
      <c r="Q148" s="165" t="inlineStr">
        <is>
          <t>Mock กฎหมาย CU71</t>
        </is>
      </c>
      <c r="R148" s="165" t="inlineStr"/>
    </row>
    <row r="149" ht="24" customHeight="1" s="49">
      <c r="A149" s="165" t="n">
        <v>147</v>
      </c>
      <c r="B149" s="166"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49" s="166" t="inlineStr"/>
      <c r="D149" s="166" t="inlineStr">
        <is>
          <t>พ.ร.บ. ยาเสพติดให้โทษ พ.ศ. 2522 (ยาเสพติดให้โทษประเภท 2 และ 3)</t>
        </is>
      </c>
      <c r="E149" s="166" t="inlineStr">
        <is>
          <t>พ.ร.บ. วัตถุที่ออกฤทธิ์ต่อจิตและประสาท พ.ศ. 2559 (ประเภท 2 และ 4)</t>
        </is>
      </c>
      <c r="F149" s="166" t="inlineStr">
        <is>
          <t>พ.ร.บ. วิชาชีพเภสัชกรรม พ.ศ. 2537 และข้อบังคับจรรยาบรรณวิชาชีพ</t>
        </is>
      </c>
      <c r="G149" s="166" t="inlineStr">
        <is>
          <t>พ.ร.บ. ผลิตภัณฑ์สมุนไพร พ.ศ. 2562</t>
        </is>
      </c>
      <c r="H149" s="166" t="inlineStr">
        <is>
          <t>พ.ร.บ. เครื่องสำอาง พ.ศ. 2558</t>
        </is>
      </c>
      <c r="I149" s="165" t="n">
        <v>1</v>
      </c>
      <c r="J14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66" t="inlineStr"/>
      <c r="L149" s="166" t="inlineStr">
        <is>
          <t>พ.ร.บ. ยา พ.ศ. 2510</t>
        </is>
      </c>
      <c r="M149" s="166" t="inlineStr"/>
      <c r="N149" s="165" t="inlineStr">
        <is>
          <t>SAP</t>
        </is>
      </c>
      <c r="O149" s="166" t="inlineStr">
        <is>
          <t>ข้อ 1 (LAW-CU-71.md)</t>
        </is>
      </c>
      <c r="P149" s="165" t="inlineStr">
        <is>
          <t>ข้อสอบจำลอง</t>
        </is>
      </c>
      <c r="Q149" s="165" t="inlineStr">
        <is>
          <t>Mock กฎหมาย CU71</t>
        </is>
      </c>
      <c r="R149" s="165" t="inlineStr"/>
    </row>
    <row r="150" ht="24" customHeight="1" s="49">
      <c r="A150" s="165" t="n">
        <v>148</v>
      </c>
      <c r="B150"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50" s="166" t="inlineStr"/>
      <c r="D150" s="166" t="inlineStr">
        <is>
          <t>ข้อใดต่อไปนี้เป็นยาเสื่อมคุณภาพตามกฎหมาย</t>
        </is>
      </c>
      <c r="E150" s="166" t="inlineStr">
        <is>
          <t>ยาหยอดตาที่มีตัวยาสำคัญมากกว่าเกณฑ์สูงสุด 12 %</t>
        </is>
      </c>
      <c r="F150" s="166" t="inlineStr">
        <is>
          <t>ยาหยอดตาที่มีส่วนผสมของยาอื่นปนเปื้อน 12%</t>
        </is>
      </c>
      <c r="G150" s="166" t="inlineStr">
        <is>
          <t>ยาหยอดตาซึ่งเขียนสถานที่ผลิตไม่ตรงกับความเป็นจริง</t>
        </is>
      </c>
      <c r="H150" s="166" t="inlineStr">
        <is>
          <t>ยาหยอดตาที่เปิดใช้งานมาแล้ว 2 เดือน</t>
        </is>
      </c>
      <c r="I150" s="165" t="n">
        <v>1</v>
      </c>
      <c r="J150" s="166"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66" t="inlineStr"/>
      <c r="L150" s="166" t="inlineStr">
        <is>
          <t>พ.ร.บ. ยา พ.ศ. 2510</t>
        </is>
      </c>
      <c r="M150" s="166" t="inlineStr"/>
      <c r="N150" s="165" t="inlineStr">
        <is>
          <t>SAP</t>
        </is>
      </c>
      <c r="O150" s="166" t="inlineStr">
        <is>
          <t>ข้อ 2 (LAW-CU-71.md)</t>
        </is>
      </c>
      <c r="P150" s="165" t="inlineStr">
        <is>
          <t>ข้อสอบจำลอง</t>
        </is>
      </c>
      <c r="Q150" s="165" t="inlineStr">
        <is>
          <t>Mock กฎหมาย CU71</t>
        </is>
      </c>
      <c r="R150" s="165" t="inlineStr"/>
    </row>
    <row r="151" ht="24" customHeight="1" s="49">
      <c r="A151" s="165" t="n">
        <v>149</v>
      </c>
      <c r="B151" s="166" t="inlineStr">
        <is>
          <t>ข้อใดไม่ใช่ norfloxacin ที่จัดเป็นยาปลอมตามกฎหมาย</t>
        </is>
      </c>
      <c r="C151" s="166" t="inlineStr"/>
      <c r="D151" s="166" t="inlineStr">
        <is>
          <t>มีการผสมตัวยา ciprofloxacin ด้วย</t>
        </is>
      </c>
      <c r="E151" s="166" t="inlineStr">
        <is>
          <t>ตรวจพบปริมาณ norfloxacin เพียง 70% เท่านั้น</t>
        </is>
      </c>
      <c r="F151" s="166" t="inlineStr">
        <is>
          <t>ที่ฉลากระบุว่าเป็นยา ofloxacin</t>
        </is>
      </c>
      <c r="G151" s="166" t="inlineStr">
        <is>
          <t>ที่ฉลากแสดงเครื่องหมายของผู้ผลิตซึ่งมิใช่ความจริง</t>
        </is>
      </c>
      <c r="H151" s="166" t="inlineStr">
        <is>
          <t>ลักษณะเม็ดยา norfloxacin เปลี่ยนจากสีขาว เป็น สีฟ้าอ่อน ตะลุยโจทย์เภสัชจุฬาฯ สอบผ่าน 100%</t>
        </is>
      </c>
      <c r="I151" s="165" t="n">
        <v>1</v>
      </c>
      <c r="J151"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66" t="inlineStr"/>
      <c r="L151" s="166" t="inlineStr">
        <is>
          <t>พ.ร.บ. ยา พ.ศ. 2510</t>
        </is>
      </c>
      <c r="M151" s="166" t="inlineStr"/>
      <c r="N151" s="165" t="inlineStr">
        <is>
          <t>SAP</t>
        </is>
      </c>
      <c r="O151" s="166" t="inlineStr">
        <is>
          <t>ข้อ 2 (LAW-CU-71.md)</t>
        </is>
      </c>
      <c r="P151" s="165" t="inlineStr">
        <is>
          <t>ข้อสอบจำลอง</t>
        </is>
      </c>
      <c r="Q151" s="165" t="inlineStr">
        <is>
          <t>Mock กฎหมาย CU71</t>
        </is>
      </c>
      <c r="R151" s="165" t="inlineStr"/>
    </row>
    <row r="152" ht="24" customHeight="1" s="49">
      <c r="A152" s="165" t="n">
        <v>150</v>
      </c>
      <c r="B152" s="166" t="inlineStr">
        <is>
          <t>หากท่านต้องการขายยา glibencamide ทางอินเตอร์เนต สามารถทำได้หรือไม่ตามกฎหมาย</t>
        </is>
      </c>
      <c r="C152" s="166" t="inlineStr"/>
      <c r="D152" s="166" t="inlineStr">
        <is>
          <t>ทำได้ เนื่องจากกฎหมายไม่ได้ระบุข้อห้ามไว้</t>
        </is>
      </c>
      <c r="E152" s="166" t="inlineStr">
        <is>
          <t>ทำได้ เนื่องจากเป็นยาแผนปัจจุบันบรรจุเสร็จฯ</t>
        </is>
      </c>
      <c r="F152" s="166" t="inlineStr">
        <is>
          <t>ทำไม่ได้ เนื่องจากเป็นยาอันตราย ต้องขายในสถานที่ที่ขออนุญาตไว้เท่านั้น</t>
        </is>
      </c>
      <c r="G152" s="166" t="inlineStr">
        <is>
          <t>ทำไม่ได้ เนื่องจากเป็นยาควบคุมพิเศษ ต้องขายในสถานที่ที่ขออนุญาตไว้เท่านั้น</t>
        </is>
      </c>
      <c r="H152" s="166" t="inlineStr">
        <is>
          <t>ทำไม่ได้ เนื่องจากเป็นกฎหมายระบุว่า ห้ามขายยาทุกชนิดนอกร้านขายยา ตะลุยโจทย์เภสัชจุฬาฯ สอบผ่าน 100%</t>
        </is>
      </c>
      <c r="I152" s="165" t="n">
        <v>1</v>
      </c>
      <c r="J152" s="166"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66" t="inlineStr"/>
      <c r="L152" s="166" t="inlineStr">
        <is>
          <t>พ.ร.บ. ยา พ.ศ. 2510</t>
        </is>
      </c>
      <c r="M152" s="166" t="inlineStr"/>
      <c r="N152" s="165" t="inlineStr">
        <is>
          <t>SAP</t>
        </is>
      </c>
      <c r="O152" s="166" t="inlineStr">
        <is>
          <t>ข้อ 4 (LAW-CU-71.md)</t>
        </is>
      </c>
      <c r="P152" s="165" t="inlineStr">
        <is>
          <t>ข้อสอบจำลอง</t>
        </is>
      </c>
      <c r="Q152" s="165" t="inlineStr">
        <is>
          <t>Mock กฎหมาย CU71</t>
        </is>
      </c>
      <c r="R152" s="165" t="inlineStr"/>
    </row>
    <row r="153" ht="24" customHeight="1" s="49">
      <c r="A153" s="165" t="n">
        <v>151</v>
      </c>
      <c r="B153" s="166"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53" s="166" t="inlineStr"/>
      <c r="D153" s="166" t="inlineStr">
        <is>
          <t>พ.ร.บ. วิชาชีพเภสัชกรรม พ.ศ. 2537 และข้อบังคับจรรยาบรรณวิชาชีพ</t>
        </is>
      </c>
      <c r="E153" s="166" t="inlineStr">
        <is>
          <t>พ.ร.บ. ผลิตภัณฑ์สมุนไพร พ.ศ. 2562</t>
        </is>
      </c>
      <c r="F153" s="166" t="inlineStr">
        <is>
          <t>พ.ร.บ. เครื่องสำอาง พ.ศ. 2558</t>
        </is>
      </c>
      <c r="G153" s="166" t="inlineStr">
        <is>
          <t>พ.ร.บ. หลักประกันสุขภาพแห่งชาติ พ.ศ. 2545</t>
        </is>
      </c>
      <c r="H153" s="166" t="inlineStr">
        <is>
          <t>การปฏิบัติทางเภสัชกรรมชุมชน (Good Pharmacy Practice: GPP)</t>
        </is>
      </c>
      <c r="I153" s="165" t="n">
        <v>1</v>
      </c>
      <c r="J15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66" t="inlineStr"/>
      <c r="L153" s="166" t="inlineStr">
        <is>
          <t>พ.ร.บ. วิชาชีพเภสัชกรรม 2537</t>
        </is>
      </c>
      <c r="M153" s="166" t="inlineStr"/>
      <c r="N153" s="165" t="inlineStr">
        <is>
          <t>SAP</t>
        </is>
      </c>
      <c r="O153" s="166" t="inlineStr">
        <is>
          <t>ข้อ 2 (LAW-CU-71.md)</t>
        </is>
      </c>
      <c r="P153" s="165" t="inlineStr">
        <is>
          <t>ข้อสอบจำลอง</t>
        </is>
      </c>
      <c r="Q153" s="165" t="inlineStr">
        <is>
          <t>Mock กฎหมาย CU71</t>
        </is>
      </c>
      <c r="R153" s="165" t="inlineStr"/>
    </row>
    <row r="154" ht="24" customHeight="1" s="49">
      <c r="A154" s="165" t="n">
        <v>152</v>
      </c>
      <c r="B154" s="166" t="inlineStr">
        <is>
          <t>ดำรงตนให้สมควรในสังคมโดยธรรมและเคารพต่อกฎหมายของบ้านเมือง</t>
        </is>
      </c>
      <c r="C154" s="166" t="inlineStr"/>
      <c r="D154" s="166" t="inlineStr">
        <is>
          <t>พ.ร.บ. หลักประกันสุขภาพแห่งชาติ พ.ศ. 2545</t>
        </is>
      </c>
      <c r="E154" s="166" t="inlineStr">
        <is>
          <t>การปฏิบัติทางเภสัชกรรมชุมชน (Good Pharmacy Practice: GPP)</t>
        </is>
      </c>
      <c r="F154" s="166" t="inlineStr">
        <is>
          <t>บัญชียาหลักแห่งชาติ (National List of Essential Medicines: NLEM)</t>
        </is>
      </c>
      <c r="G154" s="166" t="inlineStr">
        <is>
          <t>เกณฑ์จริยธรรมว่าด้วยการส่งเสริมการขายยาของกระทรวงสาธารณสุข</t>
        </is>
      </c>
      <c r="H154" s="166" t="inlineStr">
        <is>
          <t>พ.ร.บ. ยา พ.ศ. 2510 (การจำหน่ายยาอันตรายและยาควบคุมพิเศษ)</t>
        </is>
      </c>
      <c r="I154" s="165" t="n">
        <v>1</v>
      </c>
      <c r="J1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66" t="inlineStr"/>
      <c r="L154" s="166" t="inlineStr">
        <is>
          <t>พ.ร.บ. ยา พ.ศ. 2510</t>
        </is>
      </c>
      <c r="M154" s="166" t="inlineStr"/>
      <c r="N154" s="165" t="inlineStr">
        <is>
          <t>SAP</t>
        </is>
      </c>
      <c r="O154" s="166" t="inlineStr">
        <is>
          <t>ข้อ 1 (LAW-CU-71.md)</t>
        </is>
      </c>
      <c r="P154" s="165" t="inlineStr">
        <is>
          <t>ข้อสอบจำลอง</t>
        </is>
      </c>
      <c r="Q154" s="165" t="inlineStr">
        <is>
          <t>Mock กฎหมาย CU71</t>
        </is>
      </c>
      <c r="R154" s="165" t="inlineStr"/>
    </row>
    <row r="155" ht="24" customHeight="1" s="49">
      <c r="A155" s="165" t="n">
        <v>153</v>
      </c>
      <c r="B155" s="166" t="inlineStr">
        <is>
          <t>ปฏิบัติต่อผู้มารับบริการโดยสุภาพและปราศจากการบังคับขู่เข็ญ จรรยาบรรณ</t>
        </is>
      </c>
      <c r="C155" s="166" t="inlineStr"/>
      <c r="D155" s="166" t="inlineStr">
        <is>
          <t>เกณฑ์จริยธรรมว่าด้วยการส่งเสริมการขายยาของกระทรวงสาธารณสุข</t>
        </is>
      </c>
      <c r="E155" s="166" t="inlineStr">
        <is>
          <t>พ.ร.บ. ยา พ.ศ. 2510 (การจำหน่ายยาอันตรายและยาควบคุมพิเศษ)</t>
        </is>
      </c>
      <c r="F155" s="166" t="inlineStr">
        <is>
          <t>พ.ร.บ. ยาเสพติดให้โทษ พ.ศ. 2522 (ยาเสพติดให้โทษประเภท 2 และ 3)</t>
        </is>
      </c>
      <c r="G155" s="166" t="inlineStr">
        <is>
          <t>พ.ร.บ. วัตถุที่ออกฤทธิ์ต่อจิตและประสาท พ.ศ. 2559 (ประเภท 2 และ 4)</t>
        </is>
      </c>
      <c r="H155" s="166" t="inlineStr">
        <is>
          <t>พ.ร.บ. วิชาชีพเภสัชกรรม พ.ศ. 2537 และข้อบังคับจรรยาบรรณวิชาชีพ</t>
        </is>
      </c>
      <c r="I155" s="165" t="n">
        <v>1</v>
      </c>
      <c r="J1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66" t="inlineStr"/>
      <c r="L155" s="166" t="inlineStr">
        <is>
          <t>พ.ร.บ. วิชาชีพเภสัชกรรม 2537</t>
        </is>
      </c>
      <c r="M155" s="166" t="inlineStr"/>
      <c r="N155" s="165" t="inlineStr">
        <is>
          <t>SAP</t>
        </is>
      </c>
      <c r="O155" s="166" t="inlineStr">
        <is>
          <t>ข้อ 8 (LAW-CU-71.md)</t>
        </is>
      </c>
      <c r="P155" s="165" t="inlineStr">
        <is>
          <t>ข้อสอบจำลอง</t>
        </is>
      </c>
      <c r="Q155" s="165" t="inlineStr">
        <is>
          <t>Mock กฎหมาย CU71</t>
        </is>
      </c>
      <c r="R155" s="165" t="inlineStr"/>
    </row>
    <row r="156" ht="24" customHeight="1" s="49">
      <c r="A156" s="165" t="n">
        <v>154</v>
      </c>
      <c r="B156" s="166" t="inlineStr">
        <is>
          <t>ไม่ใช้หรือสนับสนุนให้มีการประกอบวิชาชีพโดยผิดกฎหมาย</t>
        </is>
      </c>
      <c r="C156" s="166" t="inlineStr"/>
      <c r="D156" s="166" t="inlineStr">
        <is>
          <t>พ.ร.บ. วัตถุที่ออกฤทธิ์ต่อจิตและประสาท พ.ศ. 2559 (ประเภท 2 และ 4)</t>
        </is>
      </c>
      <c r="E156" s="166" t="inlineStr">
        <is>
          <t>พ.ร.บ. วิชาชีพเภสัชกรรม พ.ศ. 2537 และข้อบังคับจรรยาบรรณวิชาชีพ</t>
        </is>
      </c>
      <c r="F156" s="166" t="inlineStr">
        <is>
          <t>พ.ร.บ. ผลิตภัณฑ์สมุนไพร พ.ศ. 2562</t>
        </is>
      </c>
      <c r="G156" s="166" t="inlineStr">
        <is>
          <t>พ.ร.บ. เครื่องสำอาง พ.ศ. 2558</t>
        </is>
      </c>
      <c r="H156" s="166" t="inlineStr">
        <is>
          <t>พ.ร.บ. หลักประกันสุขภาพแห่งชาติ พ.ศ. 2545</t>
        </is>
      </c>
      <c r="I156" s="165" t="n">
        <v>1</v>
      </c>
      <c r="J1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66" t="inlineStr"/>
      <c r="L156" s="166" t="inlineStr">
        <is>
          <t>พ.ร.บ. ยา พ.ศ. 2510</t>
        </is>
      </c>
      <c r="M156" s="166" t="inlineStr"/>
      <c r="N156" s="165" t="inlineStr">
        <is>
          <t>SAP</t>
        </is>
      </c>
      <c r="O156" s="166" t="inlineStr">
        <is>
          <t>ข้อ 13 (LAW-CU-71.md)</t>
        </is>
      </c>
      <c r="P156" s="165" t="inlineStr">
        <is>
          <t>ข้อสอบจำลอง</t>
        </is>
      </c>
      <c r="Q156" s="165" t="inlineStr">
        <is>
          <t>Mock กฎหมาย CU71</t>
        </is>
      </c>
      <c r="R156" s="165" t="inlineStr"/>
    </row>
    <row r="157" ht="24" customHeight="1" s="49">
      <c r="A157" s="165" t="n">
        <v>155</v>
      </c>
      <c r="B157"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57" s="166" t="inlineStr"/>
      <c r="D157" s="166" t="inlineStr">
        <is>
          <t>ผู้ป่วยทุกคนมีสิทธิพื้นฐานที่จะได้รับบริการด้านสุขภาพตามที่บัญญัติไว้ในรัฐธรรมนูญ</t>
        </is>
      </c>
      <c r="E157"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57"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57"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57"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57" s="165" t="n">
        <v>1</v>
      </c>
      <c r="J157" s="166"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66" t="inlineStr"/>
      <c r="L157" s="166" t="inlineStr">
        <is>
          <t>พ.ร.บ. ยา พ.ศ. 2510</t>
        </is>
      </c>
      <c r="M157" s="166" t="inlineStr"/>
      <c r="N157" s="165" t="inlineStr">
        <is>
          <t>SAP</t>
        </is>
      </c>
      <c r="O157" s="166" t="inlineStr">
        <is>
          <t>ข้อ 1 (LAW-CU-71.md)</t>
        </is>
      </c>
      <c r="P157" s="165" t="inlineStr">
        <is>
          <t>ข้อสอบจำลอง</t>
        </is>
      </c>
      <c r="Q157" s="165" t="inlineStr">
        <is>
          <t>Mock กฎหมาย CU71</t>
        </is>
      </c>
      <c r="R157" s="165" t="inlineStr"/>
    </row>
    <row r="158" ht="24" customHeight="1" s="49">
      <c r="A158" s="165" t="n">
        <v>156</v>
      </c>
      <c r="B158"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58" s="166" t="inlineStr"/>
      <c r="D158" s="166" t="inlineStr">
        <is>
          <t>เภสัชกรต้องประกอบวิชาชีพ โดยคำนึงถึงความปลอดภัยและเศรษฐานะของผู้ป่วยหรือผู้มารับบริการ</t>
        </is>
      </c>
      <c r="E158" s="166" t="inlineStr">
        <is>
          <t>เภสัชกรต้องไม่ประพฤติหรือกระทำการใดๆ อันเป็นเหตุให้เสื่อมเสียเกียรติศักดิ์แห่งวิชาชีพ</t>
        </is>
      </c>
      <c r="F158" s="166" t="inlineStr">
        <is>
          <t>เภสัชกรต้องไม่เปิดเผยความลับของผู้มารับบริการ เว้นแต่ได้รับความยินยอมจากผู้รับบริการ</t>
        </is>
      </c>
      <c r="G158" s="166" t="inlineStr">
        <is>
          <t>เภสัชกรต้องไม่ใช้หรือสนับสนุนให้มีการประกอบวิชาชีพโดยผิดกฎหมาย</t>
        </is>
      </c>
      <c r="H158"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58" s="165" t="n">
        <v>1</v>
      </c>
      <c r="J158"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66" t="inlineStr"/>
      <c r="L158" s="166" t="inlineStr">
        <is>
          <t>พ.ร.บ. วิชาชีพเภสัชกรรม 2537</t>
        </is>
      </c>
      <c r="M158" s="166" t="inlineStr"/>
      <c r="N158" s="165" t="inlineStr">
        <is>
          <t>SAP</t>
        </is>
      </c>
      <c r="O158" s="166" t="inlineStr">
        <is>
          <t>ข้อ 2 (LAW-CU-71.md)</t>
        </is>
      </c>
      <c r="P158" s="165" t="inlineStr">
        <is>
          <t>ข้อสอบจำลอง</t>
        </is>
      </c>
      <c r="Q158" s="165" t="inlineStr">
        <is>
          <t>Mock กฎหมาย CU71</t>
        </is>
      </c>
      <c r="R158" s="165" t="inlineStr"/>
    </row>
    <row r="159" ht="24" customHeight="1" s="49">
      <c r="A159" s="165" t="n">
        <v>157</v>
      </c>
      <c r="B159" s="166"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59" s="166" t="inlineStr"/>
      <c r="D159" s="166" t="inlineStr">
        <is>
          <t>พ.ร.บ. ยาเสพติดให้โทษ พ.ศ. 2522 (ยาเสพติดให้โทษประเภท 2 และ 3)</t>
        </is>
      </c>
      <c r="E159" s="166" t="inlineStr">
        <is>
          <t>พ.ร.บ. วัตถุที่ออกฤทธิ์ต่อจิตและประสาท พ.ศ. 2559 (ประเภท 2 และ 4)</t>
        </is>
      </c>
      <c r="F159" s="166" t="inlineStr">
        <is>
          <t>พ.ร.บ. วิชาชีพเภสัชกรรม พ.ศ. 2537 และข้อบังคับจรรยาบรรณวิชาชีพ</t>
        </is>
      </c>
      <c r="G159" s="166" t="inlineStr">
        <is>
          <t>พ.ร.บ. ผลิตภัณฑ์สมุนไพร พ.ศ. 2562</t>
        </is>
      </c>
      <c r="H159" s="166" t="inlineStr">
        <is>
          <t>พ.ร.บ. เครื่องสำอาง พ.ศ. 2558</t>
        </is>
      </c>
      <c r="I159" s="165" t="n">
        <v>1</v>
      </c>
      <c r="J15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66" t="inlineStr"/>
      <c r="L159" s="166" t="inlineStr">
        <is>
          <t>พ.ร.บ. ยา พ.ศ. 2510</t>
        </is>
      </c>
      <c r="M159" s="166" t="inlineStr"/>
      <c r="N159" s="165" t="inlineStr">
        <is>
          <t>SAP</t>
        </is>
      </c>
      <c r="O159" s="166" t="inlineStr">
        <is>
          <t>ข้อ 34 (PLE_CC1_2557.md)</t>
        </is>
      </c>
      <c r="P159" s="165" t="inlineStr">
        <is>
          <t>ข้อสอบเก่า</t>
        </is>
      </c>
      <c r="Q159" s="165" t="inlineStr">
        <is>
          <t>2557</t>
        </is>
      </c>
      <c r="R159" s="165" t="inlineStr"/>
    </row>
    <row r="160" ht="24" customHeight="1" s="49">
      <c r="A160" s="165" t="n">
        <v>158</v>
      </c>
      <c r="B160" s="166"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60" s="166" t="inlineStr"/>
      <c r="D160" s="166" t="inlineStr">
        <is>
          <t>พ.ร.บ. ผลิตภัณฑ์สมุนไพร พ.ศ. 2562</t>
        </is>
      </c>
      <c r="E160" s="166" t="inlineStr">
        <is>
          <t>พ.ร.บ. เครื่องสำอาง พ.ศ. 2558</t>
        </is>
      </c>
      <c r="F160" s="166" t="inlineStr">
        <is>
          <t>พ.ร.บ. หลักประกันสุขภาพแห่งชาติ พ.ศ. 2545</t>
        </is>
      </c>
      <c r="G160" s="166" t="inlineStr">
        <is>
          <t>การปฏิบัติทางเภสัชกรรมชุมชน (Good Pharmacy Practice: GPP)</t>
        </is>
      </c>
      <c r="H160" s="166" t="inlineStr">
        <is>
          <t>บัญชียาหลักแห่งชาติ (National List of Essential Medicines: NLEM)</t>
        </is>
      </c>
      <c r="I160" s="165" t="n">
        <v>1</v>
      </c>
      <c r="J1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66" t="inlineStr"/>
      <c r="L160" s="166" t="inlineStr">
        <is>
          <t>พ.ร.บ. ยา พ.ศ. 2510</t>
        </is>
      </c>
      <c r="M160" s="166" t="inlineStr"/>
      <c r="N160" s="165" t="inlineStr">
        <is>
          <t>SAP</t>
        </is>
      </c>
      <c r="O160" s="166" t="inlineStr">
        <is>
          <t>ข้อ 55 (PLE_CC1_2557.md)</t>
        </is>
      </c>
      <c r="P160" s="165" t="inlineStr">
        <is>
          <t>ข้อสอบเก่า</t>
        </is>
      </c>
      <c r="Q160" s="165" t="inlineStr">
        <is>
          <t>2557</t>
        </is>
      </c>
      <c r="R160" s="165" t="inlineStr"/>
    </row>
    <row r="161" ht="24" customHeight="1" s="49">
      <c r="A161" s="165" t="n">
        <v>159</v>
      </c>
      <c r="B161"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61" s="166" t="inlineStr"/>
      <c r="D161" s="166" t="inlineStr">
        <is>
          <t>การปฏิบัติทางเภสัชกรรมชุมชน (Good Pharmacy Practice: GPP)</t>
        </is>
      </c>
      <c r="E161" s="166" t="inlineStr">
        <is>
          <t>บัญชียาหลักแห่งชาติ (National List of Essential Medicines: NLEM)</t>
        </is>
      </c>
      <c r="F161" s="166" t="inlineStr">
        <is>
          <t>เกณฑ์จริยธรรมว่าด้วยการส่งเสริมการขายยาของกระทรวงสาธารณสุข</t>
        </is>
      </c>
      <c r="G161" s="166" t="inlineStr">
        <is>
          <t>พ.ร.บ. ยา พ.ศ. 2510 (การจำหน่ายยาอันตรายและยาควบคุมพิเศษ)</t>
        </is>
      </c>
      <c r="H161" s="166" t="inlineStr">
        <is>
          <t>พ.ร.บ. ยาเสพติดให้โทษ พ.ศ. 2522 (ยาเสพติดให้โทษประเภท 2 และ 3)</t>
        </is>
      </c>
      <c r="I161" s="165" t="n">
        <v>1</v>
      </c>
      <c r="J16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66" t="inlineStr"/>
      <c r="L161" s="166" t="inlineStr">
        <is>
          <t>พ.ร.บ. ยา พ.ศ. 2510</t>
        </is>
      </c>
      <c r="M161" s="166" t="inlineStr"/>
      <c r="N161" s="165" t="inlineStr">
        <is>
          <t>SAP</t>
        </is>
      </c>
      <c r="O161" s="166" t="inlineStr">
        <is>
          <t>ข้อ 83 (PLE_CC1_2557.md)</t>
        </is>
      </c>
      <c r="P161" s="165" t="inlineStr">
        <is>
          <t>ข้อสอบเก่า</t>
        </is>
      </c>
      <c r="Q161" s="165" t="inlineStr">
        <is>
          <t>2557</t>
        </is>
      </c>
      <c r="R161" s="165" t="inlineStr"/>
    </row>
    <row r="162" ht="24" customHeight="1" s="49">
      <c r="A162" s="165" t="n">
        <v>160</v>
      </c>
      <c r="B162"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62" s="166" t="inlineStr"/>
      <c r="D162" s="166" t="inlineStr">
        <is>
          <t>พ.ร.บ. ยา พ.ศ. 2510 (การจำหน่ายยาอันตรายและยาควบคุมพิเศษ)</t>
        </is>
      </c>
      <c r="E162" s="166" t="inlineStr">
        <is>
          <t>พ.ร.บ. ยาเสพติดให้โทษ พ.ศ. 2522 (ยาเสพติดให้โทษประเภท 2 และ 3)</t>
        </is>
      </c>
      <c r="F162" s="166" t="inlineStr">
        <is>
          <t>พ.ร.บ. วัตถุที่ออกฤทธิ์ต่อจิตและประสาท พ.ศ. 2559 (ประเภท 2 และ 4)</t>
        </is>
      </c>
      <c r="G162" s="166" t="inlineStr">
        <is>
          <t>พ.ร.บ. วิชาชีพเภสัชกรรม พ.ศ. 2537 และข้อบังคับจรรยาบรรณวิชาชีพ</t>
        </is>
      </c>
      <c r="H162" s="166" t="inlineStr">
        <is>
          <t>พ.ร.บ. ผลิตภัณฑ์สมุนไพร พ.ศ. 2562</t>
        </is>
      </c>
      <c r="I162" s="165" t="n">
        <v>1</v>
      </c>
      <c r="J16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66" t="inlineStr"/>
      <c r="L162" s="166" t="inlineStr">
        <is>
          <t>พ.ร.บ. วิชาชีพเภสัชกรรม 2537</t>
        </is>
      </c>
      <c r="M162" s="166" t="inlineStr"/>
      <c r="N162" s="165" t="inlineStr">
        <is>
          <t>SAP</t>
        </is>
      </c>
      <c r="O162" s="166" t="inlineStr">
        <is>
          <t>ข้อ 24 (PLE_CC1_2557.md)</t>
        </is>
      </c>
      <c r="P162" s="165" t="inlineStr">
        <is>
          <t>ข้อสอบเก่า</t>
        </is>
      </c>
      <c r="Q162" s="165" t="inlineStr">
        <is>
          <t>2557</t>
        </is>
      </c>
      <c r="R162" s="165" t="inlineStr"/>
    </row>
    <row r="163" ht="24" customHeight="1" s="49">
      <c r="A163" s="165" t="n">
        <v>161</v>
      </c>
      <c r="B163" s="166"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63" s="166" t="inlineStr"/>
      <c r="D163" s="166" t="inlineStr">
        <is>
          <t>พ.ร.บ. วิชาชีพเภสัชกรรม พ.ศ. 2537 และข้อบังคับจรรยาบรรณวิชาชีพ</t>
        </is>
      </c>
      <c r="E163" s="166" t="inlineStr">
        <is>
          <t>พ.ร.บ. ผลิตภัณฑ์สมุนไพร พ.ศ. 2562</t>
        </is>
      </c>
      <c r="F163" s="166" t="inlineStr">
        <is>
          <t>พ.ร.บ. เครื่องสำอาง พ.ศ. 2558</t>
        </is>
      </c>
      <c r="G163" s="166" t="inlineStr">
        <is>
          <t>พ.ร.บ. หลักประกันสุขภาพแห่งชาติ พ.ศ. 2545</t>
        </is>
      </c>
      <c r="H163" s="166" t="inlineStr">
        <is>
          <t>การปฏิบัติทางเภสัชกรรมชุมชน (Good Pharmacy Practice: GPP)</t>
        </is>
      </c>
      <c r="I163" s="165" t="n">
        <v>1</v>
      </c>
      <c r="J16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66" t="inlineStr"/>
      <c r="L163" s="166" t="inlineStr">
        <is>
          <t>พ.ร.บ. ยา พ.ศ. 2510</t>
        </is>
      </c>
      <c r="M163" s="166" t="inlineStr"/>
      <c r="N163" s="165" t="inlineStr">
        <is>
          <t>SAP</t>
        </is>
      </c>
      <c r="O163" s="166" t="inlineStr">
        <is>
          <t>ข้อ 28 (PLE_CC1_2557.md)</t>
        </is>
      </c>
      <c r="P163" s="165" t="inlineStr">
        <is>
          <t>ข้อสอบเก่า</t>
        </is>
      </c>
      <c r="Q163" s="165" t="inlineStr">
        <is>
          <t>2557</t>
        </is>
      </c>
      <c r="R163" s="165" t="inlineStr"/>
    </row>
    <row r="164" ht="24" customHeight="1" s="49">
      <c r="A164" s="165" t="n">
        <v>162</v>
      </c>
      <c r="B16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64" s="166" t="inlineStr"/>
      <c r="D164" s="166" t="inlineStr">
        <is>
          <t>พ.ร.บ. หลักประกันสุขภาพแห่งชาติ พ.ศ. 2545</t>
        </is>
      </c>
      <c r="E164" s="166" t="inlineStr">
        <is>
          <t>การปฏิบัติทางเภสัชกรรมชุมชน (Good Pharmacy Practice: GPP)</t>
        </is>
      </c>
      <c r="F164" s="166" t="inlineStr">
        <is>
          <t>บัญชียาหลักแห่งชาติ (National List of Essential Medicines: NLEM)</t>
        </is>
      </c>
      <c r="G164" s="166" t="inlineStr">
        <is>
          <t>เกณฑ์จริยธรรมว่าด้วยการส่งเสริมการขายยาของกระทรวงสาธารณสุข</t>
        </is>
      </c>
      <c r="H164" s="166" t="inlineStr">
        <is>
          <t>พ.ร.บ. ยา พ.ศ. 2510 (การจำหน่ายยาอันตรายและยาควบคุมพิเศษ)</t>
        </is>
      </c>
      <c r="I164" s="165" t="n">
        <v>1</v>
      </c>
      <c r="J16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66" t="inlineStr"/>
      <c r="L164" s="166" t="inlineStr">
        <is>
          <t>พ.ร.บ. วิชาชีพเภสัชกรรม 2537</t>
        </is>
      </c>
      <c r="M164" s="166" t="inlineStr"/>
      <c r="N164" s="165" t="inlineStr">
        <is>
          <t>SAP</t>
        </is>
      </c>
      <c r="O164" s="166" t="inlineStr">
        <is>
          <t>ข้อ 43 (PLE_CC1_2557.md)</t>
        </is>
      </c>
      <c r="P164" s="165" t="inlineStr">
        <is>
          <t>ข้อสอบเก่า</t>
        </is>
      </c>
      <c r="Q164" s="165" t="inlineStr">
        <is>
          <t>2557</t>
        </is>
      </c>
      <c r="R164" s="165" t="inlineStr"/>
    </row>
    <row r="165" ht="24" customHeight="1" s="49">
      <c r="A165" s="165" t="n">
        <v>163</v>
      </c>
      <c r="B16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65" s="166" t="inlineStr"/>
      <c r="D16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65" s="166" t="inlineStr">
        <is>
          <t>พ.ร.บ. ยา พ.ศ. 2510 (การจำหน่ายยาอันตรายและยาควบคุมพิเศษ)</t>
        </is>
      </c>
      <c r="F165" s="166" t="inlineStr">
        <is>
          <t>พ.ร.บ. ยาเสพติดให้โทษ พ.ศ. 2522 (ยาเสพติดให้โทษประเภท 2 และ 3)</t>
        </is>
      </c>
      <c r="G165" s="166" t="inlineStr">
        <is>
          <t>พ.ร.บ. วัตถุที่ออกฤทธิ์ต่อจิตและประสาท พ.ศ. 2559 (ประเภท 2 และ 4)</t>
        </is>
      </c>
      <c r="H165" s="166" t="inlineStr">
        <is>
          <t>พ.ร.บ. วิชาชีพเภสัชกรรม พ.ศ. 2537 และข้อบังคับจรรยาบรรณวิชาชีพ</t>
        </is>
      </c>
      <c r="I165" s="165" t="n">
        <v>1</v>
      </c>
      <c r="J16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66" t="inlineStr"/>
      <c r="L165" s="166" t="inlineStr">
        <is>
          <t>พ.ร.บ. ยา พ.ศ. 2510</t>
        </is>
      </c>
      <c r="M165" s="166" t="inlineStr"/>
      <c r="N165" s="165" t="inlineStr">
        <is>
          <t>SAP</t>
        </is>
      </c>
      <c r="O165" s="166" t="inlineStr">
        <is>
          <t>ข้อ 52 (PLE_CC1_2557.md)</t>
        </is>
      </c>
      <c r="P165" s="165" t="inlineStr">
        <is>
          <t>ข้อสอบเก่า</t>
        </is>
      </c>
      <c r="Q165" s="165" t="inlineStr">
        <is>
          <t>2557</t>
        </is>
      </c>
      <c r="R165" s="165" t="inlineStr"/>
    </row>
    <row r="166" ht="24" customHeight="1" s="49">
      <c r="A166" s="165" t="n">
        <v>164</v>
      </c>
      <c r="B166" s="166"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66" s="166" t="inlineStr"/>
      <c r="D166" s="166" t="inlineStr">
        <is>
          <t>พ.ร.บ. วัตถุที่ออกฤทธิ์ต่อจิตและประสาท พ.ศ. 2559 (ประเภท 2 และ 4)</t>
        </is>
      </c>
      <c r="E166" s="166" t="inlineStr">
        <is>
          <t>พ.ร.บ. วิชาชีพเภสัชกรรม พ.ศ. 2537 และข้อบังคับจรรยาบรรณวิชาชีพ</t>
        </is>
      </c>
      <c r="F166" s="166" t="inlineStr">
        <is>
          <t>พ.ร.บ. ผลิตภัณฑ์สมุนไพร พ.ศ. 2562</t>
        </is>
      </c>
      <c r="G166" s="166" t="inlineStr">
        <is>
          <t>พ.ร.บ. เครื่องสำอาง พ.ศ. 2558</t>
        </is>
      </c>
      <c r="H166" s="166" t="inlineStr">
        <is>
          <t>พ.ร.บ. หลักประกันสุขภาพแห่งชาติ พ.ศ. 2545</t>
        </is>
      </c>
      <c r="I166" s="165" t="n">
        <v>1</v>
      </c>
      <c r="J166" s="166"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66" t="inlineStr"/>
      <c r="L166" s="166" t="inlineStr">
        <is>
          <t>พ.ร.บ. ยาเสพติดให้โทษ &amp; วัตถุออกฤทธิ์</t>
        </is>
      </c>
      <c r="M166" s="166" t="inlineStr"/>
      <c r="N166" s="165" t="inlineStr">
        <is>
          <t>SAP</t>
        </is>
      </c>
      <c r="O166" s="166" t="inlineStr">
        <is>
          <t>ข้อ 54 (PLE_CC1_2557.md)</t>
        </is>
      </c>
      <c r="P166" s="165" t="inlineStr">
        <is>
          <t>ข้อสอบเก่า</t>
        </is>
      </c>
      <c r="Q166" s="165" t="inlineStr">
        <is>
          <t>2557</t>
        </is>
      </c>
      <c r="R166" s="165" t="inlineStr"/>
    </row>
    <row r="167" ht="24" customHeight="1" s="49">
      <c r="A167" s="165" t="n">
        <v>165</v>
      </c>
      <c r="B167" s="166"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67" s="166" t="inlineStr"/>
      <c r="D167" s="166" t="inlineStr">
        <is>
          <t>พ.ร.บ. เครื่องสำอาง พ.ศ. 2558</t>
        </is>
      </c>
      <c r="E167" s="166" t="inlineStr">
        <is>
          <t>พ.ร.บ. หลักประกันสุขภาพแห่งชาติ พ.ศ. 2545</t>
        </is>
      </c>
      <c r="F167" s="166" t="inlineStr">
        <is>
          <t>การปฏิบัติทางเภสัชกรรมชุมชน (Good Pharmacy Practice: GPP)</t>
        </is>
      </c>
      <c r="G167" s="166" t="inlineStr">
        <is>
          <t>บัญชียาหลักแห่งชาติ (National List of Essential Medicines: NLEM)</t>
        </is>
      </c>
      <c r="H167" s="166" t="inlineStr">
        <is>
          <t>เกณฑ์จริยธรรมว่าด้วยการส่งเสริมการขายยาของกระทรวงสาธารณสุข</t>
        </is>
      </c>
      <c r="I167" s="165" t="n">
        <v>1</v>
      </c>
      <c r="J16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66" t="inlineStr"/>
      <c r="L167" s="166" t="inlineStr">
        <is>
          <t>พ.ร.บ. ยา พ.ศ. 2510</t>
        </is>
      </c>
      <c r="M167" s="166" t="inlineStr"/>
      <c r="N167" s="165" t="inlineStr">
        <is>
          <t>SAP</t>
        </is>
      </c>
      <c r="O167" s="166" t="inlineStr">
        <is>
          <t>ข้อ 71 (PLE_CC1_2557.md)</t>
        </is>
      </c>
      <c r="P167" s="165" t="inlineStr">
        <is>
          <t>ข้อสอบเก่า</t>
        </is>
      </c>
      <c r="Q167" s="165" t="inlineStr">
        <is>
          <t>2557</t>
        </is>
      </c>
      <c r="R167" s="165" t="inlineStr"/>
    </row>
    <row r="168" ht="24" customHeight="1" s="49">
      <c r="A168" s="165" t="n">
        <v>166</v>
      </c>
      <c r="B168"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68" s="166" t="inlineStr"/>
      <c r="D168" s="166" t="inlineStr">
        <is>
          <t>บัญชียาหลักแห่งชาติ (National List of Essential Medicines: NLEM)</t>
        </is>
      </c>
      <c r="E168" s="166" t="inlineStr">
        <is>
          <t>เกณฑ์จริยธรรมว่าด้วยการส่งเสริมการขายยาของกระทรวงสาธารณสุข</t>
        </is>
      </c>
      <c r="F168" s="166" t="inlineStr">
        <is>
          <t>พ.ร.บ. ยา พ.ศ. 2510 (การจำหน่ายยาอันตรายและยาควบคุมพิเศษ)</t>
        </is>
      </c>
      <c r="G168" s="166" t="inlineStr">
        <is>
          <t>พ.ร.บ. ยาเสพติดให้โทษ พ.ศ. 2522 (ยาเสพติดให้โทษประเภท 2 และ 3)</t>
        </is>
      </c>
      <c r="H168" s="166" t="inlineStr">
        <is>
          <t>พ.ร.บ. วัตถุที่ออกฤทธิ์ต่อจิตและประสาท พ.ศ. 2559 (ประเภท 2 และ 4)</t>
        </is>
      </c>
      <c r="I168" s="165" t="n">
        <v>1</v>
      </c>
      <c r="J168" s="166"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66" t="inlineStr"/>
      <c r="L168" s="166" t="inlineStr">
        <is>
          <t>พ.ร.บ. ยา พ.ศ. 2510</t>
        </is>
      </c>
      <c r="M168" s="166" t="inlineStr"/>
      <c r="N168" s="165" t="inlineStr">
        <is>
          <t>SAP</t>
        </is>
      </c>
      <c r="O168" s="166" t="inlineStr">
        <is>
          <t>ข้อ 90 (PLE_CC1_2557.md)</t>
        </is>
      </c>
      <c r="P168" s="165" t="inlineStr">
        <is>
          <t>ข้อสอบเก่า</t>
        </is>
      </c>
      <c r="Q168" s="165" t="inlineStr">
        <is>
          <t>2557</t>
        </is>
      </c>
      <c r="R168" s="165" t="inlineStr"/>
    </row>
    <row r="169" ht="24" customHeight="1" s="49">
      <c r="A169" s="165" t="n">
        <v>167</v>
      </c>
      <c r="B169" s="166"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69" s="166" t="inlineStr"/>
      <c r="D169" s="166" t="inlineStr">
        <is>
          <t>พ.ร.บ. ยาเสพติดให้โทษ พ.ศ. 2522 (ยาเสพติดให้โทษประเภท 2 และ 3)</t>
        </is>
      </c>
      <c r="E169" s="166" t="inlineStr">
        <is>
          <t>พ.ร.บ. วัตถุที่ออกฤทธิ์ต่อจิตและประสาท พ.ศ. 2559 (ประเภท 2 และ 4)</t>
        </is>
      </c>
      <c r="F169" s="166" t="inlineStr">
        <is>
          <t>พ.ร.บ. วิชาชีพเภสัชกรรม พ.ศ. 2537 และข้อบังคับจรรยาบรรณวิชาชีพ</t>
        </is>
      </c>
      <c r="G169" s="166" t="inlineStr">
        <is>
          <t>พ.ร.บ. ผลิตภัณฑ์สมุนไพร พ.ศ. 2562</t>
        </is>
      </c>
      <c r="H169" s="166" t="inlineStr">
        <is>
          <t>พ.ร.บ. เครื่องสำอาง พ.ศ. 2558</t>
        </is>
      </c>
      <c r="I169" s="165" t="n">
        <v>1</v>
      </c>
      <c r="J16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66" t="inlineStr"/>
      <c r="L169" s="166" t="inlineStr">
        <is>
          <t>พ.ร.บ. ยา พ.ศ. 2510</t>
        </is>
      </c>
      <c r="M169" s="166" t="inlineStr"/>
      <c r="N169" s="165" t="inlineStr">
        <is>
          <t>SAP</t>
        </is>
      </c>
      <c r="O169" s="166" t="inlineStr">
        <is>
          <t>ข้อ 94 (PLE_CC1_2557.md)</t>
        </is>
      </c>
      <c r="P169" s="165" t="inlineStr">
        <is>
          <t>ข้อสอบเก่า</t>
        </is>
      </c>
      <c r="Q169" s="165" t="inlineStr">
        <is>
          <t>2557</t>
        </is>
      </c>
      <c r="R169" s="165" t="inlineStr"/>
    </row>
    <row r="170" ht="24" customHeight="1" s="49">
      <c r="A170" s="165" t="n">
        <v>168</v>
      </c>
      <c r="B170" s="166"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70" s="166" t="inlineStr"/>
      <c r="D170" s="166" t="inlineStr">
        <is>
          <t>พ.ร.บ. ผลิตภัณฑ์สมุนไพร พ.ศ. 2562</t>
        </is>
      </c>
      <c r="E170" s="166" t="inlineStr">
        <is>
          <t>พ.ร.บ. เครื่องสำอาง พ.ศ. 2558</t>
        </is>
      </c>
      <c r="F170" s="166" t="inlineStr">
        <is>
          <t>พ.ร.บ. หลักประกันสุขภาพแห่งชาติ พ.ศ. 2545</t>
        </is>
      </c>
      <c r="G170" s="166" t="inlineStr">
        <is>
          <t>การปฏิบัติทางเภสัชกรรมชุมชน (Good Pharmacy Practice: GPP)</t>
        </is>
      </c>
      <c r="H170" s="166" t="inlineStr">
        <is>
          <t>บัญชียาหลักแห่งชาติ (National List of Essential Medicines: NLEM)</t>
        </is>
      </c>
      <c r="I170" s="165" t="n">
        <v>1</v>
      </c>
      <c r="J17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66" t="inlineStr"/>
      <c r="L170" s="166" t="inlineStr">
        <is>
          <t>พ.ร.บ. ยา พ.ศ. 2510</t>
        </is>
      </c>
      <c r="M170" s="166" t="inlineStr"/>
      <c r="N170" s="165" t="inlineStr">
        <is>
          <t>SAP</t>
        </is>
      </c>
      <c r="O170" s="166" t="inlineStr">
        <is>
          <t>ข้อ 6 (PLE_CC1_2556.md)</t>
        </is>
      </c>
      <c r="P170" s="165" t="inlineStr">
        <is>
          <t>ข้อสอบเก่า</t>
        </is>
      </c>
      <c r="Q170" s="165" t="inlineStr">
        <is>
          <t>2556</t>
        </is>
      </c>
      <c r="R170" s="165" t="inlineStr"/>
    </row>
    <row r="171" ht="24" customHeight="1" s="49">
      <c r="A171" s="165" t="n">
        <v>169</v>
      </c>
      <c r="B171" s="166" t="inlineStr">
        <is>
          <t>กระบวนการใดในการควบคุมคุณภาพที่บ่งบอกถึงประสิทธิภาพในการรักษาของ warfarin</t>
        </is>
      </c>
      <c r="C171" s="166" t="inlineStr"/>
      <c r="D171" s="166" t="inlineStr">
        <is>
          <t>Friability</t>
        </is>
      </c>
      <c r="E171" s="166" t="inlineStr">
        <is>
          <t>Dissolution</t>
        </is>
      </c>
      <c r="F171" s="166" t="inlineStr">
        <is>
          <t>Disintegration</t>
        </is>
      </c>
      <c r="G171" s="166" t="inlineStr">
        <is>
          <t>Hardness</t>
        </is>
      </c>
      <c r="H171" s="166" t="inlineStr">
        <is>
          <t>Content uniformity</t>
        </is>
      </c>
      <c r="I171" s="165" t="n">
        <v>1</v>
      </c>
      <c r="J171" s="166"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66" t="inlineStr"/>
      <c r="L171" s="166" t="inlineStr">
        <is>
          <t>พ.ร.บ. ยา พ.ศ. 2510</t>
        </is>
      </c>
      <c r="M171" s="166" t="inlineStr"/>
      <c r="N171" s="165" t="inlineStr">
        <is>
          <t>SAP</t>
        </is>
      </c>
      <c r="O171" s="166" t="inlineStr">
        <is>
          <t>ข้อ 3 (PLE_CC1_2555 Day 1.md)</t>
        </is>
      </c>
      <c r="P171" s="165" t="inlineStr">
        <is>
          <t>ข้อสอบเก่า</t>
        </is>
      </c>
      <c r="Q171" s="165" t="inlineStr">
        <is>
          <t>2555</t>
        </is>
      </c>
      <c r="R171" s="165" t="inlineStr"/>
    </row>
    <row r="172" ht="24" customHeight="1" s="49">
      <c r="A172" s="165" t="n">
        <v>170</v>
      </c>
      <c r="B172" s="166" t="inlineStr">
        <is>
          <t>ยา warfarin ตรวจสอบแล้วพบว่าสถานที่ที่ระบุในฉลากไม่ใช่สถานที่ผลิตจริง ถือว่าเป็นยาประเภทใด ตามกฎหมาย</t>
        </is>
      </c>
      <c r="C172" s="166" t="inlineStr"/>
      <c r="D172" s="166" t="inlineStr">
        <is>
          <t>ยาเสื่อมคุณภาพ</t>
        </is>
      </c>
      <c r="E172" s="166" t="inlineStr">
        <is>
          <t>ยาผิดมาตรฐาน</t>
        </is>
      </c>
      <c r="F172" s="166" t="inlineStr">
        <is>
          <t>ยาปลอม</t>
        </is>
      </c>
      <c r="G172" s="166" t="inlineStr">
        <is>
          <t>ยาไม่ได้ขึ้นทะเบียนตำรับ</t>
        </is>
      </c>
      <c r="H172" s="166" t="inlineStr">
        <is>
          <t>ยาเพิกถอนทะเบียนตำรับ 2 3 4 คณะเภสัชศาสตร์</t>
        </is>
      </c>
      <c r="I172" s="165" t="n">
        <v>1</v>
      </c>
      <c r="J172" s="166"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66" t="inlineStr"/>
      <c r="L172" s="166" t="inlineStr">
        <is>
          <t>พ.ร.บ. ยา พ.ศ. 2510</t>
        </is>
      </c>
      <c r="M172" s="166" t="inlineStr"/>
      <c r="N172" s="165" t="inlineStr">
        <is>
          <t>SAP</t>
        </is>
      </c>
      <c r="O172" s="166" t="inlineStr">
        <is>
          <t>ข้อ 10 (PLE_CC1_2555 Day 1.md)</t>
        </is>
      </c>
      <c r="P172" s="165" t="inlineStr">
        <is>
          <t>ข้อสอบเก่า</t>
        </is>
      </c>
      <c r="Q172" s="165" t="inlineStr">
        <is>
          <t>2555</t>
        </is>
      </c>
      <c r="R172" s="165" t="inlineStr"/>
    </row>
    <row r="173" ht="24" customHeight="1" s="49">
      <c r="A173" s="165" t="n">
        <v>171</v>
      </c>
      <c r="B173" s="166" t="inlineStr">
        <is>
          <t>ยาเม็ด prednisolone 5 mg จัดเป็นยาประเภทใดตามกฎหมาย</t>
        </is>
      </c>
      <c r="C173" s="166" t="inlineStr"/>
      <c r="D173" s="166" t="inlineStr">
        <is>
          <t>ยาสามัญประจำบ้าน</t>
        </is>
      </c>
      <c r="E173" s="166" t="inlineStr">
        <is>
          <t>ยาแผนปัจจุบันบรรจุเสร็จที่ไม่ใช่ยาอันตรายและยาควบคุมพิเศษ</t>
        </is>
      </c>
      <c r="F173" s="166" t="inlineStr">
        <is>
          <t>ยาอันตราย</t>
        </is>
      </c>
      <c r="G173" s="166" t="inlineStr">
        <is>
          <t>ยาควบคุมพิเศษ</t>
        </is>
      </c>
      <c r="H173" s="166" t="inlineStr">
        <is>
          <t>ยาเสพติดให้โทษประเภทที่ 3 คณะเภสัชศาสตร์</t>
        </is>
      </c>
      <c r="I173" s="165" t="n">
        <v>1</v>
      </c>
      <c r="J173"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66" t="inlineStr"/>
      <c r="L173" s="166" t="inlineStr">
        <is>
          <t>พ.ร.บ. ยา พ.ศ. 2510</t>
        </is>
      </c>
      <c r="M173" s="166" t="inlineStr"/>
      <c r="N173" s="165" t="inlineStr">
        <is>
          <t>SAP</t>
        </is>
      </c>
      <c r="O173" s="166" t="inlineStr">
        <is>
          <t>ข้อ 40 (PLE_CC1_2555 Day 1.md)</t>
        </is>
      </c>
      <c r="P173" s="165" t="inlineStr">
        <is>
          <t>ข้อสอบเก่า</t>
        </is>
      </c>
      <c r="Q173" s="165" t="inlineStr">
        <is>
          <t>2555</t>
        </is>
      </c>
      <c r="R173" s="165" t="inlineStr"/>
    </row>
    <row r="174" ht="24" customHeight="1" s="49">
      <c r="A174" s="165" t="n">
        <v>172</v>
      </c>
      <c r="B174" s="166" t="inlineStr">
        <is>
          <t>ยาคุมกำเนิดแบบ triphasic จัดเป็นยาคุมกำเนิดประเภทใดตามกฎหมาย</t>
        </is>
      </c>
      <c r="C174" s="166" t="inlineStr"/>
      <c r="D174" s="166" t="inlineStr">
        <is>
          <t>ยาสามัญประจำบ้าน</t>
        </is>
      </c>
      <c r="E174" s="166" t="inlineStr">
        <is>
          <t>ยาแผนปัจจุบันบรรจุเสร็จที่ไม่ใช่ยาอันตรายและยาควบคุมพิเศษ</t>
        </is>
      </c>
      <c r="F174" s="166" t="inlineStr">
        <is>
          <t>ยาอันตราย</t>
        </is>
      </c>
      <c r="G174" s="166" t="inlineStr">
        <is>
          <t>ยาควบคุมพิเศษ</t>
        </is>
      </c>
      <c r="H174" s="166" t="inlineStr">
        <is>
          <t>ยาเสพติดให้โทษประเภทที่ 3</t>
        </is>
      </c>
      <c r="I174" s="165" t="n">
        <v>1</v>
      </c>
      <c r="J174"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66" t="inlineStr"/>
      <c r="L174" s="166" t="inlineStr">
        <is>
          <t>พ.ร.บ. ยา พ.ศ. 2510</t>
        </is>
      </c>
      <c r="M174" s="166" t="inlineStr"/>
      <c r="N174" s="165" t="inlineStr">
        <is>
          <t>SAP</t>
        </is>
      </c>
      <c r="O174" s="166" t="inlineStr">
        <is>
          <t>ข้อ 78 (PLE_CC1_2555 Day 1.md)</t>
        </is>
      </c>
      <c r="P174" s="165" t="inlineStr">
        <is>
          <t>ข้อสอบเก่า</t>
        </is>
      </c>
      <c r="Q174" s="165" t="inlineStr">
        <is>
          <t>2555</t>
        </is>
      </c>
      <c r="R174" s="165" t="inlineStr"/>
    </row>
    <row r="175" ht="24" customHeight="1" s="49">
      <c r="A175" s="165" t="n">
        <v>173</v>
      </c>
      <c r="B175"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75" s="166" t="inlineStr"/>
      <c r="D175" s="166" t="inlineStr">
        <is>
          <t>เกณฑ์จริยธรรมว่าด้วยการส่งเสริมการขายยาของกระทรวงสาธารณสุข</t>
        </is>
      </c>
      <c r="E175" s="166" t="inlineStr">
        <is>
          <t>พ.ร.บ. ยา พ.ศ. 2510 (การจำหน่ายยาอันตรายและยาควบคุมพิเศษ)</t>
        </is>
      </c>
      <c r="F175" s="166" t="inlineStr">
        <is>
          <t>พ.ร.บ. ยาเสพติดให้โทษ พ.ศ. 2522 (ยาเสพติดให้โทษประเภท 2 และ 3)</t>
        </is>
      </c>
      <c r="G175" s="166" t="inlineStr">
        <is>
          <t>พ.ร.บ. วัตถุที่ออกฤทธิ์ต่อจิตและประสาท พ.ศ. 2559 (ประเภท 2 และ 4)</t>
        </is>
      </c>
      <c r="H175" s="166" t="inlineStr">
        <is>
          <t>พ.ร.บ. วิชาชีพเภสัชกรรม พ.ศ. 2537 และข้อบังคับจรรยาบรรณวิชาชีพ</t>
        </is>
      </c>
      <c r="I175" s="165" t="n">
        <v>1</v>
      </c>
      <c r="J17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66" t="inlineStr"/>
      <c r="L175" s="166" t="inlineStr">
        <is>
          <t>พ.ร.บ. ยา พ.ศ. 2510</t>
        </is>
      </c>
      <c r="M175" s="166" t="inlineStr"/>
      <c r="N175" s="165" t="inlineStr">
        <is>
          <t>SAP</t>
        </is>
      </c>
      <c r="O175" s="166" t="inlineStr">
        <is>
          <t>ข้อ 10 (PLE_CC1_2555 Day 2.md)</t>
        </is>
      </c>
      <c r="P175" s="165" t="inlineStr">
        <is>
          <t>ข้อสอบเก่า</t>
        </is>
      </c>
      <c r="Q175" s="165" t="inlineStr">
        <is>
          <t>2555</t>
        </is>
      </c>
      <c r="R175" s="165" t="inlineStr"/>
    </row>
    <row r="176" ht="24" customHeight="1" s="49">
      <c r="A176" s="165" t="n">
        <v>174</v>
      </c>
      <c r="B176" s="166" t="inlineStr">
        <is>
          <t>เกี่ยวกับ ประสิทธิภาพการรักษา ข้อใดต่อไปนี้กล่าวถูกต้องตามหลักวิชาชีพเภสัชกรรม</t>
        </is>
      </c>
      <c r="C176" s="166" t="inlineStr"/>
      <c r="D176" s="166" t="inlineStr">
        <is>
          <t>พ.ร.บ. วัตถุที่ออกฤทธิ์ต่อจิตและประสาท พ.ศ. 2559 (ประเภท 2 และ 4)</t>
        </is>
      </c>
      <c r="E176" s="166" t="inlineStr">
        <is>
          <t>พ.ร.บ. วิชาชีพเภสัชกรรม พ.ศ. 2537 และข้อบังคับจรรยาบรรณวิชาชีพ</t>
        </is>
      </c>
      <c r="F176" s="166" t="inlineStr">
        <is>
          <t>พ.ร.บ. ผลิตภัณฑ์สมุนไพร พ.ศ. 2562</t>
        </is>
      </c>
      <c r="G176" s="166" t="inlineStr">
        <is>
          <t>พ.ร.บ. เครื่องสำอาง พ.ศ. 2558</t>
        </is>
      </c>
      <c r="H176" s="166" t="inlineStr">
        <is>
          <t>พ.ร.บ. หลักประกันสุขภาพแห่งชาติ พ.ศ. 2545</t>
        </is>
      </c>
      <c r="I176" s="165" t="n">
        <v>1</v>
      </c>
      <c r="J17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66" t="inlineStr"/>
      <c r="L176" s="166" t="inlineStr">
        <is>
          <t>พ.ร.บ. ยา พ.ศ. 2510</t>
        </is>
      </c>
      <c r="M176" s="166" t="inlineStr"/>
      <c r="N176" s="165" t="inlineStr">
        <is>
          <t>SAP</t>
        </is>
      </c>
      <c r="O176" s="166" t="inlineStr">
        <is>
          <t>ข้อ 4 (PLE_CC1_2555 Day 2.md)</t>
        </is>
      </c>
      <c r="P176" s="165" t="inlineStr">
        <is>
          <t>ข้อสอบเก่า</t>
        </is>
      </c>
      <c r="Q176" s="165" t="inlineStr">
        <is>
          <t>2555</t>
        </is>
      </c>
      <c r="R176" s="165" t="inlineStr"/>
    </row>
    <row r="177" ht="24" customHeight="1" s="49">
      <c r="A177" s="165" t="n">
        <v>175</v>
      </c>
      <c r="B177" s="166" t="inlineStr">
        <is>
          <t>Triphasic hormonal contraceptives จัดเป็นยาประเภทใดตามกฎหมาย</t>
        </is>
      </c>
      <c r="C177" s="166" t="inlineStr"/>
      <c r="D177" s="166" t="inlineStr">
        <is>
          <t>พ.ร.บ. เครื่องสำอาง พ.ศ. 2558</t>
        </is>
      </c>
      <c r="E177" s="166" t="inlineStr">
        <is>
          <t>พ.ร.บ. หลักประกันสุขภาพแห่งชาติ พ.ศ. 2545</t>
        </is>
      </c>
      <c r="F177" s="166" t="inlineStr">
        <is>
          <t>การปฏิบัติทางเภสัชกรรมชุมชน (Good Pharmacy Practice: GPP)</t>
        </is>
      </c>
      <c r="G177" s="166" t="inlineStr">
        <is>
          <t>บัญชียาหลักแห่งชาติ (National List of Essential Medicines: NLEM)</t>
        </is>
      </c>
      <c r="H177" s="166" t="inlineStr">
        <is>
          <t>เกณฑ์จริยธรรมว่าด้วยการส่งเสริมการขายยาของกระทรวงสาธารณสุข</t>
        </is>
      </c>
      <c r="I177" s="165" t="n">
        <v>1</v>
      </c>
      <c r="J17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66" t="inlineStr"/>
      <c r="L177" s="166" t="inlineStr">
        <is>
          <t>พ.ร.บ. ยา พ.ศ. 2510</t>
        </is>
      </c>
      <c r="M177" s="166" t="inlineStr"/>
      <c r="N177" s="165" t="inlineStr">
        <is>
          <t>SAP</t>
        </is>
      </c>
      <c r="O177" s="166" t="inlineStr">
        <is>
          <t>ข้อ 6 (PLE_CC1_2555 Day 2.md)</t>
        </is>
      </c>
      <c r="P177" s="165" t="inlineStr">
        <is>
          <t>ข้อสอบเก่า</t>
        </is>
      </c>
      <c r="Q177" s="165" t="inlineStr">
        <is>
          <t>2555</t>
        </is>
      </c>
      <c r="R177" s="165" t="inlineStr"/>
    </row>
    <row r="178" ht="24" customHeight="1" s="49">
      <c r="A178" s="165" t="n">
        <v>176</v>
      </c>
      <c r="B178"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78" s="166" t="inlineStr"/>
      <c r="D178" s="166" t="inlineStr">
        <is>
          <t>บัญชียาหลักแห่งชาติ (National List of Essential Medicines: NLEM)</t>
        </is>
      </c>
      <c r="E178" s="166" t="inlineStr">
        <is>
          <t>เกณฑ์จริยธรรมว่าด้วยการส่งเสริมการขายยาของกระทรวงสาธารณสุข</t>
        </is>
      </c>
      <c r="F178" s="166" t="inlineStr">
        <is>
          <t>พ.ร.บ. ยา พ.ศ. 2510 (การจำหน่ายยาอันตรายและยาควบคุมพิเศษ)</t>
        </is>
      </c>
      <c r="G178" s="166" t="inlineStr">
        <is>
          <t>พ.ร.บ. ยาเสพติดให้โทษ พ.ศ. 2522 (ยาเสพติดให้โทษประเภท 2 และ 3)</t>
        </is>
      </c>
      <c r="H178" s="166" t="inlineStr">
        <is>
          <t>พ.ร.บ. วัตถุที่ออกฤทธิ์ต่อจิตและประสาท พ.ศ. 2559 (ประเภท 2 และ 4)</t>
        </is>
      </c>
      <c r="I178" s="165" t="n">
        <v>1</v>
      </c>
      <c r="J17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66" t="inlineStr"/>
      <c r="L178" s="166" t="inlineStr">
        <is>
          <t>พ.ร.บ. ยา พ.ศ. 2510</t>
        </is>
      </c>
      <c r="M178" s="166" t="inlineStr"/>
      <c r="N178" s="165" t="inlineStr">
        <is>
          <t>SAP</t>
        </is>
      </c>
      <c r="O178" s="166" t="inlineStr">
        <is>
          <t>ข้อ 1 (PLE_CC1_2555 Day 2.md)</t>
        </is>
      </c>
      <c r="P178" s="165" t="inlineStr">
        <is>
          <t>ข้อสอบเก่า</t>
        </is>
      </c>
      <c r="Q178" s="165" t="inlineStr">
        <is>
          <t>2555</t>
        </is>
      </c>
      <c r="R178" s="165" t="inlineStr"/>
    </row>
    <row r="179" ht="24" customHeight="1" s="49">
      <c r="A179" s="165" t="n">
        <v>177</v>
      </c>
      <c r="B179" s="166" t="inlineStr">
        <is>
          <t>การใช้ racemic mixture มีประสิทธิผลดีสุด</t>
        </is>
      </c>
      <c r="C179" s="166" t="inlineStr"/>
      <c r="D179" s="166" t="inlineStr">
        <is>
          <t>พ.ร.บ. ยาเสพติดให้โทษ พ.ศ. 2522 (ยาเสพติดให้โทษประเภท 2 และ 3)</t>
        </is>
      </c>
      <c r="E179" s="166" t="inlineStr">
        <is>
          <t>พ.ร.บ. วัตถุที่ออกฤทธิ์ต่อจิตและประสาท พ.ศ. 2559 (ประเภท 2 และ 4)</t>
        </is>
      </c>
      <c r="F179" s="166" t="inlineStr">
        <is>
          <t>พ.ร.บ. วิชาชีพเภสัชกรรม พ.ศ. 2537 และข้อบังคับจรรยาบรรณวิชาชีพ</t>
        </is>
      </c>
      <c r="G179" s="166" t="inlineStr">
        <is>
          <t>พ.ร.บ. ผลิตภัณฑ์สมุนไพร พ.ศ. 2562</t>
        </is>
      </c>
      <c r="H179" s="166" t="inlineStr">
        <is>
          <t>พ.ร.บ. เครื่องสำอาง พ.ศ. 2558</t>
        </is>
      </c>
      <c r="I179" s="165" t="n">
        <v>1</v>
      </c>
      <c r="J17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66" t="inlineStr"/>
      <c r="L179" s="166" t="inlineStr">
        <is>
          <t>พ.ร.บ. ยา พ.ศ. 2510</t>
        </is>
      </c>
      <c r="M179" s="166" t="inlineStr"/>
      <c r="N179" s="165" t="inlineStr">
        <is>
          <t>SAP</t>
        </is>
      </c>
      <c r="O179" s="166" t="inlineStr">
        <is>
          <t>ข้อ 3 (PLE_CC1_2555 Day 2.md)</t>
        </is>
      </c>
      <c r="P179" s="165" t="inlineStr">
        <is>
          <t>ข้อสอบเก่า</t>
        </is>
      </c>
      <c r="Q179" s="165" t="inlineStr">
        <is>
          <t>2555</t>
        </is>
      </c>
      <c r="R179" s="165" t="inlineStr"/>
    </row>
    <row r="180" ht="24" customHeight="1" s="49">
      <c r="A180" s="165" t="n">
        <v>178</v>
      </c>
      <c r="B180" s="166" t="inlineStr">
        <is>
          <t>metrothexate จัดเป็นยาประเภทใดตามกฎหมาย</t>
        </is>
      </c>
      <c r="C180" s="166" t="inlineStr"/>
      <c r="D180" s="166" t="inlineStr">
        <is>
          <t>ยาอันตราย</t>
        </is>
      </c>
      <c r="E180" s="166" t="inlineStr">
        <is>
          <t>ยาควบคุมพิเศษ</t>
        </is>
      </c>
      <c r="F180" s="166" t="inlineStr">
        <is>
          <t>ยาสามัญประจำบ้าน</t>
        </is>
      </c>
      <c r="G180" s="166" t="inlineStr">
        <is>
          <t>ยาเสพติดให้โทษ ประเภทที่ 3</t>
        </is>
      </c>
      <c r="H180"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80" s="165" t="n">
        <v>1</v>
      </c>
      <c r="J18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66" t="inlineStr"/>
      <c r="L180" s="166" t="inlineStr">
        <is>
          <t>พ.ร.บ. ยา พ.ศ. 2510</t>
        </is>
      </c>
      <c r="M180" s="166" t="inlineStr"/>
      <c r="N180" s="165" t="inlineStr">
        <is>
          <t>SAP</t>
        </is>
      </c>
      <c r="O180" s="166" t="inlineStr">
        <is>
          <t>ข้อ 110 (PLE_CC1_2554 SET1.md)</t>
        </is>
      </c>
      <c r="P180" s="165" t="inlineStr">
        <is>
          <t>ข้อสอบเก่า</t>
        </is>
      </c>
      <c r="Q180" s="165" t="inlineStr">
        <is>
          <t>2554</t>
        </is>
      </c>
      <c r="R180" s="165" t="inlineStr"/>
    </row>
    <row r="181" ht="24" customHeight="1" s="49">
      <c r="A181" s="165" t="n">
        <v>179</v>
      </c>
      <c r="B181"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81" s="166" t="inlineStr"/>
      <c r="D181" s="166" t="inlineStr">
        <is>
          <t>การปฏิบัติทางเภสัชกรรมชุมชน (Good Pharmacy Practice: GPP)</t>
        </is>
      </c>
      <c r="E181" s="166" t="inlineStr">
        <is>
          <t>บัญชียาหลักแห่งชาติ (National List of Essential Medicines: NLEM)</t>
        </is>
      </c>
      <c r="F181" s="166" t="inlineStr">
        <is>
          <t>เกณฑ์จริยธรรมว่าด้วยการส่งเสริมการขายยาของกระทรวงสาธารณสุข</t>
        </is>
      </c>
      <c r="G181" s="166" t="inlineStr">
        <is>
          <t>พ.ร.บ. ยา พ.ศ. 2510 (การจำหน่ายยาอันตรายและยาควบคุมพิเศษ)</t>
        </is>
      </c>
      <c r="H181" s="166" t="inlineStr">
        <is>
          <t>พ.ร.บ. ยาเสพติดให้โทษ พ.ศ. 2522 (ยาเสพติดให้โทษประเภท 2 และ 3)</t>
        </is>
      </c>
      <c r="I181" s="165" t="n">
        <v>5</v>
      </c>
      <c r="J18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66" t="inlineStr"/>
      <c r="L181" s="166" t="inlineStr">
        <is>
          <t>พ.ร.บ. ยา พ.ศ. 2510</t>
        </is>
      </c>
      <c r="M181" s="166" t="inlineStr"/>
      <c r="N181" s="165" t="inlineStr">
        <is>
          <t>SAP</t>
        </is>
      </c>
      <c r="O181" s="166" t="inlineStr">
        <is>
          <t>ข้อ 4 (PLE_CC1_2554 SET2.md)</t>
        </is>
      </c>
      <c r="P181" s="165" t="inlineStr">
        <is>
          <t>ข้อสอบเก่า</t>
        </is>
      </c>
      <c r="Q181" s="165" t="inlineStr">
        <is>
          <t>2554</t>
        </is>
      </c>
      <c r="R181" s="165" t="inlineStr"/>
    </row>
    <row r="182" ht="24" customHeight="1" s="49">
      <c r="A182" s="165" t="n">
        <v>180</v>
      </c>
      <c r="B182" s="166" t="inlineStr">
        <is>
          <t>ควรให้ยาอะไรกับ 5-FU เพื่อเพิ่มฤทธิ์ของ 5-FU ให้มีประสิทธิภาพดีขึ้น</t>
        </is>
      </c>
      <c r="C182" s="166" t="inlineStr"/>
      <c r="D182" s="166" t="inlineStr">
        <is>
          <t>Leucovorin</t>
        </is>
      </c>
      <c r="E182" s="166" t="inlineStr">
        <is>
          <t>Ifosfamide</t>
        </is>
      </c>
      <c r="F182" s="166" t="inlineStr">
        <is>
          <t>Cisplatin</t>
        </is>
      </c>
      <c r="G182" s="166" t="inlineStr">
        <is>
          <t>Docetaxel</t>
        </is>
      </c>
      <c r="H182" s="166" t="inlineStr">
        <is>
          <t>Bleomycin จะยับยั้งการแบ่งเซลล์ของเซลล์มะเร็งทำให้ไม่มีการเพิ่มขึ้นของเซลล์มะเร็งและทำให้ก้อนมะเร็งลดลง</t>
        </is>
      </c>
      <c r="I182" s="165" t="n">
        <v>1</v>
      </c>
      <c r="J182" s="166"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66" t="inlineStr"/>
      <c r="L182" s="166" t="inlineStr">
        <is>
          <t>พ.ร.บ. ยา พ.ศ. 2510</t>
        </is>
      </c>
      <c r="M182" s="166" t="inlineStr"/>
      <c r="N182" s="165" t="inlineStr">
        <is>
          <t>SAP</t>
        </is>
      </c>
      <c r="O182" s="166" t="inlineStr">
        <is>
          <t>ข้อ 6 (PLE_CC1_2554 SET2.md)</t>
        </is>
      </c>
      <c r="P182" s="165" t="inlineStr">
        <is>
          <t>ข้อสอบเก่า</t>
        </is>
      </c>
      <c r="Q182" s="165" t="inlineStr">
        <is>
          <t>2554</t>
        </is>
      </c>
      <c r="R182" s="165" t="inlineStr"/>
    </row>
    <row r="183" ht="24" customHeight="1" s="49">
      <c r="A183" s="165" t="n">
        <v>181</v>
      </c>
      <c r="B183"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83" s="166" t="inlineStr"/>
      <c r="D183" s="166" t="inlineStr">
        <is>
          <t>มีการผสมตัวยา ciprofloxacin ด้วย</t>
        </is>
      </c>
      <c r="E183" s="166" t="inlineStr">
        <is>
          <t>ตรวจพบปริมาณ norfloxacinเพียง 70% เท่านั้น</t>
        </is>
      </c>
      <c r="F183" s="166" t="inlineStr">
        <is>
          <t>ที่ฉลากระบุว่าเป็นยา ofloxacin</t>
        </is>
      </c>
      <c r="G183" s="166" t="inlineStr">
        <is>
          <t>ที่ฉลากแสดงเครื่องหมายของผู้ผลิตซึ่งมิใช่ความจริง</t>
        </is>
      </c>
      <c r="H183"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83" s="165" t="n">
        <v>1</v>
      </c>
      <c r="J183"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66" t="inlineStr"/>
      <c r="L183" s="166" t="inlineStr">
        <is>
          <t>พ.ร.บ. ยา พ.ศ. 2510</t>
        </is>
      </c>
      <c r="M183" s="166" t="inlineStr"/>
      <c r="N183" s="165" t="inlineStr">
        <is>
          <t>SAP</t>
        </is>
      </c>
      <c r="O183" s="166" t="inlineStr">
        <is>
          <t>ข้อ 2 (PLE_CC1_2554 SET2.md)</t>
        </is>
      </c>
      <c r="P183" s="165" t="inlineStr">
        <is>
          <t>ข้อสอบเก่า</t>
        </is>
      </c>
      <c r="Q183" s="165" t="inlineStr">
        <is>
          <t>2554</t>
        </is>
      </c>
      <c r="R183" s="165" t="inlineStr"/>
    </row>
    <row r="184" ht="24" customHeight="1" s="49">
      <c r="A184" s="165" t="n">
        <v>182</v>
      </c>
      <c r="B184"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84" s="166" t="inlineStr"/>
      <c r="D184" s="166" t="inlineStr">
        <is>
          <t>simvastatinกับ niacin</t>
        </is>
      </c>
      <c r="E184" s="166" t="inlineStr">
        <is>
          <t>atorvastatinกับgemfibrozil</t>
        </is>
      </c>
      <c r="F184" s="166" t="inlineStr">
        <is>
          <t>niacinกับgemfibrozil</t>
        </is>
      </c>
      <c r="G184" s="166" t="inlineStr">
        <is>
          <t>simvastatinกับezetimibe</t>
        </is>
      </c>
      <c r="H184" s="166" t="inlineStr">
        <is>
          <t>simvastatinกับfenofibrate</t>
        </is>
      </c>
      <c r="I184" s="165" t="n">
        <v>1</v>
      </c>
      <c r="J184" s="166"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66" t="inlineStr"/>
      <c r="L184" s="166" t="inlineStr">
        <is>
          <t>พ.ร.บ. ยา พ.ศ. 2510</t>
        </is>
      </c>
      <c r="M184" s="166" t="inlineStr"/>
      <c r="N184" s="165" t="inlineStr">
        <is>
          <t>SAP</t>
        </is>
      </c>
      <c r="O184" s="166" t="inlineStr">
        <is>
          <t>ข้อ 3 (PLE_CC1_2554 SET2.md)</t>
        </is>
      </c>
      <c r="P184" s="165" t="inlineStr">
        <is>
          <t>ข้อสอบเก่า</t>
        </is>
      </c>
      <c r="Q184" s="165" t="inlineStr">
        <is>
          <t>2554</t>
        </is>
      </c>
      <c r="R184" s="165" t="inlineStr"/>
    </row>
    <row r="185" ht="24" customHeight="1" s="49">
      <c r="A185" s="165" t="n">
        <v>183</v>
      </c>
      <c r="B185" s="166" t="inlineStr">
        <is>
          <t>alcohol 70% ขนาด 30 มิลลิลิตร จัดเป็นยาใดในกฎหมาย</t>
        </is>
      </c>
      <c r="C185" s="166" t="inlineStr"/>
      <c r="D185" s="166" t="inlineStr">
        <is>
          <t>ยาสามัญประจำบ้าน ข . ยาอันตราย ค . ยาควบคุมพิเศษ</t>
        </is>
      </c>
      <c r="E185" s="166" t="inlineStr">
        <is>
          <t>วัตถุออกฤทธิ์ต่อจิตและประสาท</t>
        </is>
      </c>
      <c r="F185"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85" s="166" t="inlineStr">
        <is>
          <t>กล่องเสียงอักเสบ</t>
        </is>
      </c>
      <c r="H185" s="166" t="inlineStr">
        <is>
          <t>คอพอก</t>
        </is>
      </c>
      <c r="I185" s="165" t="n">
        <v>1</v>
      </c>
      <c r="J185" s="166"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66" t="inlineStr"/>
      <c r="L185" s="166" t="inlineStr">
        <is>
          <t>พ.ร.บ. ยา พ.ศ. 2510</t>
        </is>
      </c>
      <c r="M185" s="166" t="inlineStr"/>
      <c r="N185" s="165" t="inlineStr">
        <is>
          <t>SAP</t>
        </is>
      </c>
      <c r="O185" s="166" t="inlineStr">
        <is>
          <t>ข้อ 30 (PLE_CC1_2554 SET2.md)</t>
        </is>
      </c>
      <c r="P185" s="165" t="inlineStr">
        <is>
          <t>ข้อสอบเก่า</t>
        </is>
      </c>
      <c r="Q185" s="165" t="inlineStr">
        <is>
          <t>2554</t>
        </is>
      </c>
      <c r="R185" s="165" t="inlineStr"/>
    </row>
    <row r="186" ht="24" customHeight="1" s="49">
      <c r="A186" s="165" t="n">
        <v>184</v>
      </c>
      <c r="B186" s="166"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186" s="166" t="inlineStr"/>
      <c r="D186" s="166" t="inlineStr">
        <is>
          <t>พ.ร.บ. วัตถุที่ออกฤทธิ์ต่อจิตและประสาท พ.ศ. 2559 (ประเภท 2 และ 4)</t>
        </is>
      </c>
      <c r="E186" s="166" t="inlineStr">
        <is>
          <t>พ.ร.บ. วิชาชีพเภสัชกรรม พ.ศ. 2537 และข้อบังคับจรรยาบรรณวิชาชีพ</t>
        </is>
      </c>
      <c r="F186" s="166" t="inlineStr">
        <is>
          <t>พ.ร.บ. ผลิตภัณฑ์สมุนไพร พ.ศ. 2562</t>
        </is>
      </c>
      <c r="G186" s="166" t="inlineStr">
        <is>
          <t>พ.ร.บ. เครื่องสำอาง พ.ศ. 2558</t>
        </is>
      </c>
      <c r="H186" s="166" t="inlineStr">
        <is>
          <t>พ.ร.บ. หลักประกันสุขภาพแห่งชาติ พ.ศ. 2545</t>
        </is>
      </c>
      <c r="I186" s="165" t="n">
        <v>1</v>
      </c>
      <c r="J18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66" t="inlineStr"/>
      <c r="L186" s="166" t="inlineStr">
        <is>
          <t>พ.ร.บ. ผลิตภัณฑ์สมุนไพร &amp; เครื่องสำอาง</t>
        </is>
      </c>
      <c r="M186" s="166" t="inlineStr"/>
      <c r="N186" s="165" t="inlineStr">
        <is>
          <t>SAP</t>
        </is>
      </c>
      <c r="O186" s="166" t="inlineStr">
        <is>
          <t>ข้อ 10 (PLE_CC1_2533.md)</t>
        </is>
      </c>
      <c r="P186" s="165" t="inlineStr">
        <is>
          <t>ข้อสอบเก่า</t>
        </is>
      </c>
      <c r="Q186" s="165" t="inlineStr">
        <is>
          <t>2533</t>
        </is>
      </c>
      <c r="R186" s="165" t="inlineStr"/>
    </row>
    <row r="187" ht="24" customHeight="1" s="49">
      <c r="A187" s="165" t="n">
        <v>185</v>
      </c>
      <c r="B187" s="166"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187" s="166" t="inlineStr"/>
      <c r="D187" s="166" t="inlineStr">
        <is>
          <t>พ.ร.บ. เครื่องสำอาง พ.ศ. 2558</t>
        </is>
      </c>
      <c r="E187" s="166" t="inlineStr">
        <is>
          <t>พ.ร.บ. หลักประกันสุขภาพแห่งชาติ พ.ศ. 2545</t>
        </is>
      </c>
      <c r="F187" s="166" t="inlineStr">
        <is>
          <t>การปฏิบัติทางเภสัชกรรมชุมชน (Good Pharmacy Practice: GPP)</t>
        </is>
      </c>
      <c r="G187" s="166" t="inlineStr">
        <is>
          <t>บัญชียาหลักแห่งชาติ (National List of Essential Medicines: NLEM)</t>
        </is>
      </c>
      <c r="H187" s="166" t="inlineStr">
        <is>
          <t>เกณฑ์จริยธรรมว่าด้วยการส่งเสริมการขายยาของกระทรวงสาธารณสุข</t>
        </is>
      </c>
      <c r="I187" s="165" t="n">
        <v>1</v>
      </c>
      <c r="J18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66" t="inlineStr"/>
      <c r="L187" s="166" t="inlineStr">
        <is>
          <t>พ.ร.บ. ยา พ.ศ. 2510</t>
        </is>
      </c>
      <c r="M187" s="166" t="inlineStr"/>
      <c r="N187" s="165" t="inlineStr">
        <is>
          <t>SAP</t>
        </is>
      </c>
      <c r="O187" s="166" t="inlineStr">
        <is>
          <t>ข้อ 3 (PLE_CC1_Practice_Exam.md)</t>
        </is>
      </c>
      <c r="P187" s="165" t="inlineStr">
        <is>
          <t>ข้อสอบจำลอง</t>
        </is>
      </c>
      <c r="Q187" s="165" t="inlineStr">
        <is>
          <t>Mock สภาเภสัชฯ Practice</t>
        </is>
      </c>
      <c r="R187" s="165" t="inlineStr"/>
    </row>
    <row r="188" ht="24" customHeight="1" s="49">
      <c r="A188" s="165" t="n">
        <v>186</v>
      </c>
      <c r="B188" s="166"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188" s="166" t="inlineStr"/>
      <c r="D188" s="166" t="inlineStr">
        <is>
          <t>หากเป็นสิวระดับ mild สามารถใช้ topical retinoid ในการรักษาเพียงตัวเดียวได้</t>
        </is>
      </c>
      <c r="E188" s="166" t="inlineStr">
        <is>
          <t>หากเป็นสิวระดับ mild สามารถใช้ benzoyl peroxide ในการรักษาเพียงตัวเดียวได้</t>
        </is>
      </c>
      <c r="F188" s="166" t="inlineStr">
        <is>
          <t>Oral isotretinoid ใช้สำหรับ Severe acne เท่านั้นและห้ามใช้ในหญิงตั้งครรภ์</t>
        </is>
      </c>
      <c r="G188" s="166"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188" s="166"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188" s="165" t="n">
        <v>1</v>
      </c>
      <c r="J188" s="166"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66" t="inlineStr"/>
      <c r="L188" s="166" t="inlineStr">
        <is>
          <t>พ.ร.บ. ยา พ.ศ. 2510</t>
        </is>
      </c>
      <c r="M188" s="166" t="inlineStr"/>
      <c r="N188" s="165" t="inlineStr">
        <is>
          <t>SAP</t>
        </is>
      </c>
      <c r="O188" s="166" t="inlineStr">
        <is>
          <t>ข้อ 5 (PLE_CC1_Practice_Exam.md)</t>
        </is>
      </c>
      <c r="P188" s="165" t="inlineStr">
        <is>
          <t>ข้อสอบจำลอง</t>
        </is>
      </c>
      <c r="Q188" s="165" t="inlineStr">
        <is>
          <t>Mock สภาเภสัชฯ Practice</t>
        </is>
      </c>
      <c r="R188" s="165" t="inlineStr"/>
    </row>
    <row r="189" ht="24" customHeight="1" s="49">
      <c r="A189" s="165" t="n">
        <v>187</v>
      </c>
      <c r="B189" s="166" t="inlineStr">
        <is>
          <t>ยาตัวไหนที่มีประสิทธิภาพในการรักษา anxiety ประเภท obsessive-compulsive disorder (OCD)</t>
        </is>
      </c>
      <c r="C189" s="166" t="inlineStr"/>
      <c r="D189" s="166" t="inlineStr">
        <is>
          <t>พ.ร.บ. ยาเสพติดให้โทษ พ.ศ. 2522 (ยาเสพติดให้โทษประเภท 2 และ 3)</t>
        </is>
      </c>
      <c r="E189" s="166" t="inlineStr">
        <is>
          <t>พ.ร.บ. วัตถุที่ออกฤทธิ์ต่อจิตและประสาท พ.ศ. 2559 (ประเภท 2 และ 4)</t>
        </is>
      </c>
      <c r="F189" s="166" t="inlineStr">
        <is>
          <t>พ.ร.บ. วิชาชีพเภสัชกรรม พ.ศ. 2537 และข้อบังคับจรรยาบรรณวิชาชีพ</t>
        </is>
      </c>
      <c r="G189" s="166" t="inlineStr">
        <is>
          <t>พ.ร.บ. ผลิตภัณฑ์สมุนไพร พ.ศ. 2562</t>
        </is>
      </c>
      <c r="H189" s="166" t="inlineStr">
        <is>
          <t>พ.ร.บ. เครื่องสำอาง พ.ศ. 2558</t>
        </is>
      </c>
      <c r="I189" s="165" t="n">
        <v>1</v>
      </c>
      <c r="J18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66" t="inlineStr"/>
      <c r="L189" s="166" t="inlineStr">
        <is>
          <t>พ.ร.บ. ยา พ.ศ. 2510</t>
        </is>
      </c>
      <c r="M189" s="166" t="inlineStr"/>
      <c r="N189" s="165" t="inlineStr">
        <is>
          <t>SAP</t>
        </is>
      </c>
      <c r="O189" s="166" t="inlineStr">
        <is>
          <t>ข้อ 30 (PLE_CC1_Practice_Exam.md)</t>
        </is>
      </c>
      <c r="P189" s="165" t="inlineStr">
        <is>
          <t>ข้อสอบจำลอง</t>
        </is>
      </c>
      <c r="Q189" s="165" t="inlineStr">
        <is>
          <t>Mock สภาเภสัชฯ Practice</t>
        </is>
      </c>
      <c r="R189" s="165" t="inlineStr"/>
    </row>
    <row r="190" ht="24" customHeight="1" s="49">
      <c r="A190" s="165" t="n">
        <v>188</v>
      </c>
      <c r="B190" s="166" t="inlineStr">
        <is>
          <t>เกี่ยวกับ Bupropion ข้อใดต่อไปนี้กล่าวถูกต้องตามหลักวิชาชีพเภสัชกรรม</t>
        </is>
      </c>
      <c r="C190" s="166" t="inlineStr"/>
      <c r="D190" s="166" t="inlineStr">
        <is>
          <t>พ.ร.บ. ผลิตภัณฑ์สมุนไพร พ.ศ. 2562</t>
        </is>
      </c>
      <c r="E190" s="166" t="inlineStr">
        <is>
          <t>พ.ร.บ. เครื่องสำอาง พ.ศ. 2558</t>
        </is>
      </c>
      <c r="F190" s="166" t="inlineStr">
        <is>
          <t>พ.ร.บ. หลักประกันสุขภาพแห่งชาติ พ.ศ. 2545</t>
        </is>
      </c>
      <c r="G190" s="166" t="inlineStr">
        <is>
          <t>การปฏิบัติทางเภสัชกรรมชุมชน (Good Pharmacy Practice: GPP)</t>
        </is>
      </c>
      <c r="H190" s="166" t="inlineStr">
        <is>
          <t>บัญชียาหลักแห่งชาติ (National List of Essential Medicines: NLEM)</t>
        </is>
      </c>
      <c r="I190" s="165" t="n">
        <v>3</v>
      </c>
      <c r="J190" s="166"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66" t="inlineStr"/>
      <c r="L190" s="166" t="inlineStr">
        <is>
          <t>พ.ร.บ. ยาเสพติดให้โทษ &amp; วัตถุออกฤทธิ์</t>
        </is>
      </c>
      <c r="M190" s="166" t="inlineStr"/>
      <c r="N190" s="165" t="inlineStr">
        <is>
          <t>SAP</t>
        </is>
      </c>
      <c r="O190" s="166" t="inlineStr">
        <is>
          <t>ข้อ 5 (PLE_CC1_Practice_Exam.md)</t>
        </is>
      </c>
      <c r="P190" s="165" t="inlineStr">
        <is>
          <t>ข้อสอบจำลอง</t>
        </is>
      </c>
      <c r="Q190" s="165" t="inlineStr">
        <is>
          <t>Mock สภาเภสัชฯ Practice</t>
        </is>
      </c>
      <c r="R190" s="165" t="inlineStr"/>
    </row>
    <row r="191" ht="24" customHeight="1" s="49">
      <c r="A191" s="165" t="n">
        <v>189</v>
      </c>
      <c r="B191" s="166"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191" s="166" t="inlineStr"/>
      <c r="D191" s="166" t="inlineStr">
        <is>
          <t>การปฏิบัติทางเภสัชกรรมชุมชน (Good Pharmacy Practice: GPP)</t>
        </is>
      </c>
      <c r="E191" s="166" t="inlineStr">
        <is>
          <t>บัญชียาหลักแห่งชาติ (National List of Essential Medicines: NLEM)</t>
        </is>
      </c>
      <c r="F191" s="166" t="inlineStr">
        <is>
          <t>เกณฑ์จริยธรรมว่าด้วยการส่งเสริมการขายยาของกระทรวงสาธารณสุข</t>
        </is>
      </c>
      <c r="G191" s="166" t="inlineStr">
        <is>
          <t>พ.ร.บ. ยา พ.ศ. 2510 (การจำหน่ายยาอันตรายและยาควบคุมพิเศษ)</t>
        </is>
      </c>
      <c r="H191" s="166" t="inlineStr">
        <is>
          <t>พ.ร.บ. ยาเสพติดให้โทษ พ.ศ. 2522 (ยาเสพติดให้โทษประเภท 2 และ 3)</t>
        </is>
      </c>
      <c r="I191" s="165" t="n">
        <v>1</v>
      </c>
      <c r="J19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66" t="inlineStr"/>
      <c r="L191" s="166" t="inlineStr">
        <is>
          <t>พ.ร.บ. ยา พ.ศ. 2510</t>
        </is>
      </c>
      <c r="M191" s="166" t="inlineStr"/>
      <c r="N191" s="165" t="inlineStr">
        <is>
          <t>SAP</t>
        </is>
      </c>
      <c r="O191" s="166" t="inlineStr">
        <is>
          <t>ข้อ 5 (PLE_CC1_Practice_Exam.md)</t>
        </is>
      </c>
      <c r="P191" s="165" t="inlineStr">
        <is>
          <t>ข้อสอบจำลอง</t>
        </is>
      </c>
      <c r="Q191" s="165" t="inlineStr">
        <is>
          <t>Mock สภาเภสัชฯ Practice</t>
        </is>
      </c>
      <c r="R191" s="165" t="inlineStr"/>
    </row>
    <row r="192" ht="24" customHeight="1" s="49">
      <c r="A192" s="165" t="n">
        <v>190</v>
      </c>
      <c r="B192" s="166"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192" s="166" t="inlineStr"/>
      <c r="D192" s="166" t="inlineStr">
        <is>
          <t>พ.ร.บ. ยา พ.ศ. 2510 (การจำหน่ายยาอันตรายและยาควบคุมพิเศษ)</t>
        </is>
      </c>
      <c r="E192" s="166" t="inlineStr">
        <is>
          <t>พ.ร.บ. ยาเสพติดให้โทษ พ.ศ. 2522 (ยาเสพติดให้โทษประเภท 2 และ 3)</t>
        </is>
      </c>
      <c r="F192" s="166" t="inlineStr">
        <is>
          <t>พ.ร.บ. วัตถุที่ออกฤทธิ์ต่อจิตและประสาท พ.ศ. 2559 (ประเภท 2 และ 4)</t>
        </is>
      </c>
      <c r="G192" s="166" t="inlineStr">
        <is>
          <t>พ.ร.บ. วิชาชีพเภสัชกรรม พ.ศ. 2537 และข้อบังคับจรรยาบรรณวิชาชีพ</t>
        </is>
      </c>
      <c r="H192" s="166" t="inlineStr">
        <is>
          <t>พ.ร.บ. ผลิตภัณฑ์สมุนไพร พ.ศ. 2562</t>
        </is>
      </c>
      <c r="I192" s="165" t="n">
        <v>2</v>
      </c>
      <c r="J192" s="166"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66" t="inlineStr"/>
      <c r="L192" s="166" t="inlineStr">
        <is>
          <t>พ.ร.บ. ยา พ.ศ. 2510</t>
        </is>
      </c>
      <c r="M192" s="166" t="inlineStr"/>
      <c r="N192" s="165" t="inlineStr">
        <is>
          <t>SAP</t>
        </is>
      </c>
      <c r="O192" s="166" t="inlineStr">
        <is>
          <t>ข้อ 29 (PLE_CC1_Practice_Exam.md)</t>
        </is>
      </c>
      <c r="P192" s="165" t="inlineStr">
        <is>
          <t>ข้อสอบจำลอง</t>
        </is>
      </c>
      <c r="Q192" s="165" t="inlineStr">
        <is>
          <t>Mock สภาเภสัชฯ Practice</t>
        </is>
      </c>
      <c r="R192" s="165" t="inlineStr"/>
    </row>
    <row r="193" ht="24" customHeight="1" s="49">
      <c r="A193" s="165" t="n">
        <v>191</v>
      </c>
      <c r="B193" s="166"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193" s="166" t="inlineStr"/>
      <c r="D193" s="166"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193" s="166" t="inlineStr">
        <is>
          <t>การทดสอบประสิทธิภาพสารกันเสียในตำรับยาน้ำแขวนตะกอน ibuprofenในหัวข้อ Yeast and molds ผ่านการทดสอบ</t>
        </is>
      </c>
      <c r="F193" s="166" t="inlineStr">
        <is>
          <t>การทดสอบประสิทธิภาพสารกันเสียในตำรับยาน้ำแขวนตะกอน ibuprofenในหัวข้อ Yeast and molds ไม่ผ่านการทดสอบ</t>
        </is>
      </c>
      <c r="G193" s="166" t="inlineStr">
        <is>
          <t>ข้อ 1 และ 4 ถูก</t>
        </is>
      </c>
      <c r="H193" s="166" t="inlineStr">
        <is>
          <t>ข้อ 1 และ 5 ถูก</t>
        </is>
      </c>
      <c r="I193" s="165" t="n">
        <v>1</v>
      </c>
      <c r="J193" s="166"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66" t="inlineStr"/>
      <c r="L193" s="166" t="inlineStr">
        <is>
          <t>พ.ร.บ. ยา พ.ศ. 2510</t>
        </is>
      </c>
      <c r="M193" s="166" t="inlineStr"/>
      <c r="N193" s="165" t="inlineStr">
        <is>
          <t>SAP</t>
        </is>
      </c>
      <c r="O193" s="166" t="inlineStr">
        <is>
          <t>ข้อ 2 (PLE_CC1_Practice_Exam.md)</t>
        </is>
      </c>
      <c r="P193" s="165" t="inlineStr">
        <is>
          <t>ข้อสอบจำลอง</t>
        </is>
      </c>
      <c r="Q193" s="165" t="inlineStr">
        <is>
          <t>Mock สภาเภสัชฯ Practice</t>
        </is>
      </c>
      <c r="R193" s="165" t="inlineStr"/>
    </row>
    <row r="194" ht="24" customHeight="1" s="49">
      <c r="A194" s="165" t="n">
        <v>192</v>
      </c>
      <c r="B194" s="166" t="inlineStr">
        <is>
          <t>ข้อใดคือเลขสัมประสิทธิ์ของ Br- ของสมการรีดอกซ์ต่อไปนี้ เมื่อได้รับการดุลแล้ว MnO4- + Br-  Mn2+ + Br2 (ในสารละลายกรด)</t>
        </is>
      </c>
      <c r="C194" s="166" t="inlineStr"/>
      <c r="D194" s="166" t="inlineStr">
        <is>
          <t>พ.ร.บ. หลักประกันสุขภาพแห่งชาติ พ.ศ. 2545</t>
        </is>
      </c>
      <c r="E194" s="166" t="inlineStr">
        <is>
          <t>การปฏิบัติทางเภสัชกรรมชุมชน (Good Pharmacy Practice: GPP)</t>
        </is>
      </c>
      <c r="F194" s="166" t="inlineStr">
        <is>
          <t>บัญชียาหลักแห่งชาติ (National List of Essential Medicines: NLEM)</t>
        </is>
      </c>
      <c r="G194" s="166" t="inlineStr">
        <is>
          <t>เกณฑ์จริยธรรมว่าด้วยการส่งเสริมการขายยาของกระทรวงสาธารณสุข</t>
        </is>
      </c>
      <c r="H194" s="166" t="inlineStr">
        <is>
          <t>10</t>
        </is>
      </c>
      <c r="I194" s="165" t="n">
        <v>1</v>
      </c>
      <c r="J19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66" t="inlineStr"/>
      <c r="L194" s="166" t="inlineStr">
        <is>
          <t>พ.ร.บ. ยา พ.ศ. 2510</t>
        </is>
      </c>
      <c r="M194" s="166" t="inlineStr"/>
      <c r="N194" s="165" t="inlineStr">
        <is>
          <t>SAP</t>
        </is>
      </c>
      <c r="O194" s="166" t="inlineStr">
        <is>
          <t>ข้อ 4 (PLE_CC1_Practice_Exam.md)</t>
        </is>
      </c>
      <c r="P194" s="165" t="inlineStr">
        <is>
          <t>ข้อสอบจำลอง</t>
        </is>
      </c>
      <c r="Q194" s="165" t="inlineStr">
        <is>
          <t>Mock สภาเภสัชฯ Practice</t>
        </is>
      </c>
      <c r="R194" s="165" t="inlineStr"/>
    </row>
    <row r="195" ht="24" customHeight="1" s="49">
      <c r="A195" s="165" t="n">
        <v>193</v>
      </c>
      <c r="B195" s="166" t="inlineStr">
        <is>
          <t>บรรดาความผิดตามพระราชบัญญัติยา พ.ศ. 2510 ที่มีโทษปรับสถานเดียว กฎหมายกำหนดให้ใครมี อำนาจเปรียบเทียบปรับได้</t>
        </is>
      </c>
      <c r="C195" s="166" t="inlineStr"/>
      <c r="D195" s="166" t="inlineStr">
        <is>
          <t>ปลัดกระทรวงสาธารณสุข ข. คณะกรรมการยา</t>
        </is>
      </c>
      <c r="E195" s="166" t="inlineStr">
        <is>
          <t>เลขาธิการคณะกรรมการอาหารและยา ง. ประธานคณะกรรมการยา 369 นิติเภสัชกรรม</t>
        </is>
      </c>
      <c r="F195" s="166" t="inlineStr">
        <is>
          <t>นายกสภาเภสัชกรรม</t>
        </is>
      </c>
      <c r="G195" s="166" t="inlineStr">
        <is>
          <t>พ.ร.บ. วัตถุที่ออกฤทธิ์ต่อจิตและประสาท พ.ศ. 2559 (ประเภท 2 และ 4)</t>
        </is>
      </c>
      <c r="H195" s="166" t="inlineStr">
        <is>
          <t>พ.ร.บ. วิชาชีพเภสัชกรรม พ.ศ. 2537 และข้อบังคับจรรยาบรรณวิชาชีพ</t>
        </is>
      </c>
      <c r="I195" s="165" t="n">
        <v>1</v>
      </c>
      <c r="J195" s="166"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66" t="inlineStr"/>
      <c r="L195" s="166" t="inlineStr">
        <is>
          <t>พ.ร.บ. ยา พ.ศ. 2510</t>
        </is>
      </c>
      <c r="M195" s="166" t="inlineStr"/>
      <c r="N195" s="165" t="inlineStr">
        <is>
          <t>SAP</t>
        </is>
      </c>
      <c r="O195" s="166" t="inlineStr">
        <is>
          <t>ข้อ 5 (PLE_CC1_Practice_Exam.md)</t>
        </is>
      </c>
      <c r="P195" s="165" t="inlineStr">
        <is>
          <t>ข้อสอบจำลอง</t>
        </is>
      </c>
      <c r="Q195" s="165" t="inlineStr">
        <is>
          <t>Mock สภาเภสัชฯ Practice</t>
        </is>
      </c>
      <c r="R195" s="165" t="inlineStr"/>
    </row>
    <row r="196" ht="24" customHeight="1" s="49">
      <c r="A196" s="165" t="n">
        <v>194</v>
      </c>
      <c r="B196" s="166" t="inlineStr">
        <is>
          <t>ข้อใดจัดเป็น “ยาสมุนไพร” ตาม พ.ร.บ. ยา</t>
        </is>
      </c>
      <c r="C196" s="166" t="inlineStr"/>
      <c r="D196" s="166" t="inlineStr">
        <is>
          <t>เถาโคคลานหั่นตากแห้งบรรจุถุง ระบุฉลากว่า ยาโคคลาน</t>
        </is>
      </c>
      <c r="E196" s="166" t="inlineStr">
        <is>
          <t>ฟ้าทะลายโจรบดผงใส่แคปซูล ระบุฉลากว่า ยาฟ้าทะลายโจร</t>
        </is>
      </c>
      <c r="F196" s="166" t="inlineStr">
        <is>
          <t>กำลังเจ็ดช้างสารดองเหล้า ระบุชื่อว่า ยาดองเหล้า กำลังเจ็ดช้างสาร</t>
        </is>
      </c>
      <c r="G196" s="166" t="inlineStr">
        <is>
          <t>ยาหอมนวโกศ 370 นิติเภสัชกรรม</t>
        </is>
      </c>
      <c r="H196" s="166" t="inlineStr">
        <is>
          <t>ถูกทุกข้อ</t>
        </is>
      </c>
      <c r="I196" s="165" t="n">
        <v>1</v>
      </c>
      <c r="J196" s="166"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66" t="inlineStr"/>
      <c r="L196" s="166" t="inlineStr">
        <is>
          <t>พ.ร.บ. ผลิตภัณฑ์สมุนไพร &amp; เครื่องสำอาง</t>
        </is>
      </c>
      <c r="M196" s="166" t="inlineStr"/>
      <c r="N196" s="165" t="inlineStr">
        <is>
          <t>SAP</t>
        </is>
      </c>
      <c r="O196" s="166" t="inlineStr">
        <is>
          <t>ข้อ 9 (PLE_CC1_Practice_Exam.md)</t>
        </is>
      </c>
      <c r="P196" s="165" t="inlineStr">
        <is>
          <t>ข้อสอบจำลอง</t>
        </is>
      </c>
      <c r="Q196" s="165" t="inlineStr">
        <is>
          <t>Mock สภาเภสัชฯ Practice</t>
        </is>
      </c>
      <c r="R196" s="165" t="inlineStr"/>
    </row>
    <row r="197" ht="24" customHeight="1" s="49">
      <c r="A197" s="165" t="n">
        <v>195</v>
      </c>
      <c r="B197" s="166" t="inlineStr">
        <is>
          <t>ข้อใดเป็นอำนาจ และหน้าที่ที่ถูกต้องของพนักงานเจ้าหน้าที่ ตาม พ.ร.บ. ยา พ.ศ. 2510</t>
        </is>
      </c>
      <c r="C197" s="166" t="inlineStr"/>
      <c r="D197" s="166" t="inlineStr">
        <is>
          <t>เข้าไปในสถานที่ผลิตยาในระหว่างเวลาทำการ</t>
        </is>
      </c>
      <c r="E197" s="166" t="inlineStr">
        <is>
          <t>นำยาในปริมาณเท่าไรก็ได้ตามความต้องการ เพื่อตรวจสอบวิเคราะห์</t>
        </is>
      </c>
      <c r="F197" s="166" t="inlineStr">
        <is>
          <t>ไม่จำเป็นต้องประกาศผลวิเคราะห์ยาให้ประชาชนทราบ ในกรณีที่พบว่าเป็นยาไม่ปลอดภัย</t>
        </is>
      </c>
      <c r="G197" s="166" t="inlineStr">
        <is>
          <t>ข้อ ก และ ค ถูก</t>
        </is>
      </c>
      <c r="H197" s="166" t="inlineStr">
        <is>
          <t>ไม่มีข้อใดถูก</t>
        </is>
      </c>
      <c r="I197" s="165" t="n">
        <v>1</v>
      </c>
      <c r="J197" s="166"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66" t="inlineStr"/>
      <c r="L197" s="166" t="inlineStr">
        <is>
          <t>พ.ร.บ. ยา พ.ศ. 2510</t>
        </is>
      </c>
      <c r="M197" s="166" t="inlineStr"/>
      <c r="N197" s="165" t="inlineStr">
        <is>
          <t>SAP</t>
        </is>
      </c>
      <c r="O197" s="166" t="inlineStr">
        <is>
          <t>ข้อ 12 (PLE_CC1_Practice_Exam.md)</t>
        </is>
      </c>
      <c r="P197" s="165" t="inlineStr">
        <is>
          <t>ข้อสอบจำลอง</t>
        </is>
      </c>
      <c r="Q197" s="165" t="inlineStr">
        <is>
          <t>Mock สภาเภสัชฯ Practice</t>
        </is>
      </c>
      <c r="R197" s="165" t="inlineStr"/>
    </row>
    <row r="198" ht="24" customHeight="1" s="49">
      <c r="A198" s="165" t="n">
        <v>196</v>
      </c>
      <c r="B198" s="166"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198" s="166" t="inlineStr"/>
      <c r="D198" s="166"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198" s="166"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198" s="166"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198" s="166"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198" s="166"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198" s="165" t="n">
        <v>1</v>
      </c>
      <c r="J198" s="166"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66" t="inlineStr"/>
      <c r="L198" s="166" t="inlineStr">
        <is>
          <t>พ.ร.บ. วิชาชีพเภสัชกรรม 2537</t>
        </is>
      </c>
      <c r="M198" s="166" t="inlineStr"/>
      <c r="N198" s="165" t="inlineStr">
        <is>
          <t>SAP</t>
        </is>
      </c>
      <c r="O198" s="166" t="inlineStr">
        <is>
          <t>ข้อ 17 (PLE_CC1_Practice_Exam.md)</t>
        </is>
      </c>
      <c r="P198" s="165" t="inlineStr">
        <is>
          <t>ข้อสอบจำลอง</t>
        </is>
      </c>
      <c r="Q198" s="165" t="inlineStr">
        <is>
          <t>Mock สภาเภสัชฯ Practice</t>
        </is>
      </c>
      <c r="R198" s="165" t="inlineStr"/>
    </row>
    <row r="199" ht="24" customHeight="1" s="49">
      <c r="A199" s="165" t="n">
        <v>197</v>
      </c>
      <c r="B199" s="166" t="inlineStr">
        <is>
          <t>ข้อใดไม่อยู่ในคำประกาศสิทธิของผู้ป่วย 10 ข้อ</t>
        </is>
      </c>
      <c r="C199" s="166" t="inlineStr"/>
      <c r="D199" s="166" t="inlineStr">
        <is>
          <t>ผู้ป่วยสิทธิที่จะได้รับการปกปิดข้อมูลเกี่ยวกับตนเองจากผู้ประกอบวิชาชีพโดยเคร่งครัด</t>
        </is>
      </c>
      <c r="E199" s="166"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199" s="166" t="inlineStr">
        <is>
          <t>ผู้ป่วยมีสิทธิที่จะได้รับทราบชื่อ สกุล และประเภทของผู้ประกอบวิชาชีพที่เป็นผู้ให้บริการแก่ตน</t>
        </is>
      </c>
      <c r="G199" s="166" t="inlineStr">
        <is>
          <t>ผู้ป่วยมีสิทธิที่จะได้รับยารักษาโรคที่มีประสิทธิภาพดีที่สุด ที่ผู้ให้บริการสามารถจัดหาได้ในปัจจุบัน</t>
        </is>
      </c>
      <c r="H199" s="166" t="inlineStr">
        <is>
          <t>ผู้ป่วยทุกคนมีสิทธิพื้นฐานที่จะได้รับบริการด้านสุขภาพ ตามที่บัญญัติไว้ในรัฐธรรมนูญ 374 นิติเภสัชกรรม</t>
        </is>
      </c>
      <c r="I199" s="165" t="n">
        <v>1</v>
      </c>
      <c r="J199" s="166"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66" t="inlineStr"/>
      <c r="L199" s="166" t="inlineStr">
        <is>
          <t>พ.ร.บ. ยา พ.ศ. 2510</t>
        </is>
      </c>
      <c r="M199" s="166" t="inlineStr"/>
      <c r="N199" s="165" t="inlineStr">
        <is>
          <t>SAP</t>
        </is>
      </c>
      <c r="O199" s="166" t="inlineStr">
        <is>
          <t>ข้อ 24 (PLE_CC1_Practice_Exam.md)</t>
        </is>
      </c>
      <c r="P199" s="165" t="inlineStr">
        <is>
          <t>ข้อสอบจำลอง</t>
        </is>
      </c>
      <c r="Q199" s="165" t="inlineStr">
        <is>
          <t>Mock สภาเภสัชฯ Practice</t>
        </is>
      </c>
      <c r="R199" s="165" t="inlineStr"/>
    </row>
    <row r="200" ht="24" customHeight="1" s="49">
      <c r="A200" s="165" t="n">
        <v>198</v>
      </c>
      <c r="B200" s="166"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00" s="166" t="inlineStr"/>
      <c r="D200" s="166" t="inlineStr">
        <is>
          <t>Cohort study</t>
        </is>
      </c>
      <c r="E200" s="166" t="inlineStr">
        <is>
          <t>Case control</t>
        </is>
      </c>
      <c r="F200" s="166" t="inlineStr">
        <is>
          <t>Non-inferiority trial</t>
        </is>
      </c>
      <c r="G200" s="166" t="inlineStr">
        <is>
          <t>Superiority trial</t>
        </is>
      </c>
      <c r="H200" s="166" t="inlineStr">
        <is>
          <t>ไม่มีข้อถูก</t>
        </is>
      </c>
      <c r="I200" s="165" t="n">
        <v>1</v>
      </c>
      <c r="J200" s="166"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66" t="inlineStr"/>
      <c r="L200" s="166" t="inlineStr">
        <is>
          <t>พ.ร.บ. ยา พ.ศ. 2510</t>
        </is>
      </c>
      <c r="M200" s="166" t="inlineStr"/>
      <c r="N200" s="165" t="inlineStr">
        <is>
          <t>SAP</t>
        </is>
      </c>
      <c r="O200" s="166" t="inlineStr">
        <is>
          <t>ข้อ 4 (PLE_CC1_Practice_Exam.md)</t>
        </is>
      </c>
      <c r="P200" s="165" t="inlineStr">
        <is>
          <t>ข้อสอบจำลอง</t>
        </is>
      </c>
      <c r="Q200" s="165" t="inlineStr">
        <is>
          <t>Mock สภาเภสัชฯ Practice</t>
        </is>
      </c>
      <c r="R200" s="165" t="inlineStr"/>
    </row>
    <row r="201" ht="24" customHeight="1" s="49">
      <c r="A201" s="165" t="n">
        <v>199</v>
      </c>
      <c r="B201" s="166"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01" s="166" t="inlineStr"/>
      <c r="D201" s="166" t="inlineStr">
        <is>
          <t>Cross-sectional descriptive study</t>
        </is>
      </c>
      <c r="E201" s="166" t="inlineStr">
        <is>
          <t>Cross-sectional analytical study</t>
        </is>
      </c>
      <c r="F201" s="166" t="inlineStr">
        <is>
          <t>Prospective cohort study</t>
        </is>
      </c>
      <c r="G201" s="166" t="inlineStr">
        <is>
          <t>RCT (Crossover trial)</t>
        </is>
      </c>
      <c r="H201" s="166" t="inlineStr">
        <is>
          <t>RCT (Factorial design)</t>
        </is>
      </c>
      <c r="I201" s="165" t="n">
        <v>1</v>
      </c>
      <c r="J20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66" t="inlineStr"/>
      <c r="L201" s="166" t="inlineStr">
        <is>
          <t>พ.ร.บ. ยา พ.ศ. 2510</t>
        </is>
      </c>
      <c r="M201" s="166" t="inlineStr"/>
      <c r="N201" s="165" t="inlineStr">
        <is>
          <t>SAP</t>
        </is>
      </c>
      <c r="O201" s="166" t="inlineStr">
        <is>
          <t>ข้อ 5 (PLE_CC1_Practice_Exam.md)</t>
        </is>
      </c>
      <c r="P201" s="165" t="inlineStr">
        <is>
          <t>ข้อสอบจำลอง</t>
        </is>
      </c>
      <c r="Q201" s="165" t="inlineStr">
        <is>
          <t>Mock สภาเภสัชฯ Practice</t>
        </is>
      </c>
      <c r="R201" s="165" t="inlineStr"/>
    </row>
    <row r="202" ht="24" customHeight="1" s="49">
      <c r="A202" s="165" t="n">
        <v>200</v>
      </c>
      <c r="B202" s="166" t="inlineStr">
        <is>
          <t>มียารักษาวัณโรคอยู่ 2 สูตร คือ สูตร A และ B จะสามารถทดสอบสัดส่วนประสิทธิภาพของสูตรยา โดยใช้สถิติใด</t>
        </is>
      </c>
      <c r="C202" s="166" t="inlineStr"/>
      <c r="D202" s="166" t="inlineStr">
        <is>
          <t>Correlation</t>
        </is>
      </c>
      <c r="E202" s="166" t="inlineStr">
        <is>
          <t>Chi-square test</t>
        </is>
      </c>
      <c r="F202" s="166" t="inlineStr">
        <is>
          <t>ANOVA</t>
        </is>
      </c>
      <c r="G202" s="166" t="inlineStr">
        <is>
          <t>Unpaired t-test</t>
        </is>
      </c>
      <c r="H202" s="166" t="inlineStr">
        <is>
          <t>Paired t-test</t>
        </is>
      </c>
      <c r="I202" s="165" t="n">
        <v>1</v>
      </c>
      <c r="J202" s="166"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66" t="inlineStr"/>
      <c r="L202" s="166" t="inlineStr">
        <is>
          <t>พ.ร.บ. ยา พ.ศ. 2510</t>
        </is>
      </c>
      <c r="M202" s="166" t="inlineStr"/>
      <c r="N202" s="165" t="inlineStr">
        <is>
          <t>SAP</t>
        </is>
      </c>
      <c r="O202" s="166" t="inlineStr">
        <is>
          <t>ข้อ 19 (PLE_CC1_Practice_Exam.md)</t>
        </is>
      </c>
      <c r="P202" s="165" t="inlineStr">
        <is>
          <t>ข้อสอบจำลอง</t>
        </is>
      </c>
      <c r="Q202" s="165" t="inlineStr">
        <is>
          <t>Mock สภาเภสัชฯ Practice</t>
        </is>
      </c>
      <c r="R202" s="165" t="inlineStr"/>
    </row>
    <row r="203" ht="24" customHeight="1" s="49">
      <c r="A203" s="165" t="n">
        <v>201</v>
      </c>
      <c r="B203" s="166"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03" s="166" t="inlineStr"/>
      <c r="D203" s="166" t="inlineStr">
        <is>
          <t>พ.ร.บ. วิชาชีพเภสัชกรรม พ.ศ. 2537 และข้อบังคับจรรยาบรรณวิชาชีพ</t>
        </is>
      </c>
      <c r="E203" s="166" t="inlineStr">
        <is>
          <t>พ.ร.บ. ผลิตภัณฑ์สมุนไพร พ.ศ. 2562</t>
        </is>
      </c>
      <c r="F203" s="166" t="inlineStr">
        <is>
          <t>พ.ร.บ. เครื่องสำอาง พ.ศ. 2558</t>
        </is>
      </c>
      <c r="G203" s="166" t="inlineStr">
        <is>
          <t>พ.ร.บ. หลักประกันสุขภาพแห่งชาติ พ.ศ. 2545</t>
        </is>
      </c>
      <c r="H203" s="166" t="inlineStr">
        <is>
          <t>การปฏิบัติทางเภสัชกรรมชุมชน (Good Pharmacy Practice: GPP)</t>
        </is>
      </c>
      <c r="I203" s="165" t="n">
        <v>1</v>
      </c>
      <c r="J20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66" t="inlineStr"/>
      <c r="L203" s="166" t="inlineStr">
        <is>
          <t>พ.ร.บ. ยา พ.ศ. 2510</t>
        </is>
      </c>
      <c r="M203" s="166" t="inlineStr"/>
      <c r="N203" s="165" t="inlineStr">
        <is>
          <t>SAP</t>
        </is>
      </c>
      <c r="O203" s="166" t="inlineStr">
        <is>
          <t>ข้อ 5 (PLE_CC1_Practice_Exam.md)</t>
        </is>
      </c>
      <c r="P203" s="165" t="inlineStr">
        <is>
          <t>ข้อสอบจำลอง</t>
        </is>
      </c>
      <c r="Q203" s="165" t="inlineStr">
        <is>
          <t>Mock สภาเภสัชฯ Practice</t>
        </is>
      </c>
      <c r="R203" s="165" t="inlineStr"/>
    </row>
    <row r="204" ht="24" customHeight="1" s="49">
      <c r="A204" s="165" t="n">
        <v>202</v>
      </c>
      <c r="B204" s="166" t="inlineStr">
        <is>
          <t>Allopurinol แบบแผง 10 เม็ด จัดเป็นยาประเภทใดตามกฎหมาย</t>
        </is>
      </c>
      <c r="C204" s="166" t="inlineStr"/>
      <c r="D204" s="166" t="inlineStr">
        <is>
          <t>พ.ร.บ. หลักประกันสุขภาพแห่งชาติ พ.ศ. 2545</t>
        </is>
      </c>
      <c r="E204" s="166" t="inlineStr">
        <is>
          <t>การปฏิบัติทางเภสัชกรรมชุมชน (Good Pharmacy Practice: GPP)</t>
        </is>
      </c>
      <c r="F204" s="166" t="inlineStr">
        <is>
          <t>บัญชียาหลักแห่งชาติ (National List of Essential Medicines: NLEM)</t>
        </is>
      </c>
      <c r="G204" s="166" t="inlineStr">
        <is>
          <t>เกณฑ์จริยธรรมว่าด้วยการส่งเสริมการขายยาของกระทรวงสาธารณสุข</t>
        </is>
      </c>
      <c r="H204" s="166" t="inlineStr">
        <is>
          <t>พ.ร.บ. ยา พ.ศ. 2510 (การจำหน่ายยาอันตรายและยาควบคุมพิเศษ)</t>
        </is>
      </c>
      <c r="I204" s="165" t="n">
        <v>1</v>
      </c>
      <c r="J20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66" t="inlineStr"/>
      <c r="L204" s="166" t="inlineStr">
        <is>
          <t>พ.ร.บ. ยา พ.ศ. 2510</t>
        </is>
      </c>
      <c r="M204" s="166" t="inlineStr"/>
      <c r="N204" s="165" t="inlineStr">
        <is>
          <t>SAP</t>
        </is>
      </c>
      <c r="O204" s="166" t="inlineStr">
        <is>
          <t>ข้อ 8 (PLE_CC1_Key_Rx20_UBU.md)</t>
        </is>
      </c>
      <c r="P204" s="165" t="inlineStr">
        <is>
          <t>ข้อสอบจำลอง</t>
        </is>
      </c>
      <c r="Q204" s="165" t="inlineStr">
        <is>
          <t>Mock Rx20 UBU</t>
        </is>
      </c>
      <c r="R204" s="165" t="inlineStr"/>
    </row>
    <row r="205" ht="24" customHeight="1" s="49">
      <c r="A205" s="165" t="n">
        <v>203</v>
      </c>
      <c r="B205" s="166" t="inlineStr">
        <is>
          <t>ยา Budesonide เป็นยาในข้อใดตามกฎหมาย</t>
        </is>
      </c>
      <c r="C205" s="166" t="inlineStr"/>
      <c r="D205" s="166" t="inlineStr">
        <is>
          <t>เกณฑ์จริยธรรมว่าด้วยการส่งเสริมการขายยาของกระทรวงสาธารณสุข</t>
        </is>
      </c>
      <c r="E205" s="166" t="inlineStr">
        <is>
          <t>พ.ร.บ. ยา พ.ศ. 2510 (การจำหน่ายยาอันตรายและยาควบคุมพิเศษ)</t>
        </is>
      </c>
      <c r="F205" s="166" t="inlineStr">
        <is>
          <t>พ.ร.บ. ยาเสพติดให้โทษ พ.ศ. 2522 (ยาเสพติดให้โทษประเภท 2 และ 3)</t>
        </is>
      </c>
      <c r="G205" s="166" t="inlineStr">
        <is>
          <t>พ.ร.บ. วัตถุที่ออกฤทธิ์ต่อจิตและประสาท พ.ศ. 2559 (ประเภท 2 และ 4)</t>
        </is>
      </c>
      <c r="H205" s="166" t="inlineStr">
        <is>
          <t>พ.ร.บ. วิชาชีพเภสัชกรรม พ.ศ. 2537 และข้อบังคับจรรยาบรรณวิชาชีพ</t>
        </is>
      </c>
      <c r="I205" s="165" t="n">
        <v>1</v>
      </c>
      <c r="J20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66" t="inlineStr"/>
      <c r="L205" s="166" t="inlineStr">
        <is>
          <t>พ.ร.บ. ยา พ.ศ. 2510</t>
        </is>
      </c>
      <c r="M205" s="166" t="inlineStr"/>
      <c r="N205" s="165" t="inlineStr">
        <is>
          <t>SAP</t>
        </is>
      </c>
      <c r="O205" s="166" t="inlineStr">
        <is>
          <t>ข้อ 13 (PLE_CC1_Key_Rx20_UBU.md)</t>
        </is>
      </c>
      <c r="P205" s="165" t="inlineStr">
        <is>
          <t>ข้อสอบจำลอง</t>
        </is>
      </c>
      <c r="Q205" s="165" t="inlineStr">
        <is>
          <t>Mock Rx20 UBU</t>
        </is>
      </c>
      <c r="R205" s="165" t="inlineStr"/>
    </row>
    <row r="206" ht="24" customHeight="1" s="49">
      <c r="A206" s="165" t="n">
        <v>204</v>
      </c>
      <c r="B206" s="166" t="inlineStr">
        <is>
          <t>ยาสามัญประจำบ้าน Budesonide Steriod เดี่ยว ตามกฎหมายเป็นยาอันตราย สามารถขายได้ในร้านยา</t>
        </is>
      </c>
      <c r="C206" s="166" t="inlineStr"/>
      <c r="D206" s="166" t="inlineStr">
        <is>
          <t>พ.ร.บ. วัตถุที่ออกฤทธิ์ต่อจิตและประสาท พ.ศ. 2559 (ประเภท 2 และ 4)</t>
        </is>
      </c>
      <c r="E206" s="166" t="inlineStr">
        <is>
          <t>พ.ร.บ. วิชาชีพเภสัชกรรม พ.ศ. 2537 และข้อบังคับจรรยาบรรณวิชาชีพ</t>
        </is>
      </c>
      <c r="F206" s="166" t="inlineStr">
        <is>
          <t>พ.ร.บ. ผลิตภัณฑ์สมุนไพร พ.ศ. 2562</t>
        </is>
      </c>
      <c r="G206" s="166" t="inlineStr">
        <is>
          <t>พ.ร.บ. เครื่องสำอาง พ.ศ. 2558</t>
        </is>
      </c>
      <c r="H206" s="166" t="inlineStr">
        <is>
          <t>พ.ร.บ. หลักประกันสุขภาพแห่งชาติ พ.ศ. 2545</t>
        </is>
      </c>
      <c r="I206" s="165" t="n">
        <v>1</v>
      </c>
      <c r="J20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66" t="inlineStr"/>
      <c r="L206" s="166" t="inlineStr">
        <is>
          <t>พ.ร.บ. ยา พ.ศ. 2510</t>
        </is>
      </c>
      <c r="M206" s="166" t="inlineStr"/>
      <c r="N206" s="165" t="inlineStr">
        <is>
          <t>SAP</t>
        </is>
      </c>
      <c r="O206" s="166" t="inlineStr">
        <is>
          <t>ข้อ 5 (PLE_CC1_Key_Rx20_UBU.md)</t>
        </is>
      </c>
      <c r="P206" s="165" t="inlineStr">
        <is>
          <t>ข้อสอบจำลอง</t>
        </is>
      </c>
      <c r="Q206" s="165" t="inlineStr">
        <is>
          <t>Mock Rx20 UBU</t>
        </is>
      </c>
      <c r="R206" s="165" t="inlineStr"/>
    </row>
    <row r="207" ht="24" customHeight="1" s="49">
      <c r="A207" s="165" t="n">
        <v>205</v>
      </c>
      <c r="B207" s="166" t="inlineStr">
        <is>
          <t>โฆษณาขายยานี้อินเตอร์เน็ตไม่ได้เพราะถือเป็นการกระทำที่ผิดกฎหมาย</t>
        </is>
      </c>
      <c r="C207" s="166" t="inlineStr"/>
      <c r="D207" s="166" t="inlineStr">
        <is>
          <t>พ.ร.บ. เครื่องสำอาง พ.ศ. 2558</t>
        </is>
      </c>
      <c r="E207" s="166" t="inlineStr">
        <is>
          <t>พ.ร.บ. หลักประกันสุขภาพแห่งชาติ พ.ศ. 2545</t>
        </is>
      </c>
      <c r="F207" s="166" t="inlineStr">
        <is>
          <t>การปฏิบัติทางเภสัชกรรมชุมชน (Good Pharmacy Practice: GPP)</t>
        </is>
      </c>
      <c r="G207" s="166" t="inlineStr">
        <is>
          <t>บัญชียาหลักแห่งชาติ (National List of Essential Medicines: NLEM)</t>
        </is>
      </c>
      <c r="H207" s="166" t="inlineStr">
        <is>
          <t>เกณฑ์จริยธรรมว่าด้วยการส่งเสริมการขายยาของกระทรวงสาธารณสุข</t>
        </is>
      </c>
      <c r="I207" s="165" t="n">
        <v>1</v>
      </c>
      <c r="J20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66" t="inlineStr"/>
      <c r="L207" s="166" t="inlineStr">
        <is>
          <t>พ.ร.บ. ยา พ.ศ. 2510</t>
        </is>
      </c>
      <c r="M207" s="166" t="inlineStr"/>
      <c r="N207" s="165" t="inlineStr">
        <is>
          <t>SAP</t>
        </is>
      </c>
      <c r="O207" s="166" t="inlineStr">
        <is>
          <t>ข้อ 4 (PLE_CC1_Key_Rx20_UBU.md)</t>
        </is>
      </c>
      <c r="P207" s="165" t="inlineStr">
        <is>
          <t>ข้อสอบจำลอง</t>
        </is>
      </c>
      <c r="Q207" s="165" t="inlineStr">
        <is>
          <t>Mock Rx20 UBU</t>
        </is>
      </c>
      <c r="R207" s="165" t="inlineStr"/>
    </row>
    <row r="208" ht="24" customHeight="1" s="49">
      <c r="A208" s="165" t="n">
        <v>206</v>
      </c>
      <c r="B208" s="166" t="inlineStr">
        <is>
          <t>Glucosamine capsule 250 mg จัดเป็นยาประเภทใดตามกฎหมาย</t>
        </is>
      </c>
      <c r="C208" s="166" t="inlineStr"/>
      <c r="D208" s="166" t="inlineStr">
        <is>
          <t>บัญชียาหลักแห่งชาติ (National List of Essential Medicines: NLEM)</t>
        </is>
      </c>
      <c r="E208" s="166" t="inlineStr">
        <is>
          <t>เกณฑ์จริยธรรมว่าด้วยการส่งเสริมการขายยาของกระทรวงสาธารณสุข</t>
        </is>
      </c>
      <c r="F208" s="166" t="inlineStr">
        <is>
          <t>พ.ร.บ. ยา พ.ศ. 2510 (การจำหน่ายยาอันตรายและยาควบคุมพิเศษ)</t>
        </is>
      </c>
      <c r="G208" s="166" t="inlineStr">
        <is>
          <t>พ.ร.บ. ยาเสพติดให้โทษ พ.ศ. 2522 (ยาเสพติดให้โทษประเภท 2 และ 3)</t>
        </is>
      </c>
      <c r="H208" s="166" t="inlineStr">
        <is>
          <t>พ.ร.บ. วัตถุที่ออกฤทธิ์ต่อจิตและประสาท พ.ศ. 2559 (ประเภท 2 และ 4)</t>
        </is>
      </c>
      <c r="I208" s="165" t="n">
        <v>1</v>
      </c>
      <c r="J20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66" t="inlineStr"/>
      <c r="L208" s="166" t="inlineStr">
        <is>
          <t>พ.ร.บ. ยา พ.ศ. 2510</t>
        </is>
      </c>
      <c r="M208" s="166" t="inlineStr"/>
      <c r="N208" s="165" t="inlineStr">
        <is>
          <t>SAP</t>
        </is>
      </c>
      <c r="O208" s="166" t="inlineStr">
        <is>
          <t>ข้อ 58 (PLE_CC1_Key_Rx20_UBU.md)</t>
        </is>
      </c>
      <c r="P208" s="165" t="inlineStr">
        <is>
          <t>ข้อสอบจำลอง</t>
        </is>
      </c>
      <c r="Q208" s="165" t="inlineStr">
        <is>
          <t>Mock Rx20 UBU</t>
        </is>
      </c>
      <c r="R208" s="165" t="inlineStr"/>
    </row>
    <row r="209" ht="24" customHeight="1" s="49">
      <c r="A209" s="165" t="n">
        <v>207</v>
      </c>
      <c r="B209"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209" s="166" t="inlineStr"/>
      <c r="D209" s="166" t="inlineStr">
        <is>
          <t>พ.ร.บ. ยาเสพติดให้โทษ พ.ศ. 2522 (ยาเสพติดให้โทษประเภท 2 และ 3)</t>
        </is>
      </c>
      <c r="E209" s="166" t="inlineStr">
        <is>
          <t>พ.ร.บ. วัตถุที่ออกฤทธิ์ต่อจิตและประสาท พ.ศ. 2559 (ประเภท 2 และ 4)</t>
        </is>
      </c>
      <c r="F209" s="166" t="inlineStr">
        <is>
          <t>พ.ร.บ. วิชาชีพเภสัชกรรม พ.ศ. 2537 และข้อบังคับจรรยาบรรณวิชาชีพ</t>
        </is>
      </c>
      <c r="G209" s="166" t="inlineStr">
        <is>
          <t>พ.ร.บ. ผลิตภัณฑ์สมุนไพร พ.ศ. 2562</t>
        </is>
      </c>
      <c r="H209" s="166" t="inlineStr">
        <is>
          <t>พ.ร.บ. เครื่องสำอาง พ.ศ. 2558</t>
        </is>
      </c>
      <c r="I209" s="165" t="n">
        <v>1</v>
      </c>
      <c r="J20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66" t="inlineStr"/>
      <c r="L209" s="166" t="inlineStr">
        <is>
          <t>พ.ร.บ. ยา พ.ศ. 2510</t>
        </is>
      </c>
      <c r="M209" s="166" t="inlineStr"/>
      <c r="N209" s="165" t="inlineStr">
        <is>
          <t>SAP</t>
        </is>
      </c>
      <c r="O209" s="166" t="inlineStr">
        <is>
          <t>ข้อ 10 (PLE_CC1_Key_Rx20_UBU.md)</t>
        </is>
      </c>
      <c r="P209" s="165" t="inlineStr">
        <is>
          <t>ข้อสอบจำลอง</t>
        </is>
      </c>
      <c r="Q209" s="165" t="inlineStr">
        <is>
          <t>Mock Rx20 UBU</t>
        </is>
      </c>
      <c r="R209" s="165" t="inlineStr"/>
    </row>
    <row r="210" ht="24" customHeight="1" s="49">
      <c r="A210" s="165" t="n">
        <v>208</v>
      </c>
      <c r="B210" s="166" t="inlineStr">
        <is>
          <t>Triphasic hormonal contraceptives จัดเป็นยาประเภทใดตามกฎหมาย</t>
        </is>
      </c>
      <c r="C210" s="166" t="inlineStr"/>
      <c r="D210" s="166" t="inlineStr">
        <is>
          <t>ยาอันตราย</t>
        </is>
      </c>
      <c r="E210" s="166" t="inlineStr">
        <is>
          <t>ยาที่ไม่ใช่ยาอันตราย</t>
        </is>
      </c>
      <c r="F210" s="166"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10" s="166" t="inlineStr">
        <is>
          <t>การปฏิบัติทางเภสัชกรรมชุมชน (Good Pharmacy Practice: GPP)</t>
        </is>
      </c>
      <c r="H210" s="166" t="inlineStr">
        <is>
          <t>บัญชียาหลักแห่งชาติ (National List of Essential Medicines: NLEM)</t>
        </is>
      </c>
      <c r="I210" s="165" t="n">
        <v>1</v>
      </c>
      <c r="J21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66" t="inlineStr"/>
      <c r="L210" s="166" t="inlineStr">
        <is>
          <t>พ.ร.บ. ยา พ.ศ. 2510</t>
        </is>
      </c>
      <c r="M210" s="166" t="inlineStr"/>
      <c r="N210" s="165" t="inlineStr">
        <is>
          <t>SAP</t>
        </is>
      </c>
      <c r="O210" s="166" t="inlineStr">
        <is>
          <t>ข้อ 6 (PLE_CC1_Key_Rx20_UBU.md)</t>
        </is>
      </c>
      <c r="P210" s="165" t="inlineStr">
        <is>
          <t>ข้อสอบจำลอง</t>
        </is>
      </c>
      <c r="Q210" s="165" t="inlineStr">
        <is>
          <t>Mock Rx20 UBU</t>
        </is>
      </c>
      <c r="R210" s="165" t="inlineStr"/>
    </row>
    <row r="211" ht="24" customHeight="1" s="49">
      <c r="A211" s="165" t="n">
        <v>209</v>
      </c>
      <c r="B211" s="166" t="inlineStr">
        <is>
          <t>Cost Efficacy = ประสิทธิภาพ Efficiency = อย่างมีประสิทธิภาพ Effectiveness = ประสิทธิผล</t>
        </is>
      </c>
      <c r="C211" s="166" t="inlineStr"/>
      <c r="D211" s="166" t="inlineStr">
        <is>
          <t>การปฏิบัติทางเภสัชกรรมชุมชน (Good Pharmacy Practice: GPP)</t>
        </is>
      </c>
      <c r="E211" s="166" t="inlineStr">
        <is>
          <t>บัญชียาหลักแห่งชาติ (National List of Essential Medicines: NLEM)</t>
        </is>
      </c>
      <c r="F211" s="166" t="inlineStr">
        <is>
          <t>เกณฑ์จริยธรรมว่าด้วยการส่งเสริมการขายยาของกระทรวงสาธารณสุข</t>
        </is>
      </c>
      <c r="G211" s="166" t="inlineStr">
        <is>
          <t>พ.ร.บ. ยา พ.ศ. 2510 (การจำหน่ายยาอันตรายและยาควบคุมพิเศษ)</t>
        </is>
      </c>
      <c r="H211" s="166" t="inlineStr">
        <is>
          <t>พ.ร.บ. ยาเสพติดให้โทษ พ.ศ. 2522 (ยาเสพติดให้โทษประเภท 2 และ 3)</t>
        </is>
      </c>
      <c r="I211" s="165" t="n">
        <v>5</v>
      </c>
      <c r="J21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66" t="inlineStr"/>
      <c r="L211" s="166" t="inlineStr">
        <is>
          <t>พ.ร.บ. ยา พ.ศ. 2510</t>
        </is>
      </c>
      <c r="M211" s="166" t="inlineStr"/>
      <c r="N211" s="165" t="inlineStr">
        <is>
          <t>SAP</t>
        </is>
      </c>
      <c r="O211" s="166" t="inlineStr">
        <is>
          <t>ข้อ 4 (PLE_CC1_Key_Rx20_UBU.md)</t>
        </is>
      </c>
      <c r="P211" s="165" t="inlineStr">
        <is>
          <t>ข้อสอบจำลอง</t>
        </is>
      </c>
      <c r="Q211" s="165" t="inlineStr">
        <is>
          <t>Mock Rx20 UBU</t>
        </is>
      </c>
      <c r="R211" s="165" t="inlineStr"/>
    </row>
    <row r="212" ht="24" customHeight="1" s="49">
      <c r="A212" s="165" t="n">
        <v>210</v>
      </c>
      <c r="B212" s="166"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12" s="166" t="inlineStr"/>
      <c r="D212" s="166" t="inlineStr">
        <is>
          <t>พ.ร.บ. ยา พ.ศ. 2510 (การจำหน่ายยาอันตรายและยาควบคุมพิเศษ)</t>
        </is>
      </c>
      <c r="E212" s="166" t="inlineStr">
        <is>
          <t>พ.ร.บ. ยาเสพติดให้โทษ พ.ศ. 2522 (ยาเสพติดให้โทษประเภท 2 และ 3)</t>
        </is>
      </c>
      <c r="F212" s="166" t="inlineStr">
        <is>
          <t>พ.ร.บ. วัตถุที่ออกฤทธิ์ต่อจิตและประสาท พ.ศ. 2559 (ประเภท 2 และ 4)</t>
        </is>
      </c>
      <c r="G212" s="166" t="inlineStr">
        <is>
          <t>พ.ร.บ. วิชาชีพเภสัชกรรม พ.ศ. 2537 และข้อบังคับจรรยาบรรณวิชาชีพ</t>
        </is>
      </c>
      <c r="H212" s="166" t="inlineStr">
        <is>
          <t>พ.ร.บ. ผลิตภัณฑ์สมุนไพร พ.ศ. 2562</t>
        </is>
      </c>
      <c r="I212" s="165" t="n">
        <v>1</v>
      </c>
      <c r="J21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66" t="inlineStr"/>
      <c r="L212" s="166" t="inlineStr">
        <is>
          <t>พ.ร.บ. ยา พ.ศ. 2510</t>
        </is>
      </c>
      <c r="M212" s="166" t="inlineStr"/>
      <c r="N212" s="165" t="inlineStr">
        <is>
          <t>SAP</t>
        </is>
      </c>
      <c r="O212" s="166" t="inlineStr">
        <is>
          <t>ข้อ 10 (PLE_CC1_Key_Rx20_UBU.md)</t>
        </is>
      </c>
      <c r="P212" s="165" t="inlineStr">
        <is>
          <t>ข้อสอบจำลอง</t>
        </is>
      </c>
      <c r="Q212" s="165" t="inlineStr">
        <is>
          <t>Mock Rx20 UBU</t>
        </is>
      </c>
      <c r="R212" s="165" t="inlineStr"/>
    </row>
    <row r="213" ht="24" customHeight="1" s="49">
      <c r="A213" s="165" t="n">
        <v>211</v>
      </c>
      <c r="B213" s="166"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13" s="166" t="inlineStr"/>
      <c r="D213" s="166" t="inlineStr">
        <is>
          <t>พ.ร.บ. วิชาชีพเภสัชกรรม พ.ศ. 2537 และข้อบังคับจรรยาบรรณวิชาชีพ</t>
        </is>
      </c>
      <c r="E213" s="166" t="inlineStr">
        <is>
          <t>พ.ร.บ. ผลิตภัณฑ์สมุนไพร พ.ศ. 2562</t>
        </is>
      </c>
      <c r="F213" s="166" t="inlineStr">
        <is>
          <t>พ.ร.บ. เครื่องสำอาง พ.ศ. 2558</t>
        </is>
      </c>
      <c r="G213" s="166" t="inlineStr">
        <is>
          <t>พ.ร.บ. หลักประกันสุขภาพแห่งชาติ พ.ศ. 2545</t>
        </is>
      </c>
      <c r="H213" s="166" t="inlineStr">
        <is>
          <t>การปฏิบัติทางเภสัชกรรมชุมชน (Good Pharmacy Practice: GPP)</t>
        </is>
      </c>
      <c r="I213" s="165" t="n">
        <v>5</v>
      </c>
      <c r="J213" s="166"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66" t="inlineStr"/>
      <c r="L213" s="166" t="inlineStr">
        <is>
          <t>พ.ร.บ. ยา พ.ศ. 2510</t>
        </is>
      </c>
      <c r="M213" s="166" t="inlineStr"/>
      <c r="N213" s="165" t="inlineStr">
        <is>
          <t>SAP</t>
        </is>
      </c>
      <c r="O213" s="166" t="inlineStr">
        <is>
          <t>ข้อ 5 (PLE_CC1_Key_Rx20_UBU.md)</t>
        </is>
      </c>
      <c r="P213" s="165" t="inlineStr">
        <is>
          <t>ข้อสอบจำลอง</t>
        </is>
      </c>
      <c r="Q213" s="165" t="inlineStr">
        <is>
          <t>Mock Rx20 UBU</t>
        </is>
      </c>
      <c r="R213" s="165" t="inlineStr"/>
    </row>
    <row r="214" ht="24" customHeight="1" s="49">
      <c r="A214" s="165" t="n">
        <v>212</v>
      </c>
      <c r="B214" s="166"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14" s="166" t="inlineStr"/>
      <c r="D214" s="166" t="inlineStr">
        <is>
          <t>พ.ร.บ. หลักประกันสุขภาพแห่งชาติ พ.ศ. 2545</t>
        </is>
      </c>
      <c r="E214" s="166" t="inlineStr">
        <is>
          <t>การปฏิบัติทางเภสัชกรรมชุมชน (Good Pharmacy Practice: GPP)</t>
        </is>
      </c>
      <c r="F214" s="166" t="inlineStr">
        <is>
          <t>บัญชียาหลักแห่งชาติ (National List of Essential Medicines: NLEM)</t>
        </is>
      </c>
      <c r="G214" s="166" t="inlineStr">
        <is>
          <t>เกณฑ์จริยธรรมว่าด้วยการส่งเสริมการขายยาของกระทรวงสาธารณสุข</t>
        </is>
      </c>
      <c r="H214" s="166" t="inlineStr">
        <is>
          <t>พ.ร.บ. ยา พ.ศ. 2510 (การจำหน่ายยาอันตรายและยาควบคุมพิเศษ)</t>
        </is>
      </c>
      <c r="I214" s="165" t="n">
        <v>4</v>
      </c>
      <c r="J214" s="166"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66" t="inlineStr"/>
      <c r="L214" s="166" t="inlineStr">
        <is>
          <t>พ.ร.บ. ยาเสพติดให้โทษ &amp; วัตถุออกฤทธิ์</t>
        </is>
      </c>
      <c r="M214" s="166" t="inlineStr"/>
      <c r="N214" s="165" t="inlineStr">
        <is>
          <t>SAP</t>
        </is>
      </c>
      <c r="O214" s="166" t="inlineStr">
        <is>
          <t>ข้อ 5 (PLE_CC1_Key_Rx20_UBU.md)</t>
        </is>
      </c>
      <c r="P214" s="165" t="inlineStr">
        <is>
          <t>ข้อสอบจำลอง</t>
        </is>
      </c>
      <c r="Q214" s="165" t="inlineStr">
        <is>
          <t>Mock Rx20 UBU</t>
        </is>
      </c>
      <c r="R214" s="165" t="inlineStr"/>
    </row>
    <row r="215" ht="24" customHeight="1" s="49">
      <c r="A215" s="165" t="n">
        <v>213</v>
      </c>
      <c r="B215" s="166"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15" s="166" t="inlineStr"/>
      <c r="D215" s="166" t="inlineStr">
        <is>
          <t>อาหารในข้อใดต่อไปนี้ที่เหมาะสมในผู้ป่วยรายนี้</t>
        </is>
      </c>
      <c r="E215" s="166" t="inlineStr">
        <is>
          <t>พ.ร.บ. ยา พ.ศ. 2510 (การจำหน่ายยาอันตรายและยาควบคุมพิเศษ)</t>
        </is>
      </c>
      <c r="F215" s="166" t="inlineStr">
        <is>
          <t>พ.ร.บ. ยาเสพติดให้โทษ พ.ศ. 2522 (ยาเสพติดให้โทษประเภท 2 และ 3)</t>
        </is>
      </c>
      <c r="G215" s="166" t="inlineStr">
        <is>
          <t>พ.ร.บ. วัตถุที่ออกฤทธิ์ต่อจิตและประสาท พ.ศ. 2559 (ประเภท 2 และ 4)</t>
        </is>
      </c>
      <c r="H215" s="166" t="inlineStr">
        <is>
          <t>พ.ร.บ. วิชาชีพเภสัชกรรม พ.ศ. 2537 และข้อบังคับจรรยาบรรณวิชาชีพ</t>
        </is>
      </c>
      <c r="I215" s="165" t="n">
        <v>4</v>
      </c>
      <c r="J215" s="166"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66" t="inlineStr"/>
      <c r="L215" s="166" t="inlineStr">
        <is>
          <t>พ.ร.บ. ยา พ.ศ. 2510</t>
        </is>
      </c>
      <c r="M215" s="166" t="inlineStr"/>
      <c r="N215" s="165" t="inlineStr">
        <is>
          <t>SAP</t>
        </is>
      </c>
      <c r="O215" s="166" t="inlineStr">
        <is>
          <t>ข้อ 5 (PLE_CC1_Key_Rx20_UBU.md)</t>
        </is>
      </c>
      <c r="P215" s="165" t="inlineStr">
        <is>
          <t>ข้อสอบจำลอง</t>
        </is>
      </c>
      <c r="Q215" s="165" t="inlineStr">
        <is>
          <t>Mock Rx20 UBU</t>
        </is>
      </c>
      <c r="R215" s="165" t="inlineStr"/>
    </row>
    <row r="216" ht="24" customHeight="1" s="49">
      <c r="A216" s="165" t="n">
        <v>214</v>
      </c>
      <c r="B216" s="166" t="inlineStr">
        <is>
          <t>ฝ่าฝืน เพราะถือเป็นการโฆษณาที่กล่าวถึงโรคที่ห้ามโฆษณาตาม พรบ. ยา</t>
        </is>
      </c>
      <c r="C216" s="166" t="inlineStr"/>
      <c r="D216" s="166" t="inlineStr">
        <is>
          <t>พ.ร.บ. วัตถุที่ออกฤทธิ์ต่อจิตและประสาท พ.ศ. 2559 (ประเภท 2 และ 4)</t>
        </is>
      </c>
      <c r="E216" s="166" t="inlineStr">
        <is>
          <t>พ.ร.บ. วิชาชีพเภสัชกรรม พ.ศ. 2537 และข้อบังคับจรรยาบรรณวิชาชีพ</t>
        </is>
      </c>
      <c r="F216" s="166" t="inlineStr">
        <is>
          <t>พ.ร.บ. ผลิตภัณฑ์สมุนไพร พ.ศ. 2562</t>
        </is>
      </c>
      <c r="G216" s="166" t="inlineStr">
        <is>
          <t>พ.ร.บ. เครื่องสำอาง พ.ศ. 2558</t>
        </is>
      </c>
      <c r="H216" s="166" t="inlineStr">
        <is>
          <t>พ.ร.บ. หลักประกันสุขภาพแห่งชาติ พ.ศ. 2545</t>
        </is>
      </c>
      <c r="I216" s="165" t="n">
        <v>1</v>
      </c>
      <c r="J21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66" t="inlineStr"/>
      <c r="L216" s="166" t="inlineStr">
        <is>
          <t>พ.ร.บ. ยา พ.ศ. 2510</t>
        </is>
      </c>
      <c r="M216" s="166" t="inlineStr"/>
      <c r="N216" s="165" t="inlineStr">
        <is>
          <t>SAP</t>
        </is>
      </c>
      <c r="O216" s="166" t="inlineStr">
        <is>
          <t>ข้อ 2 (PLE_CC1_Key_Rx20_UBU.md)</t>
        </is>
      </c>
      <c r="P216" s="165" t="inlineStr">
        <is>
          <t>ข้อสอบจำลอง</t>
        </is>
      </c>
      <c r="Q216" s="165" t="inlineStr">
        <is>
          <t>Mock Rx20 UBU</t>
        </is>
      </c>
      <c r="R216" s="165" t="inlineStr"/>
    </row>
    <row r="217" ht="24" customHeight="1" s="49">
      <c r="A217" s="165" t="n">
        <v>215</v>
      </c>
      <c r="B217" s="166" t="inlineStr">
        <is>
          <t>Sodamint 1000 เม็ด จัดเป็นยาประเภทใดตามกฎหมาย</t>
        </is>
      </c>
      <c r="C217" s="166" t="inlineStr"/>
      <c r="D217" s="166" t="inlineStr">
        <is>
          <t>พ.ร.บ. เครื่องสำอาง พ.ศ. 2558</t>
        </is>
      </c>
      <c r="E217" s="166" t="inlineStr">
        <is>
          <t>พ.ร.บ. หลักประกันสุขภาพแห่งชาติ พ.ศ. 2545</t>
        </is>
      </c>
      <c r="F217" s="166" t="inlineStr">
        <is>
          <t>การปฏิบัติทางเภสัชกรรมชุมชน (Good Pharmacy Practice: GPP)</t>
        </is>
      </c>
      <c r="G217" s="166" t="inlineStr">
        <is>
          <t>บัญชียาหลักแห่งชาติ (National List of Essential Medicines: NLEM)</t>
        </is>
      </c>
      <c r="H217" s="166" t="inlineStr">
        <is>
          <t>เกณฑ์จริยธรรมว่าด้วยการส่งเสริมการขายยาของกระทรวงสาธารณสุข</t>
        </is>
      </c>
      <c r="I217" s="165" t="n">
        <v>1</v>
      </c>
      <c r="J21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66" t="inlineStr"/>
      <c r="L217" s="166" t="inlineStr">
        <is>
          <t>พ.ร.บ. ยา พ.ศ. 2510</t>
        </is>
      </c>
      <c r="M217" s="166" t="inlineStr"/>
      <c r="N217" s="165" t="inlineStr">
        <is>
          <t>SAP</t>
        </is>
      </c>
      <c r="O217" s="166" t="inlineStr">
        <is>
          <t>ข้อ 9 (PLE_CC1_Key_Rx20_UBU.md)</t>
        </is>
      </c>
      <c r="P217" s="165" t="inlineStr">
        <is>
          <t>ข้อสอบจำลอง</t>
        </is>
      </c>
      <c r="Q217" s="165" t="inlineStr">
        <is>
          <t>Mock Rx20 UBU</t>
        </is>
      </c>
      <c r="R217" s="165" t="inlineStr"/>
    </row>
    <row r="218" ht="24" customHeight="1" s="49">
      <c r="A218" s="165" t="n">
        <v>216</v>
      </c>
      <c r="B218" s="166"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18" s="166" t="inlineStr"/>
      <c r="D218" s="166" t="inlineStr">
        <is>
          <t>บัญชียาหลักแห่งชาติ (National List of Essential Medicines: NLEM)</t>
        </is>
      </c>
      <c r="E218" s="166" t="inlineStr">
        <is>
          <t>เกณฑ์จริยธรรมว่าด้วยการส่งเสริมการขายยาของกระทรวงสาธารณสุข</t>
        </is>
      </c>
      <c r="F218" s="166" t="inlineStr">
        <is>
          <t>พ.ร.บ. ยา พ.ศ. 2510 (การจำหน่ายยาอันตรายและยาควบคุมพิเศษ)</t>
        </is>
      </c>
      <c r="G218" s="166" t="inlineStr">
        <is>
          <t>พ.ร.บ. ยาเสพติดให้โทษ พ.ศ. 2522 (ยาเสพติดให้โทษประเภท 2 และ 3)</t>
        </is>
      </c>
      <c r="H218" s="166" t="inlineStr">
        <is>
          <t>พ.ร.บ. วัตถุที่ออกฤทธิ์ต่อจิตและประสาท พ.ศ. 2559 (ประเภท 2 และ 4)</t>
        </is>
      </c>
      <c r="I218" s="165" t="n">
        <v>1</v>
      </c>
      <c r="J21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66" t="inlineStr"/>
      <c r="L218" s="166" t="inlineStr">
        <is>
          <t>พ.ร.บ. ยา พ.ศ. 2510</t>
        </is>
      </c>
      <c r="M218" s="166" t="inlineStr"/>
      <c r="N218" s="165" t="inlineStr">
        <is>
          <t>SAP</t>
        </is>
      </c>
      <c r="O218" s="166" t="inlineStr">
        <is>
          <t>ข้อ 5 (PLE_CC1_Key_Rx20_UBU.md)</t>
        </is>
      </c>
      <c r="P218" s="165" t="inlineStr">
        <is>
          <t>ข้อสอบจำลอง</t>
        </is>
      </c>
      <c r="Q218" s="165" t="inlineStr">
        <is>
          <t>Mock Rx20 UBU</t>
        </is>
      </c>
      <c r="R218" s="165" t="inlineStr"/>
    </row>
    <row r="219" ht="24" customHeight="1" s="49">
      <c r="A219" s="165" t="n">
        <v>217</v>
      </c>
      <c r="B219" s="166"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19" s="166" t="inlineStr"/>
      <c r="D219" s="166" t="inlineStr">
        <is>
          <t>หากผู้ป่วยเริ่มใช้ยาไปแล้ว 2 สัปดาห์ (สูตร IRZE) เกิดอาการผื่นแดง ลอก ทั่วร่างกาย มีไข้ ควรจะจัดการอย่างไร</t>
        </is>
      </c>
      <c r="E219" s="166" t="inlineStr">
        <is>
          <t>พ.ร.บ. วัตถุที่ออกฤทธิ์ต่อจิตและประสาท พ.ศ. 2559 (ประเภท 2 และ 4)</t>
        </is>
      </c>
      <c r="F219" s="166" t="inlineStr">
        <is>
          <t>พ.ร.บ. วิชาชีพเภสัชกรรม พ.ศ. 2537 และข้อบังคับจรรยาบรรณวิชาชีพ</t>
        </is>
      </c>
      <c r="G219" s="166" t="inlineStr">
        <is>
          <t>พ.ร.บ. ผลิตภัณฑ์สมุนไพร พ.ศ. 2562</t>
        </is>
      </c>
      <c r="H219" s="166" t="inlineStr">
        <is>
          <t>พ.ร.บ. เครื่องสำอาง พ.ศ. 2558</t>
        </is>
      </c>
      <c r="I219" s="165" t="n">
        <v>1</v>
      </c>
      <c r="J219" s="166"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66" t="inlineStr"/>
      <c r="L219" s="166" t="inlineStr">
        <is>
          <t>พ.ร.บ. ยา พ.ศ. 2510</t>
        </is>
      </c>
      <c r="M219" s="166" t="inlineStr"/>
      <c r="N219" s="165" t="inlineStr">
        <is>
          <t>SAP</t>
        </is>
      </c>
      <c r="O219" s="166" t="inlineStr">
        <is>
          <t>ข้อ 5 (PLE_CC1_Key_Rx20_UBU.md)</t>
        </is>
      </c>
      <c r="P219" s="165" t="inlineStr">
        <is>
          <t>ข้อสอบจำลอง</t>
        </is>
      </c>
      <c r="Q219" s="165" t="inlineStr">
        <is>
          <t>Mock Rx20 UBU</t>
        </is>
      </c>
      <c r="R219" s="165" t="inlineStr"/>
    </row>
    <row r="220" ht="24" customHeight="1" s="49">
      <c r="A220" s="165" t="n">
        <v>218</v>
      </c>
      <c r="B220" s="166" t="inlineStr">
        <is>
          <t>ยาหยอดตา Sulfacetamide eye drops 10% แต่เมื่อนำไปตรวจสอบ พบว่ามีตัวยาเพียง 5% ยาดังกล่าวจัดเป็นยาใดตามกฎหมาย</t>
        </is>
      </c>
      <c r="C220" s="166" t="inlineStr"/>
      <c r="D220" s="166" t="inlineStr">
        <is>
          <t>ยาปลอม</t>
        </is>
      </c>
      <c r="E220" s="166" t="inlineStr">
        <is>
          <t>ยาไม่ได้มาตรฐาน</t>
        </is>
      </c>
      <c r="F220" s="166" t="inlineStr">
        <is>
          <t>ยาผิดมาตรฐาน</t>
        </is>
      </c>
      <c r="G220" s="166" t="inlineStr">
        <is>
          <t>ยาเสื่อมคุณภาพ</t>
        </is>
      </c>
      <c r="H220" s="166"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20" s="165" t="n">
        <v>1</v>
      </c>
      <c r="J22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66" t="inlineStr"/>
      <c r="L220" s="166" t="inlineStr">
        <is>
          <t>พ.ร.บ. ยา พ.ศ. 2510</t>
        </is>
      </c>
      <c r="M220" s="166" t="inlineStr"/>
      <c r="N220" s="165" t="inlineStr">
        <is>
          <t>SAP</t>
        </is>
      </c>
      <c r="O220" s="166" t="inlineStr">
        <is>
          <t>ข้อ 8 (PLE_CC1_Key_Rx20_UBU.md)</t>
        </is>
      </c>
      <c r="P220" s="165" t="inlineStr">
        <is>
          <t>ข้อสอบจำลอง</t>
        </is>
      </c>
      <c r="Q220" s="165" t="inlineStr">
        <is>
          <t>Mock Rx20 UBU</t>
        </is>
      </c>
      <c r="R220" s="165" t="inlineStr"/>
    </row>
    <row r="221" ht="24" customHeight="1" s="49">
      <c r="A221" s="165" t="n">
        <v>219</v>
      </c>
      <c r="B221" s="166"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21" s="166" t="inlineStr"/>
      <c r="D221" s="166" t="inlineStr">
        <is>
          <t>การปฏิบัติทางเภสัชกรรมชุมชน (Good Pharmacy Practice: GPP)</t>
        </is>
      </c>
      <c r="E221" s="166" t="inlineStr">
        <is>
          <t>บัญชียาหลักแห่งชาติ (National List of Essential Medicines: NLEM)</t>
        </is>
      </c>
      <c r="F221" s="166" t="inlineStr">
        <is>
          <t>เกณฑ์จริยธรรมว่าด้วยการส่งเสริมการขายยาของกระทรวงสาธารณสุข</t>
        </is>
      </c>
      <c r="G221" s="166" t="inlineStr">
        <is>
          <t>พ.ร.บ. ยา พ.ศ. 2510 (การจำหน่ายยาอันตรายและยาควบคุมพิเศษ)</t>
        </is>
      </c>
      <c r="H221" s="166" t="inlineStr">
        <is>
          <t>พ.ร.บ. ยาเสพติดให้โทษ พ.ศ. 2522 (ยาเสพติดให้โทษประเภท 2 และ 3)</t>
        </is>
      </c>
      <c r="I221" s="165" t="n">
        <v>1</v>
      </c>
      <c r="J22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66" t="inlineStr"/>
      <c r="L221" s="166" t="inlineStr">
        <is>
          <t>พ.ร.บ. ยา พ.ศ. 2510</t>
        </is>
      </c>
      <c r="M221" s="166" t="inlineStr"/>
      <c r="N221" s="165" t="inlineStr">
        <is>
          <t>SAP</t>
        </is>
      </c>
      <c r="O221" s="166" t="inlineStr">
        <is>
          <t>ข้อ 29 (PLE_CC1_Key_Rx20_UBU.md)</t>
        </is>
      </c>
      <c r="P221" s="165" t="inlineStr">
        <is>
          <t>ข้อสอบจำลอง</t>
        </is>
      </c>
      <c r="Q221" s="165" t="inlineStr">
        <is>
          <t>Mock Rx20 UBU</t>
        </is>
      </c>
      <c r="R221" s="165" t="inlineStr"/>
    </row>
    <row r="222" ht="24" customHeight="1" s="49">
      <c r="A222" s="165" t="n">
        <v>220</v>
      </c>
      <c r="B222" s="166" t="inlineStr">
        <is>
          <t>องค์กรใดในประเทศไทยที่ทำหน้าที่ควบคุมค่าใช้จ่ายด้านยาของผู้ใช้สิทธิบัตรทองในหลักประกันสุขภาพแห่งชา ติ</t>
        </is>
      </c>
      <c r="C222" s="166" t="inlineStr"/>
      <c r="D222" s="166" t="inlineStr">
        <is>
          <t>พ.ร.บ. ยา พ.ศ. 2510 (การจำหน่ายยาอันตรายและยาควบคุมพิเศษ)</t>
        </is>
      </c>
      <c r="E222" s="166" t="inlineStr">
        <is>
          <t>พ.ร.บ. ยาเสพติดให้โทษ พ.ศ. 2522 (ยาเสพติดให้โทษประเภท 2 และ 3)</t>
        </is>
      </c>
      <c r="F222" s="166" t="inlineStr">
        <is>
          <t>พ.ร.บ. วัตถุที่ออกฤทธิ์ต่อจิตและประสาท พ.ศ. 2559 (ประเภท 2 และ 4)</t>
        </is>
      </c>
      <c r="G222" s="166" t="inlineStr">
        <is>
          <t>พ.ร.บ. วิชาชีพเภสัชกรรม พ.ศ. 2537 และข้อบังคับจรรยาบรรณวิชาชีพ</t>
        </is>
      </c>
      <c r="H222" s="166" t="inlineStr">
        <is>
          <t>พ.ร.บ. ผลิตภัณฑ์สมุนไพร พ.ศ. 2562</t>
        </is>
      </c>
      <c r="I222" s="165" t="n">
        <v>1</v>
      </c>
      <c r="J22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66" t="inlineStr"/>
      <c r="L222" s="166" t="inlineStr">
        <is>
          <t>พ.ร.บ. ยา พ.ศ. 2510</t>
        </is>
      </c>
      <c r="M222" s="166" t="inlineStr"/>
      <c r="N222" s="165" t="inlineStr">
        <is>
          <t>SAP</t>
        </is>
      </c>
      <c r="O222" s="166" t="inlineStr">
        <is>
          <t>ข้อ 37 (PLE_CC1_Key_Rx20_UBU.md)</t>
        </is>
      </c>
      <c r="P222" s="165" t="inlineStr">
        <is>
          <t>ข้อสอบจำลอง</t>
        </is>
      </c>
      <c r="Q222" s="165" t="inlineStr">
        <is>
          <t>Mock Rx20 UBU</t>
        </is>
      </c>
      <c r="R222" s="165" t="inlineStr"/>
    </row>
    <row r="223" ht="24" customHeight="1" s="49">
      <c r="A223" s="165" t="n">
        <v>221</v>
      </c>
      <c r="B223" s="166" t="inlineStr">
        <is>
          <t>สำนักงานประกันสังคม (สปส.)</t>
        </is>
      </c>
      <c r="C223" s="166" t="inlineStr"/>
      <c r="D223" s="166" t="inlineStr">
        <is>
          <t>พ.ร.บ. วิชาชีพเภสัชกรรม พ.ศ. 2537 และข้อบังคับจรรยาบรรณวิชาชีพ</t>
        </is>
      </c>
      <c r="E223" s="166" t="inlineStr">
        <is>
          <t>พ.ร.บ. ผลิตภัณฑ์สมุนไพร พ.ศ. 2562</t>
        </is>
      </c>
      <c r="F223" s="166" t="inlineStr">
        <is>
          <t>พ.ร.บ. เครื่องสำอาง พ.ศ. 2558</t>
        </is>
      </c>
      <c r="G223" s="166" t="inlineStr">
        <is>
          <t>พ.ร.บ. หลักประกันสุขภาพแห่งชาติ พ.ศ. 2545</t>
        </is>
      </c>
      <c r="H223" s="166" t="inlineStr">
        <is>
          <t>การปฏิบัติทางเภสัชกรรมชุมชน (Good Pharmacy Practice: GPP)</t>
        </is>
      </c>
      <c r="I223" s="165" t="n">
        <v>1</v>
      </c>
      <c r="J22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66" t="inlineStr"/>
      <c r="L223" s="166" t="inlineStr">
        <is>
          <t>พ.ร.บ. ยา พ.ศ. 2510</t>
        </is>
      </c>
      <c r="M223" s="166" t="inlineStr"/>
      <c r="N223" s="165" t="inlineStr">
        <is>
          <t>SAP</t>
        </is>
      </c>
      <c r="O223" s="166" t="inlineStr">
        <is>
          <t>ข้อ 2 (PLE_CC1_Key_Rx20_UBU.md)</t>
        </is>
      </c>
      <c r="P223" s="165" t="inlineStr">
        <is>
          <t>ข้อสอบจำลอง</t>
        </is>
      </c>
      <c r="Q223" s="165" t="inlineStr">
        <is>
          <t>Mock Rx20 UBU</t>
        </is>
      </c>
      <c r="R223" s="165" t="inlineStr"/>
    </row>
    <row r="224" ht="24" customHeight="1" s="49">
      <c r="A224" s="165" t="n">
        <v>222</v>
      </c>
      <c r="B224" s="166" t="inlineStr">
        <is>
          <t>สำนักงานหลักประกันสุขภาพแห่งชาติ (สปสช.)</t>
        </is>
      </c>
      <c r="C224" s="166" t="inlineStr"/>
      <c r="D224" s="166" t="inlineStr">
        <is>
          <t>พ.ร.บ. หลักประกันสุขภาพแห่งชาติ พ.ศ. 2545</t>
        </is>
      </c>
      <c r="E224" s="166" t="inlineStr">
        <is>
          <t>การปฏิบัติทางเภสัชกรรมชุมชน (Good Pharmacy Practice: GPP)</t>
        </is>
      </c>
      <c r="F224" s="166" t="inlineStr">
        <is>
          <t>บัญชียาหลักแห่งชาติ (National List of Essential Medicines: NLEM)</t>
        </is>
      </c>
      <c r="G224" s="166" t="inlineStr">
        <is>
          <t>เกณฑ์จริยธรรมว่าด้วยการส่งเสริมการขายยาของกระทรวงสาธารณสุข</t>
        </is>
      </c>
      <c r="H224" s="166" t="inlineStr">
        <is>
          <t>พ.ร.บ. ยา พ.ศ. 2510 (การจำหน่ายยาอันตรายและยาควบคุมพิเศษ)</t>
        </is>
      </c>
      <c r="I224" s="165" t="n">
        <v>1</v>
      </c>
      <c r="J22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66" t="inlineStr"/>
      <c r="L224" s="166" t="inlineStr">
        <is>
          <t>พ.ร.บ. ยา พ.ศ. 2510</t>
        </is>
      </c>
      <c r="M224" s="166" t="inlineStr"/>
      <c r="N224" s="165" t="inlineStr">
        <is>
          <t>SAP</t>
        </is>
      </c>
      <c r="O224" s="166" t="inlineStr">
        <is>
          <t>ข้อ 3 (PLE_CC1_Key_Rx20_UBU.md)</t>
        </is>
      </c>
      <c r="P224" s="165" t="inlineStr">
        <is>
          <t>ข้อสอบจำลอง</t>
        </is>
      </c>
      <c r="Q224" s="165" t="inlineStr">
        <is>
          <t>Mock Rx20 UBU</t>
        </is>
      </c>
      <c r="R224" s="165" t="inlineStr"/>
    </row>
    <row r="225" ht="24" customHeight="1" s="49">
      <c r="A225" s="165" t="n">
        <v>223</v>
      </c>
      <c r="B225" s="166"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25" s="166" t="inlineStr"/>
      <c r="D225" s="166" t="inlineStr">
        <is>
          <t>เกณฑ์จริยธรรมว่าด้วยการส่งเสริมการขายยาของกระทรวงสาธารณสุข</t>
        </is>
      </c>
      <c r="E225" s="166" t="inlineStr">
        <is>
          <t>พ.ร.บ. ยา พ.ศ. 2510 (การจำหน่ายยาอันตรายและยาควบคุมพิเศษ)</t>
        </is>
      </c>
      <c r="F225" s="166" t="inlineStr">
        <is>
          <t>พ.ร.บ. ยาเสพติดให้โทษ พ.ศ. 2522 (ยาเสพติดให้โทษประเภท 2 และ 3)</t>
        </is>
      </c>
      <c r="G225" s="166" t="inlineStr">
        <is>
          <t>พ.ร.บ. วัตถุที่ออกฤทธิ์ต่อจิตและประสาท พ.ศ. 2559 (ประเภท 2 และ 4)</t>
        </is>
      </c>
      <c r="H225" s="166" t="inlineStr">
        <is>
          <t>พ.ร.บ. วิชาชีพเภสัชกรรม พ.ศ. 2537 และข้อบังคับจรรยาบรรณวิชาชีพ</t>
        </is>
      </c>
      <c r="I225" s="165" t="n">
        <v>1</v>
      </c>
      <c r="J22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66" t="inlineStr"/>
      <c r="L225" s="166" t="inlineStr">
        <is>
          <t>พ.ร.บ. ยา พ.ศ. 2510</t>
        </is>
      </c>
      <c r="M225" s="166" t="inlineStr"/>
      <c r="N225" s="165" t="inlineStr">
        <is>
          <t>SAP</t>
        </is>
      </c>
      <c r="O225" s="166" t="inlineStr">
        <is>
          <t>ข้อ 52 (PLE_CC1_Key_Rx20_UBU.md)</t>
        </is>
      </c>
      <c r="P225" s="165" t="inlineStr">
        <is>
          <t>ข้อสอบจำลอง</t>
        </is>
      </c>
      <c r="Q225" s="165" t="inlineStr">
        <is>
          <t>Mock Rx20 UBU</t>
        </is>
      </c>
      <c r="R225" s="165" t="inlineStr"/>
    </row>
    <row r="226" ht="24" customHeight="1" s="49">
      <c r="A226" s="165" t="n">
        <v>224</v>
      </c>
      <c r="B226" s="166" t="inlineStr">
        <is>
          <t>เภสัชกรสุอาภา สายสะอาด จบจาก</t>
        </is>
      </c>
      <c r="C226" s="166" t="inlineStr"/>
      <c r="D226" s="166" t="inlineStr">
        <is>
          <t>พ.ร.บ. วัตถุที่ออกฤทธิ์ต่อจิตและประสาท พ.ศ. 2559 (ประเภท 2 และ 4)</t>
        </is>
      </c>
      <c r="E226" s="166" t="inlineStr">
        <is>
          <t>พ.ร.บ. วิชาชีพเภสัชกรรม พ.ศ. 2537 และข้อบังคับจรรยาบรรณวิชาชีพ</t>
        </is>
      </c>
      <c r="F226" s="166" t="inlineStr">
        <is>
          <t>พ.ร.บ. ผลิตภัณฑ์สมุนไพร พ.ศ. 2562</t>
        </is>
      </c>
      <c r="G226" s="166" t="inlineStr">
        <is>
          <t>พ.ร.บ. เครื่องสำอาง พ.ศ. 2558</t>
        </is>
      </c>
      <c r="H226" s="166" t="inlineStr">
        <is>
          <t>พ.ร.บ. หลักประกันสุขภาพแห่งชาติ พ.ศ. 2545</t>
        </is>
      </c>
      <c r="I226" s="165" t="n">
        <v>1</v>
      </c>
      <c r="J22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66" t="inlineStr"/>
      <c r="L226" s="166" t="inlineStr">
        <is>
          <t>พ.ร.บ. ยา พ.ศ. 2510</t>
        </is>
      </c>
      <c r="M226" s="166" t="inlineStr"/>
      <c r="N226" s="165" t="inlineStr">
        <is>
          <t>SAP</t>
        </is>
      </c>
      <c r="O226" s="166" t="inlineStr">
        <is>
          <t>ข้อ 62 (PLE_CC1_Key_Rx20_UBU.md)</t>
        </is>
      </c>
      <c r="P226" s="165" t="inlineStr">
        <is>
          <t>ข้อสอบจำลอง</t>
        </is>
      </c>
      <c r="Q226" s="165" t="inlineStr">
        <is>
          <t>Mock Rx20 UBU</t>
        </is>
      </c>
      <c r="R226" s="165" t="inlineStr"/>
    </row>
    <row r="227" ht="24" customHeight="1" s="49">
      <c r="A227" s="165" t="n">
        <v>225</v>
      </c>
      <c r="B227" s="166" t="inlineStr">
        <is>
          <t>ยา Pioglitazone เป็นยาประเภทใดตามกฎหมาย</t>
        </is>
      </c>
      <c r="C227" s="166" t="inlineStr"/>
      <c r="D227" s="166" t="inlineStr">
        <is>
          <t>พ.ร.บ. เครื่องสำอาง พ.ศ. 2558</t>
        </is>
      </c>
      <c r="E227" s="166" t="inlineStr">
        <is>
          <t>พ.ร.บ. หลักประกันสุขภาพแห่งชาติ พ.ศ. 2545</t>
        </is>
      </c>
      <c r="F227" s="166" t="inlineStr">
        <is>
          <t>การปฏิบัติทางเภสัชกรรมชุมชน (Good Pharmacy Practice: GPP)</t>
        </is>
      </c>
      <c r="G227" s="166" t="inlineStr">
        <is>
          <t>บัญชียาหลักแห่งชาติ (National List of Essential Medicines: NLEM)</t>
        </is>
      </c>
      <c r="H227" s="166" t="inlineStr">
        <is>
          <t>เกณฑ์จริยธรรมว่าด้วยการส่งเสริมการขายยาของกระทรวงสาธารณสุข</t>
        </is>
      </c>
      <c r="I227" s="165" t="n">
        <v>1</v>
      </c>
      <c r="J22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66" t="inlineStr"/>
      <c r="L227" s="166" t="inlineStr">
        <is>
          <t>พ.ร.บ. ยา พ.ศ. 2510</t>
        </is>
      </c>
      <c r="M227" s="166" t="inlineStr"/>
      <c r="N227" s="165" t="inlineStr">
        <is>
          <t>SAP</t>
        </is>
      </c>
      <c r="O227" s="166" t="inlineStr">
        <is>
          <t>ข้อ 69 (PLE_CC1_Key_Rx20_UBU.md)</t>
        </is>
      </c>
      <c r="P227" s="165" t="inlineStr">
        <is>
          <t>ข้อสอบจำลอง</t>
        </is>
      </c>
      <c r="Q227" s="165" t="inlineStr">
        <is>
          <t>Mock Rx20 UBU</t>
        </is>
      </c>
      <c r="R227" s="165" t="inlineStr"/>
    </row>
    <row r="228" ht="24" customHeight="1" s="49">
      <c r="A228" s="165" t="n">
        <v>226</v>
      </c>
      <c r="B228" s="166" t="inlineStr">
        <is>
          <t>หากเภสัชกรตัดสินใจจ่ายยา Misoprostal ให้แก่ผู้หญิงที่ตั้งครรภ์ไม่พึงประสงค์จะผิดจรรยาบรรณวิชาชีพข้อใด</t>
        </is>
      </c>
      <c r="C228" s="166" t="inlineStr"/>
      <c r="D228" s="166" t="inlineStr">
        <is>
          <t>บัญชียาหลักแห่งชาติ (National List of Essential Medicines: NLEM)</t>
        </is>
      </c>
      <c r="E228" s="166" t="inlineStr">
        <is>
          <t>เกณฑ์จริยธรรมว่าด้วยการส่งเสริมการขายยาของกระทรวงสาธารณสุข</t>
        </is>
      </c>
      <c r="F228" s="166" t="inlineStr">
        <is>
          <t>พ.ร.บ. ยา พ.ศ. 2510 (การจำหน่ายยาอันตรายและยาควบคุมพิเศษ)</t>
        </is>
      </c>
      <c r="G228" s="166" t="inlineStr">
        <is>
          <t>พ.ร.บ. ยาเสพติดให้โทษ พ.ศ. 2522 (ยาเสพติดให้โทษประเภท 2 และ 3)</t>
        </is>
      </c>
      <c r="H228" s="166" t="inlineStr">
        <is>
          <t>พ.ร.บ. วัตถุที่ออกฤทธิ์ต่อจิตและประสาท พ.ศ. 2559 (ประเภท 2 และ 4)</t>
        </is>
      </c>
      <c r="I228" s="165" t="n">
        <v>1</v>
      </c>
      <c r="J22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66" t="inlineStr"/>
      <c r="L228" s="166" t="inlineStr">
        <is>
          <t>พ.ร.บ. วิชาชีพเภสัชกรรม 2537</t>
        </is>
      </c>
      <c r="M228" s="166" t="inlineStr"/>
      <c r="N228" s="165" t="inlineStr">
        <is>
          <t>SAP</t>
        </is>
      </c>
      <c r="O228" s="166" t="inlineStr">
        <is>
          <t>ข้อ 85 (PLE_CC1_Key_Rx20_UBU.md)</t>
        </is>
      </c>
      <c r="P228" s="165" t="inlineStr">
        <is>
          <t>ข้อสอบจำลอง</t>
        </is>
      </c>
      <c r="Q228" s="165" t="inlineStr">
        <is>
          <t>Mock Rx20 UBU</t>
        </is>
      </c>
      <c r="R228" s="165" t="inlineStr"/>
    </row>
    <row r="229" ht="24" customHeight="1" s="49">
      <c r="A229" s="165" t="n">
        <v>227</v>
      </c>
      <c r="B229" s="166" t="inlineStr">
        <is>
          <t>จรรยาบรรณวิชาชีพที่เกี่ยวข้องกับความปลอดภัยของผู้ป่วย</t>
        </is>
      </c>
      <c r="C229" s="166" t="inlineStr"/>
      <c r="D229" s="166" t="inlineStr">
        <is>
          <t>พ.ร.บ. ยาเสพติดให้โทษ พ.ศ. 2522 (ยาเสพติดให้โทษประเภท 2 และ 3)</t>
        </is>
      </c>
      <c r="E229" s="166" t="inlineStr">
        <is>
          <t>พ.ร.บ. วัตถุที่ออกฤทธิ์ต่อจิตและประสาท พ.ศ. 2559 (ประเภท 2 และ 4)</t>
        </is>
      </c>
      <c r="F229" s="166" t="inlineStr">
        <is>
          <t>พ.ร.บ. วิชาชีพเภสัชกรรม พ.ศ. 2537 และข้อบังคับจรรยาบรรณวิชาชีพ</t>
        </is>
      </c>
      <c r="G229" s="166" t="inlineStr">
        <is>
          <t>พ.ร.บ. ผลิตภัณฑ์สมุนไพร พ.ศ. 2562</t>
        </is>
      </c>
      <c r="H229" s="166" t="inlineStr">
        <is>
          <t>พ.ร.บ. เครื่องสำอาง พ.ศ. 2558</t>
        </is>
      </c>
      <c r="I229" s="165" t="n">
        <v>1</v>
      </c>
      <c r="J22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66" t="inlineStr"/>
      <c r="L229" s="166" t="inlineStr">
        <is>
          <t>พ.ร.บ. วิชาชีพเภสัชกรรม 2537</t>
        </is>
      </c>
      <c r="M229" s="166" t="inlineStr"/>
      <c r="N229" s="165" t="inlineStr">
        <is>
          <t>SAP</t>
        </is>
      </c>
      <c r="O229" s="166" t="inlineStr">
        <is>
          <t>ข้อ 4 (PLE_CC1_Key_Rx20_UBU.md)</t>
        </is>
      </c>
      <c r="P229" s="165" t="inlineStr">
        <is>
          <t>ข้อสอบจำลอง</t>
        </is>
      </c>
      <c r="Q229" s="165" t="inlineStr">
        <is>
          <t>Mock Rx20 UBU</t>
        </is>
      </c>
      <c r="R229" s="165" t="inlineStr"/>
    </row>
    <row r="230" ht="24" customHeight="1" s="49">
      <c r="A230" s="165" t="n">
        <v>228</v>
      </c>
      <c r="B230" s="166"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30" s="166" t="inlineStr"/>
      <c r="D230" s="166" t="inlineStr">
        <is>
          <t>พ.ร.บ. ผลิตภัณฑ์สมุนไพร พ.ศ. 2562</t>
        </is>
      </c>
      <c r="E230" s="166" t="inlineStr">
        <is>
          <t>พ.ร.บ. เครื่องสำอาง พ.ศ. 2558</t>
        </is>
      </c>
      <c r="F230" s="166" t="inlineStr">
        <is>
          <t>พ.ร.บ. หลักประกันสุขภาพแห่งชาติ พ.ศ. 2545</t>
        </is>
      </c>
      <c r="G230" s="166" t="inlineStr">
        <is>
          <t>การปฏิบัติทางเภสัชกรรมชุมชน (Good Pharmacy Practice: GPP)</t>
        </is>
      </c>
      <c r="H230" s="166" t="inlineStr">
        <is>
          <t>บัญชียาหลักแห่งชาติ (National List of Essential Medicines: NLEM)</t>
        </is>
      </c>
      <c r="I230" s="165" t="n">
        <v>1</v>
      </c>
      <c r="J23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66" t="inlineStr"/>
      <c r="L230" s="166" t="inlineStr">
        <is>
          <t>พ.ร.บ. วิชาชีพเภสัชกรรม 2537</t>
        </is>
      </c>
      <c r="M230" s="166" t="inlineStr"/>
      <c r="N230" s="165" t="inlineStr">
        <is>
          <t>SAP</t>
        </is>
      </c>
      <c r="O230" s="166" t="inlineStr">
        <is>
          <t>ข้อ 5 (PLE_CC1_Key_Rx20_UBU.md)</t>
        </is>
      </c>
      <c r="P230" s="165" t="inlineStr">
        <is>
          <t>ข้อสอบจำลอง</t>
        </is>
      </c>
      <c r="Q230" s="165" t="inlineStr">
        <is>
          <t>Mock Rx20 UBU</t>
        </is>
      </c>
      <c r="R230" s="165" t="inlineStr"/>
    </row>
    <row r="231" ht="24" customHeight="1" s="49">
      <c r="A231" s="165" t="n">
        <v>229</v>
      </c>
      <c r="B231" s="166"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31" s="166" t="inlineStr"/>
      <c r="D231" s="166" t="inlineStr">
        <is>
          <t>Cost description</t>
        </is>
      </c>
      <c r="E231" s="166" t="inlineStr">
        <is>
          <t>Cost minimization analysis</t>
        </is>
      </c>
      <c r="F231" s="166" t="inlineStr">
        <is>
          <t>Cost beneﬁt analysis</t>
        </is>
      </c>
      <c r="G231" s="166" t="inlineStr">
        <is>
          <t>Cost utility analysis</t>
        </is>
      </c>
      <c r="H231" s="166"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31" s="165" t="n">
        <v>2</v>
      </c>
      <c r="J231" s="166"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66" t="inlineStr"/>
      <c r="L231" s="166" t="inlineStr">
        <is>
          <t>พ.ร.บ. ยา พ.ศ. 2510</t>
        </is>
      </c>
      <c r="M231" s="166" t="inlineStr"/>
      <c r="N231" s="165" t="inlineStr">
        <is>
          <t>SAP</t>
        </is>
      </c>
      <c r="O231" s="166" t="inlineStr">
        <is>
          <t>ข้อ 34 (PLE_CC1_Key_Rx20_UBU.md)</t>
        </is>
      </c>
      <c r="P231" s="165" t="inlineStr">
        <is>
          <t>ข้อสอบจำลอง</t>
        </is>
      </c>
      <c r="Q231" s="165" t="inlineStr">
        <is>
          <t>Mock Rx20 UBU</t>
        </is>
      </c>
      <c r="R231" s="165" t="inlineStr"/>
    </row>
    <row r="232" ht="24" customHeight="1" s="49">
      <c r="A232" s="165" t="n">
        <v>230</v>
      </c>
      <c r="B232" s="166"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32" s="166" t="inlineStr"/>
      <c r="D232" s="166" t="inlineStr">
        <is>
          <t>พ.ร.บ. ยา พ.ศ. 2510 (การจำหน่ายยาอันตรายและยาควบคุมพิเศษ)</t>
        </is>
      </c>
      <c r="E232" s="166" t="inlineStr">
        <is>
          <t>พ.ร.บ. ยาเสพติดให้โทษ พ.ศ. 2522 (ยาเสพติดให้โทษประเภท 2 และ 3)</t>
        </is>
      </c>
      <c r="F232" s="166" t="inlineStr">
        <is>
          <t>พ.ร.บ. วัตถุที่ออกฤทธิ์ต่อจิตและประสาท พ.ศ. 2559 (ประเภท 2 และ 4)</t>
        </is>
      </c>
      <c r="G232" s="166" t="inlineStr">
        <is>
          <t>พ.ร.บ. วิชาชีพเภสัชกรรม พ.ศ. 2537 และข้อบังคับจรรยาบรรณวิชาชีพ</t>
        </is>
      </c>
      <c r="H232" s="166" t="inlineStr">
        <is>
          <t>พ.ร.บ. ผลิตภัณฑ์สมุนไพร พ.ศ. 2562</t>
        </is>
      </c>
      <c r="I232" s="165" t="n">
        <v>1</v>
      </c>
      <c r="J23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66" t="inlineStr"/>
      <c r="L232" s="166" t="inlineStr">
        <is>
          <t>พ.ร.บ. ยา พ.ศ. 2510</t>
        </is>
      </c>
      <c r="M232" s="166" t="inlineStr"/>
      <c r="N232" s="165" t="inlineStr">
        <is>
          <t>SAP</t>
        </is>
      </c>
      <c r="O232" s="166" t="inlineStr">
        <is>
          <t>ข้อ 43 (PLE_CC1_Key_Rx20_UBU.md)</t>
        </is>
      </c>
      <c r="P232" s="165" t="inlineStr">
        <is>
          <t>ข้อสอบจำลอง</t>
        </is>
      </c>
      <c r="Q232" s="165" t="inlineStr">
        <is>
          <t>Mock Rx20 UBU</t>
        </is>
      </c>
      <c r="R232" s="165" t="inlineStr"/>
    </row>
    <row r="233" ht="24" customHeight="1" s="49">
      <c r="A233" s="165" t="n">
        <v>231</v>
      </c>
      <c r="B233" s="166"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33" s="166" t="inlineStr"/>
      <c r="D233" s="166" t="inlineStr">
        <is>
          <t>พ.ร.บ. วิชาชีพเภสัชกรรม พ.ศ. 2537 และข้อบังคับจรรยาบรรณวิชาชีพ</t>
        </is>
      </c>
      <c r="E233" s="166" t="inlineStr">
        <is>
          <t>พ.ร.บ. ผลิตภัณฑ์สมุนไพร พ.ศ. 2562</t>
        </is>
      </c>
      <c r="F233" s="166" t="inlineStr">
        <is>
          <t>พ.ร.บ. เครื่องสำอาง พ.ศ. 2558</t>
        </is>
      </c>
      <c r="G233" s="166" t="inlineStr">
        <is>
          <t>พ.ร.บ. หลักประกันสุขภาพแห่งชาติ พ.ศ. 2545</t>
        </is>
      </c>
      <c r="H233" s="166" t="inlineStr">
        <is>
          <t>การปฏิบัติทางเภสัชกรรมชุมชน (Good Pharmacy Practice: GPP)</t>
        </is>
      </c>
      <c r="I233" s="165" t="n">
        <v>3</v>
      </c>
      <c r="J233" s="166"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66" t="inlineStr"/>
      <c r="L233" s="166" t="inlineStr">
        <is>
          <t>พ.ร.บ. ยา พ.ศ. 2510</t>
        </is>
      </c>
      <c r="M233" s="166" t="inlineStr"/>
      <c r="N233" s="165" t="inlineStr">
        <is>
          <t>SAP</t>
        </is>
      </c>
      <c r="O233" s="166" t="inlineStr">
        <is>
          <t>ข้อ 55 (PLE_CC1_Key_Rx20_UBU.md)</t>
        </is>
      </c>
      <c r="P233" s="165" t="inlineStr">
        <is>
          <t>ข้อสอบจำลอง</t>
        </is>
      </c>
      <c r="Q233" s="165" t="inlineStr">
        <is>
          <t>Mock Rx20 UBU</t>
        </is>
      </c>
      <c r="R233" s="165" t="inlineStr"/>
    </row>
    <row r="234" ht="24" customHeight="1" s="49">
      <c r="A234" s="165" t="n">
        <v>232</v>
      </c>
      <c r="B234" s="166" t="inlineStr">
        <is>
          <t>ไมGได$ เพราะ เพราะ พรบ.ยา หมวด 11 การโฆษณา มาตรา 88 ข$อ 6. ไมGแสดงยาอันตราย,ยาควบคุมพิเศษ</t>
        </is>
      </c>
      <c r="C234" s="166" t="inlineStr"/>
      <c r="D234" s="166" t="inlineStr">
        <is>
          <t>พ.ร.บ. หลักประกันสุขภาพแห่งชาติ พ.ศ. 2545</t>
        </is>
      </c>
      <c r="E234" s="166" t="inlineStr">
        <is>
          <t>การปฏิบัติทางเภสัชกรรมชุมชน (Good Pharmacy Practice: GPP)</t>
        </is>
      </c>
      <c r="F234" s="166" t="inlineStr">
        <is>
          <t>บัญชียาหลักแห่งชาติ (National List of Essential Medicines: NLEM)</t>
        </is>
      </c>
      <c r="G234" s="166" t="inlineStr">
        <is>
          <t>เกณฑ์จริยธรรมว่าด้วยการส่งเสริมการขายยาของกระทรวงสาธารณสุข</t>
        </is>
      </c>
      <c r="H234" s="166" t="inlineStr">
        <is>
          <t>พ.ร.บ. ยา พ.ศ. 2510 (การจำหน่ายยาอันตรายและยาควบคุมพิเศษ)</t>
        </is>
      </c>
      <c r="I234" s="165" t="n">
        <v>2</v>
      </c>
      <c r="J234" s="166"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66" t="inlineStr"/>
      <c r="L234" s="166" t="inlineStr">
        <is>
          <t>พ.ร.บ. ยา พ.ศ. 2510</t>
        </is>
      </c>
      <c r="M234" s="166" t="inlineStr"/>
      <c r="N234" s="165" t="inlineStr">
        <is>
          <t>SAP</t>
        </is>
      </c>
      <c r="O234" s="166" t="inlineStr">
        <is>
          <t>ข้อ 5 (PLE_CC1_Key_Rx20_UBU.md)</t>
        </is>
      </c>
      <c r="P234" s="165" t="inlineStr">
        <is>
          <t>ข้อสอบจำลอง</t>
        </is>
      </c>
      <c r="Q234" s="165" t="inlineStr">
        <is>
          <t>Mock Rx20 UBU</t>
        </is>
      </c>
      <c r="R234" s="165" t="inlineStr"/>
    </row>
    <row r="235" ht="24" customHeight="1" s="49">
      <c r="A235" s="165" t="n">
        <v>233</v>
      </c>
      <c r="B235" s="166" t="inlineStr">
        <is>
          <t>Isotetinoin gel กับ isotetinoin capsule จัดเปญนยาประเภทใดตามกฎหมาย</t>
        </is>
      </c>
      <c r="C235" s="166" t="inlineStr"/>
      <c r="D235" s="166" t="inlineStr">
        <is>
          <t>เกณฑ์จริยธรรมว่าด้วยการส่งเสริมการขายยาของกระทรวงสาธารณสุข</t>
        </is>
      </c>
      <c r="E235" s="166" t="inlineStr">
        <is>
          <t>พ.ร.บ. ยา พ.ศ. 2510 (การจำหน่ายยาอันตรายและยาควบคุมพิเศษ)</t>
        </is>
      </c>
      <c r="F235" s="166" t="inlineStr">
        <is>
          <t>พ.ร.บ. ยาเสพติดให้โทษ พ.ศ. 2522 (ยาเสพติดให้โทษประเภท 2 และ 3)</t>
        </is>
      </c>
      <c r="G235" s="166" t="inlineStr">
        <is>
          <t>พ.ร.บ. วัตถุที่ออกฤทธิ์ต่อจิตและประสาท พ.ศ. 2559 (ประเภท 2 และ 4)</t>
        </is>
      </c>
      <c r="H235" s="166" t="inlineStr">
        <is>
          <t>พ.ร.บ. วิชาชีพเภสัชกรรม พ.ศ. 2537 และข้อบังคับจรรยาบรรณวิชาชีพ</t>
        </is>
      </c>
      <c r="I235" s="165" t="n">
        <v>1</v>
      </c>
      <c r="J23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66" t="inlineStr"/>
      <c r="L235" s="166" t="inlineStr">
        <is>
          <t>พ.ร.บ. ยา พ.ศ. 2510</t>
        </is>
      </c>
      <c r="M235" s="166" t="inlineStr"/>
      <c r="N235" s="165" t="inlineStr">
        <is>
          <t>SAP</t>
        </is>
      </c>
      <c r="O235" s="166" t="inlineStr">
        <is>
          <t>ข้อ 10 (PLE_CC1_Key_Rx20_UBU.md)</t>
        </is>
      </c>
      <c r="P235" s="165" t="inlineStr">
        <is>
          <t>ข้อสอบจำลอง</t>
        </is>
      </c>
      <c r="Q235" s="165" t="inlineStr">
        <is>
          <t>Mock Rx20 UBU</t>
        </is>
      </c>
      <c r="R235" s="165" t="inlineStr"/>
    </row>
    <row r="236" ht="24" customHeight="1" s="49">
      <c r="A236" s="165" t="n">
        <v>234</v>
      </c>
      <c r="B236" s="166" t="inlineStr">
        <is>
          <t>การฉีดยาทาง IM ให$คGาชีวประสิทธิผล (Bioavailability) 100%</t>
        </is>
      </c>
      <c r="C236" s="166" t="inlineStr"/>
      <c r="D236" s="166" t="inlineStr">
        <is>
          <t>พ.ร.บ. วัตถุที่ออกฤทธิ์ต่อจิตและประสาท พ.ศ. 2559 (ประเภท 2 และ 4)</t>
        </is>
      </c>
      <c r="E236" s="166" t="inlineStr">
        <is>
          <t>พ.ร.บ. วิชาชีพเภสัชกรรม พ.ศ. 2537 และข้อบังคับจรรยาบรรณวิชาชีพ</t>
        </is>
      </c>
      <c r="F236" s="166" t="inlineStr">
        <is>
          <t>พ.ร.บ. ผลิตภัณฑ์สมุนไพร พ.ศ. 2562</t>
        </is>
      </c>
      <c r="G236" s="166" t="inlineStr">
        <is>
          <t>พ.ร.บ. เครื่องสำอาง พ.ศ. 2558</t>
        </is>
      </c>
      <c r="H236" s="166" t="inlineStr">
        <is>
          <t>พ.ร.บ. หลักประกันสุขภาพแห่งชาติ พ.ศ. 2545</t>
        </is>
      </c>
      <c r="I236" s="165" t="n">
        <v>1</v>
      </c>
      <c r="J23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66" t="inlineStr"/>
      <c r="L236" s="166" t="inlineStr">
        <is>
          <t>พ.ร.บ. ยา พ.ศ. 2510</t>
        </is>
      </c>
      <c r="M236" s="166" t="inlineStr"/>
      <c r="N236" s="165" t="inlineStr">
        <is>
          <t>SAP</t>
        </is>
      </c>
      <c r="O236" s="166" t="inlineStr">
        <is>
          <t>ข้อ 3 (PLE_CC1_Key_Rx20_UBU.md)</t>
        </is>
      </c>
      <c r="P236" s="165" t="inlineStr">
        <is>
          <t>ข้อสอบจำลอง</t>
        </is>
      </c>
      <c r="Q236" s="165" t="inlineStr">
        <is>
          <t>Mock Rx20 UBU</t>
        </is>
      </c>
      <c r="R236" s="165" t="inlineStr"/>
    </row>
    <row r="237" ht="24" customHeight="1" s="49">
      <c r="A237" s="165" t="n">
        <v>235</v>
      </c>
      <c r="B237" s="166"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37" s="166" t="inlineStr"/>
      <c r="D237" s="166" t="inlineStr">
        <is>
          <t>พ.ร.บ. เครื่องสำอาง พ.ศ. 2558</t>
        </is>
      </c>
      <c r="E237" s="166" t="inlineStr">
        <is>
          <t>พ.ร.บ. หลักประกันสุขภาพแห่งชาติ พ.ศ. 2545</t>
        </is>
      </c>
      <c r="F237" s="166" t="inlineStr">
        <is>
          <t>การปฏิบัติทางเภสัชกรรมชุมชน (Good Pharmacy Practice: GPP)</t>
        </is>
      </c>
      <c r="G237" s="166" t="inlineStr">
        <is>
          <t>บัญชียาหลักแห่งชาติ (National List of Essential Medicines: NLEM)</t>
        </is>
      </c>
      <c r="H237" s="166" t="inlineStr">
        <is>
          <t>เกณฑ์จริยธรรมว่าด้วยการส่งเสริมการขายยาของกระทรวงสาธารณสุข</t>
        </is>
      </c>
      <c r="I237" s="165" t="n">
        <v>1</v>
      </c>
      <c r="J23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66" t="inlineStr"/>
      <c r="L237" s="166" t="inlineStr">
        <is>
          <t>พ.ร.บ. ยา พ.ศ. 2510</t>
        </is>
      </c>
      <c r="M237" s="166" t="inlineStr"/>
      <c r="N237" s="165" t="inlineStr">
        <is>
          <t>SAP</t>
        </is>
      </c>
      <c r="O237" s="166" t="inlineStr">
        <is>
          <t>ข้อ 77 (PLE_CC1_Key_Rx20_UBU.md)</t>
        </is>
      </c>
      <c r="P237" s="165" t="inlineStr">
        <is>
          <t>ข้อสอบจำลอง</t>
        </is>
      </c>
      <c r="Q237" s="165" t="inlineStr">
        <is>
          <t>Mock Rx20 UBU</t>
        </is>
      </c>
      <c r="R237" s="165" t="inlineStr"/>
    </row>
    <row r="238" ht="24" customHeight="1" s="49">
      <c r="A238" s="165" t="n">
        <v>236</v>
      </c>
      <c r="B238" s="166" t="inlineStr">
        <is>
          <t>มีถามกฎหมาย เกี่ยวกับ Alprazolam P2 โจทย_ไมGสมบูรณ_</t>
        </is>
      </c>
      <c r="C238" s="166" t="inlineStr"/>
      <c r="D238" s="166" t="inlineStr">
        <is>
          <t>บัญชียาหลักแห่งชาติ (National List of Essential Medicines: NLEM)</t>
        </is>
      </c>
      <c r="E238" s="166" t="inlineStr">
        <is>
          <t>เกณฑ์จริยธรรมว่าด้วยการส่งเสริมการขายยาของกระทรวงสาธารณสุข</t>
        </is>
      </c>
      <c r="F238" s="166" t="inlineStr">
        <is>
          <t>พ.ร.บ. ยา พ.ศ. 2510 (การจำหน่ายยาอันตรายและยาควบคุมพิเศษ)</t>
        </is>
      </c>
      <c r="G238" s="166" t="inlineStr">
        <is>
          <t>พ.ร.บ. ยาเสพติดให้โทษ พ.ศ. 2522 (ยาเสพติดให้โทษประเภท 2 และ 3)</t>
        </is>
      </c>
      <c r="H238" s="166" t="inlineStr">
        <is>
          <t>พ.ร.บ. วัตถุที่ออกฤทธิ์ต่อจิตและประสาท พ.ศ. 2559 (ประเภท 2 และ 4)</t>
        </is>
      </c>
      <c r="I238" s="165" t="n">
        <v>1</v>
      </c>
      <c r="J23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66" t="inlineStr"/>
      <c r="L238" s="166" t="inlineStr">
        <is>
          <t>พ.ร.บ. ยา พ.ศ. 2510</t>
        </is>
      </c>
      <c r="M238" s="166" t="inlineStr"/>
      <c r="N238" s="165" t="inlineStr">
        <is>
          <t>SAP</t>
        </is>
      </c>
      <c r="O238" s="166" t="inlineStr">
        <is>
          <t>ข้อ 78 (PLE_CC1_Key_Rx20_UBU.md)</t>
        </is>
      </c>
      <c r="P238" s="165" t="inlineStr">
        <is>
          <t>ข้อสอบจำลอง</t>
        </is>
      </c>
      <c r="Q238" s="165" t="inlineStr">
        <is>
          <t>Mock Rx20 UBU</t>
        </is>
      </c>
      <c r="R238" s="165" t="inlineStr"/>
    </row>
    <row r="239" ht="24" customHeight="1" s="49">
      <c r="A239" s="165" t="n">
        <v>237</v>
      </c>
      <c r="B239" s="166"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39" s="166" t="inlineStr"/>
      <c r="D239" s="166" t="inlineStr">
        <is>
          <t>กระทำไมGได$ เนื่องจากเปญนการขายยานอกสถานที่</t>
        </is>
      </c>
      <c r="E239" s="166" t="inlineStr">
        <is>
          <t>กระทำไมGได$ เนื่องจากเปญนการขายยาโดยไมGได$รับอนุญาต</t>
        </is>
      </c>
      <c r="F239" s="166" t="inlineStr">
        <is>
          <t>กระทำได$ เนื่องจากเปญนการขายยาสามัญประจำบ$าน??? (ไมGแนGใจ)</t>
        </is>
      </c>
      <c r="G239" s="166" t="inlineStr">
        <is>
          <t>กระทำได$ เนื่องจากเปญนการขายยาสมุนไพร</t>
        </is>
      </c>
      <c r="H239" s="166" t="inlineStr">
        <is>
          <t>กระทำได$หากนายเอกเปญนผู$ประกอบวิชาชีพเวชกรรมแผนไทย</t>
        </is>
      </c>
      <c r="I239" s="165" t="n">
        <v>2</v>
      </c>
      <c r="J239" s="166"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66" t="inlineStr"/>
      <c r="L239" s="166" t="inlineStr">
        <is>
          <t>พ.ร.บ. ยา พ.ศ. 2510</t>
        </is>
      </c>
      <c r="M239" s="166" t="inlineStr"/>
      <c r="N239" s="165" t="inlineStr">
        <is>
          <t>SAP</t>
        </is>
      </c>
      <c r="O239" s="166" t="inlineStr">
        <is>
          <t>ข้อ 88 (PLE_CC1_Key_Rx20_UBU.md)</t>
        </is>
      </c>
      <c r="P239" s="165" t="inlineStr">
        <is>
          <t>ข้อสอบจำลอง</t>
        </is>
      </c>
      <c r="Q239" s="165" t="inlineStr">
        <is>
          <t>Mock Rx20 UBU</t>
        </is>
      </c>
      <c r="R239" s="165" t="inlineStr"/>
    </row>
    <row r="240" ht="24" customHeight="1" s="49">
      <c r="A240" s="165" t="n">
        <v>238</v>
      </c>
      <c r="B240" s="166" t="inlineStr">
        <is>
          <t>เกี่ยวกับ มีต$นทุน-ประสิทธิผลต่ำ ข้อใดต่อไปนี้กล่าวถูกต้องตามหลักวิชาชีพเภสัชกรรม</t>
        </is>
      </c>
      <c r="C240" s="166" t="inlineStr"/>
      <c r="D240" s="166" t="inlineStr">
        <is>
          <t>พ.ร.บ. ผลิตภัณฑ์สมุนไพร พ.ศ. 2562</t>
        </is>
      </c>
      <c r="E240" s="166" t="inlineStr">
        <is>
          <t>พ.ร.บ. เครื่องสำอาง พ.ศ. 2558</t>
        </is>
      </c>
      <c r="F240" s="166" t="inlineStr">
        <is>
          <t>พ.ร.บ. หลักประกันสุขภาพแห่งชาติ พ.ศ. 2545</t>
        </is>
      </c>
      <c r="G240" s="166" t="inlineStr">
        <is>
          <t>การปฏิบัติทางเภสัชกรรมชุมชน (Good Pharmacy Practice: GPP)</t>
        </is>
      </c>
      <c r="H240" s="166" t="inlineStr">
        <is>
          <t>บัญชียาหลักแห่งชาติ (National List of Essential Medicines: NLEM)</t>
        </is>
      </c>
      <c r="I240" s="165" t="n">
        <v>1</v>
      </c>
      <c r="J24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66" t="inlineStr"/>
      <c r="L240" s="166" t="inlineStr">
        <is>
          <t>พ.ร.บ. ยา พ.ศ. 2510</t>
        </is>
      </c>
      <c r="M240" s="166" t="inlineStr"/>
      <c r="N240" s="165" t="inlineStr">
        <is>
          <t>SAP</t>
        </is>
      </c>
      <c r="O240" s="166" t="inlineStr">
        <is>
          <t>ข้อ 3 (PLE_CC1_Key_Rx20_UBU.md)</t>
        </is>
      </c>
      <c r="P240" s="165" t="inlineStr">
        <is>
          <t>ข้อสอบจำลอง</t>
        </is>
      </c>
      <c r="Q240" s="165" t="inlineStr">
        <is>
          <t>Mock Rx20 UBU</t>
        </is>
      </c>
      <c r="R240" s="165" t="inlineStr"/>
    </row>
    <row r="241" ht="24" customHeight="1" s="49">
      <c r="A241" s="165" t="n">
        <v>239</v>
      </c>
      <c r="B241" s="166" t="inlineStr">
        <is>
          <t>มีต$นทุน-ประสิทธิภาพไมGดี</t>
        </is>
      </c>
      <c r="C241" s="166" t="inlineStr"/>
      <c r="D241" s="166" t="inlineStr">
        <is>
          <t>การปฏิบัติทางเภสัชกรรมชุมชน (Good Pharmacy Practice: GPP)</t>
        </is>
      </c>
      <c r="E241" s="166" t="inlineStr">
        <is>
          <t>บัญชียาหลักแห่งชาติ (National List of Essential Medicines: NLEM)</t>
        </is>
      </c>
      <c r="F241" s="166" t="inlineStr">
        <is>
          <t>เกณฑ์จริยธรรมว่าด้วยการส่งเสริมการขายยาของกระทรวงสาธารณสุข</t>
        </is>
      </c>
      <c r="G241" s="166" t="inlineStr">
        <is>
          <t>พ.ร.บ. ยา พ.ศ. 2510 (การจำหน่ายยาอันตรายและยาควบคุมพิเศษ)</t>
        </is>
      </c>
      <c r="H241" s="166" t="inlineStr">
        <is>
          <t>พ.ร.บ. ยาเสพติดให้โทษ พ.ศ. 2522 (ยาเสพติดให้โทษประเภท 2 และ 3)</t>
        </is>
      </c>
      <c r="I241" s="165" t="n">
        <v>1</v>
      </c>
      <c r="J24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66" t="inlineStr"/>
      <c r="L241" s="166" t="inlineStr">
        <is>
          <t>พ.ร.บ. ยา พ.ศ. 2510</t>
        </is>
      </c>
      <c r="M241" s="166" t="inlineStr"/>
      <c r="N241" s="165" t="inlineStr">
        <is>
          <t>SAP</t>
        </is>
      </c>
      <c r="O241" s="166" t="inlineStr">
        <is>
          <t>ข้อ 4 (PLE_CC1_Key_Rx20_UBU.md)</t>
        </is>
      </c>
      <c r="P241" s="165" t="inlineStr">
        <is>
          <t>ข้อสอบจำลอง</t>
        </is>
      </c>
      <c r="Q241" s="165" t="inlineStr">
        <is>
          <t>Mock Rx20 UBU</t>
        </is>
      </c>
      <c r="R241" s="165" t="inlineStr"/>
    </row>
    <row r="242" ht="24" customHeight="1" s="49">
      <c r="A242" s="165" t="n">
        <v>240</v>
      </c>
      <c r="B242" s="166"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42" s="166" t="inlineStr"/>
      <c r="D242" s="166" t="inlineStr">
        <is>
          <t>พ.ร.บ. ยา พ.ศ. 2510 (การจำหน่ายยาอันตรายและยาควบคุมพิเศษ)</t>
        </is>
      </c>
      <c r="E242" s="166" t="inlineStr">
        <is>
          <t>พ.ร.บ. ยาเสพติดให้โทษ พ.ศ. 2522 (ยาเสพติดให้โทษประเภท 2 และ 3)</t>
        </is>
      </c>
      <c r="F242" s="166" t="inlineStr">
        <is>
          <t>พ.ร.บ. วัตถุที่ออกฤทธิ์ต่อจิตและประสาท พ.ศ. 2559 (ประเภท 2 และ 4)</t>
        </is>
      </c>
      <c r="G242" s="166" t="inlineStr">
        <is>
          <t>พ.ร.บ. วิชาชีพเภสัชกรรม พ.ศ. 2537 และข้อบังคับจรรยาบรรณวิชาชีพ</t>
        </is>
      </c>
      <c r="H242" s="166" t="inlineStr">
        <is>
          <t>พ.ร.บ. ผลิตภัณฑ์สมุนไพร พ.ศ. 2562</t>
        </is>
      </c>
      <c r="I242" s="165" t="n">
        <v>1</v>
      </c>
      <c r="J242" s="166"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66" t="inlineStr"/>
      <c r="L242" s="166" t="inlineStr">
        <is>
          <t>พ.ร.บ. ยา พ.ศ. 2510</t>
        </is>
      </c>
      <c r="M242" s="166" t="inlineStr"/>
      <c r="N242" s="165" t="inlineStr">
        <is>
          <t>SAP</t>
        </is>
      </c>
      <c r="O242" s="166" t="inlineStr">
        <is>
          <t>ข้อ 103 (PLE_CC1_Key_Rx20_UBU.md)</t>
        </is>
      </c>
      <c r="P242" s="165" t="inlineStr">
        <is>
          <t>ข้อสอบจำลอง</t>
        </is>
      </c>
      <c r="Q242" s="165" t="inlineStr">
        <is>
          <t>Mock Rx20 UBU</t>
        </is>
      </c>
      <c r="R242" s="165" t="inlineStr"/>
    </row>
    <row r="243" ht="24" customHeight="1" s="49">
      <c r="A243" s="165" t="n">
        <v>241</v>
      </c>
      <c r="B243" s="166" t="inlineStr">
        <is>
          <t>แนะนำให$ใช$ยาใหมG เนื่องจากยาใหมGมีประสิทธิภาพดีกวGาอยGางมีนัยสำคัญทางสถิติ</t>
        </is>
      </c>
      <c r="C243" s="166" t="inlineStr"/>
      <c r="D243" s="166" t="inlineStr">
        <is>
          <t>พ.ร.บ. วิชาชีพเภสัชกรรม พ.ศ. 2537 และข้อบังคับจรรยาบรรณวิชาชีพ</t>
        </is>
      </c>
      <c r="E243" s="166" t="inlineStr">
        <is>
          <t>พ.ร.บ. ผลิตภัณฑ์สมุนไพร พ.ศ. 2562</t>
        </is>
      </c>
      <c r="F243" s="166" t="inlineStr">
        <is>
          <t>พ.ร.บ. เครื่องสำอาง พ.ศ. 2558</t>
        </is>
      </c>
      <c r="G243" s="166" t="inlineStr">
        <is>
          <t>พ.ร.บ. หลักประกันสุขภาพแห่งชาติ พ.ศ. 2545</t>
        </is>
      </c>
      <c r="H243" s="166" t="inlineStr">
        <is>
          <t>การปฏิบัติทางเภสัชกรรมชุมชน (Good Pharmacy Practice: GPP)</t>
        </is>
      </c>
      <c r="I243" s="165" t="n">
        <v>1</v>
      </c>
      <c r="J24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66" t="inlineStr"/>
      <c r="L243" s="166" t="inlineStr">
        <is>
          <t>พ.ร.บ. ยา พ.ศ. 2510</t>
        </is>
      </c>
      <c r="M243" s="166" t="inlineStr"/>
      <c r="N243" s="165" t="inlineStr">
        <is>
          <t>SAP</t>
        </is>
      </c>
      <c r="O243" s="166" t="inlineStr">
        <is>
          <t>ข้อ 1 (PLE_CC1_Key_Rx20_UBU.md)</t>
        </is>
      </c>
      <c r="P243" s="165" t="inlineStr">
        <is>
          <t>ข้อสอบจำลอง</t>
        </is>
      </c>
      <c r="Q243" s="165" t="inlineStr">
        <is>
          <t>Mock Rx20 UBU</t>
        </is>
      </c>
      <c r="R243" s="165" t="inlineStr"/>
    </row>
    <row r="244" ht="24" customHeight="1" s="49">
      <c r="A244" s="165" t="n">
        <v>242</v>
      </c>
      <c r="B244" s="166" t="inlineStr">
        <is>
          <t>แนะนำให$ใช$ยาใหมG เนื่องจากยาใหมGมีประสิทธิภาพดีกวGาอยGางไมGมีนัยสำคัญทางสถิติ</t>
        </is>
      </c>
      <c r="C244" s="166" t="inlineStr"/>
      <c r="D244" s="166" t="inlineStr">
        <is>
          <t>พ.ร.บ. หลักประกันสุขภาพแห่งชาติ พ.ศ. 2545</t>
        </is>
      </c>
      <c r="E244" s="166" t="inlineStr">
        <is>
          <t>การปฏิบัติทางเภสัชกรรมชุมชน (Good Pharmacy Practice: GPP)</t>
        </is>
      </c>
      <c r="F244" s="166" t="inlineStr">
        <is>
          <t>บัญชียาหลักแห่งชาติ (National List of Essential Medicines: NLEM)</t>
        </is>
      </c>
      <c r="G244" s="166" t="inlineStr">
        <is>
          <t>เกณฑ์จริยธรรมว่าด้วยการส่งเสริมการขายยาของกระทรวงสาธารณสุข</t>
        </is>
      </c>
      <c r="H244" s="166" t="inlineStr">
        <is>
          <t>พ.ร.บ. ยา พ.ศ. 2510 (การจำหน่ายยาอันตรายและยาควบคุมพิเศษ)</t>
        </is>
      </c>
      <c r="I244" s="165" t="n">
        <v>1</v>
      </c>
      <c r="J244" s="166"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66" t="inlineStr"/>
      <c r="L244" s="166" t="inlineStr">
        <is>
          <t>พ.ร.บ. ยา พ.ศ. 2510</t>
        </is>
      </c>
      <c r="M244" s="166" t="inlineStr"/>
      <c r="N244" s="165" t="inlineStr">
        <is>
          <t>SAP</t>
        </is>
      </c>
      <c r="O244" s="166" t="inlineStr">
        <is>
          <t>ข้อ 2 (PLE_CC1_Key_Rx20_UBU.md)</t>
        </is>
      </c>
      <c r="P244" s="165" t="inlineStr">
        <is>
          <t>ข้อสอบจำลอง</t>
        </is>
      </c>
      <c r="Q244" s="165" t="inlineStr">
        <is>
          <t>Mock Rx20 UBU</t>
        </is>
      </c>
      <c r="R244" s="165" t="inlineStr"/>
    </row>
    <row r="245" ht="24" customHeight="1" s="49">
      <c r="A245" s="165" t="n">
        <v>243</v>
      </c>
      <c r="B245" s="166" t="inlineStr">
        <is>
          <t>ไมGแนะนำให$ใช$ยาใหมG เนื่องจากยาใหมGมีประสิทธิภาพด$อยกวGายาเดิมอยGางมีนัยสำคัญทางสถิติ</t>
        </is>
      </c>
      <c r="C245" s="166" t="inlineStr"/>
      <c r="D245" s="166" t="inlineStr">
        <is>
          <t>เกณฑ์จริยธรรมว่าด้วยการส่งเสริมการขายยาของกระทรวงสาธารณสุข</t>
        </is>
      </c>
      <c r="E245" s="166" t="inlineStr">
        <is>
          <t>พ.ร.บ. ยา พ.ศ. 2510 (การจำหน่ายยาอันตรายและยาควบคุมพิเศษ)</t>
        </is>
      </c>
      <c r="F245" s="166" t="inlineStr">
        <is>
          <t>พ.ร.บ. ยาเสพติดให้โทษ พ.ศ. 2522 (ยาเสพติดให้โทษประเภท 2 และ 3)</t>
        </is>
      </c>
      <c r="G245" s="166" t="inlineStr">
        <is>
          <t>พ.ร.บ. วัตถุที่ออกฤทธิ์ต่อจิตและประสาท พ.ศ. 2559 (ประเภท 2 และ 4)</t>
        </is>
      </c>
      <c r="H245" s="166" t="inlineStr">
        <is>
          <t>พ.ร.บ. วิชาชีพเภสัชกรรม พ.ศ. 2537 และข้อบังคับจรรยาบรรณวิชาชีพ</t>
        </is>
      </c>
      <c r="I245" s="165" t="n">
        <v>1</v>
      </c>
      <c r="J245" s="166"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66" t="inlineStr"/>
      <c r="L245" s="166" t="inlineStr">
        <is>
          <t>พ.ร.บ. ยา พ.ศ. 2510</t>
        </is>
      </c>
      <c r="M245" s="166" t="inlineStr"/>
      <c r="N245" s="165" t="inlineStr">
        <is>
          <t>SAP</t>
        </is>
      </c>
      <c r="O245" s="166" t="inlineStr">
        <is>
          <t>ข้อ 3 (PLE_CC1_Key_Rx20_UBU.md)</t>
        </is>
      </c>
      <c r="P245" s="165" t="inlineStr">
        <is>
          <t>ข้อสอบจำลอง</t>
        </is>
      </c>
      <c r="Q245" s="165" t="inlineStr">
        <is>
          <t>Mock Rx20 UBU</t>
        </is>
      </c>
      <c r="R245" s="165" t="inlineStr"/>
    </row>
    <row r="246" ht="24" customHeight="1" s="49">
      <c r="A246" s="165" t="n">
        <v>244</v>
      </c>
      <c r="B246" s="166" t="inlineStr">
        <is>
          <t>ไมGแนะนำให$ใช$ยาใหมG เนื่องจากยาใหมGมีประสิทธิภาพดีกวGายาเดิมอยGางไมGมีนัยสำคัญทางสถิติ</t>
        </is>
      </c>
      <c r="C246" s="166" t="inlineStr"/>
      <c r="D246" s="166" t="inlineStr">
        <is>
          <t>พ.ร.บ. วัตถุที่ออกฤทธิ์ต่อจิตและประสาท พ.ศ. 2559 (ประเภท 2 และ 4)</t>
        </is>
      </c>
      <c r="E246" s="166" t="inlineStr">
        <is>
          <t>พ.ร.บ. วิชาชีพเภสัชกรรม พ.ศ. 2537 และข้อบังคับจรรยาบรรณวิชาชีพ</t>
        </is>
      </c>
      <c r="F246" s="166" t="inlineStr">
        <is>
          <t>พ.ร.บ. ผลิตภัณฑ์สมุนไพร พ.ศ. 2562</t>
        </is>
      </c>
      <c r="G246" s="166" t="inlineStr">
        <is>
          <t>พ.ร.บ. เครื่องสำอาง พ.ศ. 2558</t>
        </is>
      </c>
      <c r="H246" s="166" t="inlineStr">
        <is>
          <t>พ.ร.บ. หลักประกันสุขภาพแห่งชาติ พ.ศ. 2545</t>
        </is>
      </c>
      <c r="I246" s="165" t="n">
        <v>1</v>
      </c>
      <c r="J246" s="166"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66" t="inlineStr"/>
      <c r="L246" s="166" t="inlineStr">
        <is>
          <t>พ.ร.บ. ยา พ.ศ. 2510</t>
        </is>
      </c>
      <c r="M246" s="166" t="inlineStr"/>
      <c r="N246" s="165" t="inlineStr">
        <is>
          <t>SAP</t>
        </is>
      </c>
      <c r="O246" s="166" t="inlineStr">
        <is>
          <t>ข้อ 4 (PLE_CC1_Key_Rx20_UBU.md)</t>
        </is>
      </c>
      <c r="P246" s="165" t="inlineStr">
        <is>
          <t>ข้อสอบจำลอง</t>
        </is>
      </c>
      <c r="Q246" s="165" t="inlineStr">
        <is>
          <t>Mock Rx20 UBU</t>
        </is>
      </c>
      <c r="R246" s="165" t="inlineStr"/>
    </row>
    <row r="247" ht="24" customHeight="1" s="49">
      <c r="A247" s="165" t="n">
        <v>245</v>
      </c>
      <c r="B247" s="166"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47" s="166" t="inlineStr"/>
      <c r="D247" s="166" t="inlineStr">
        <is>
          <t>พ.ร.บ. เครื่องสำอาง พ.ศ. 2558</t>
        </is>
      </c>
      <c r="E247" s="166" t="inlineStr">
        <is>
          <t>พ.ร.บ. หลักประกันสุขภาพแห่งชาติ พ.ศ. 2545</t>
        </is>
      </c>
      <c r="F247" s="166" t="inlineStr">
        <is>
          <t>การปฏิบัติทางเภสัชกรรมชุมชน (Good Pharmacy Practice: GPP)</t>
        </is>
      </c>
      <c r="G247" s="166" t="inlineStr">
        <is>
          <t>บัญชียาหลักแห่งชาติ (National List of Essential Medicines: NLEM)</t>
        </is>
      </c>
      <c r="H247" s="166" t="inlineStr">
        <is>
          <t>เกณฑ์จริยธรรมว่าด้วยการส่งเสริมการขายยาของกระทรวงสาธารณสุข</t>
        </is>
      </c>
      <c r="I247" s="165" t="n">
        <v>1</v>
      </c>
      <c r="J24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66" t="inlineStr"/>
      <c r="L247" s="166" t="inlineStr">
        <is>
          <t>พ.ร.บ. ยา พ.ศ. 2510</t>
        </is>
      </c>
      <c r="M247" s="166" t="inlineStr"/>
      <c r="N247" s="165" t="inlineStr">
        <is>
          <t>SAP</t>
        </is>
      </c>
      <c r="O247" s="166" t="inlineStr">
        <is>
          <t>ข้อ 9 (PLE_CC1_Key_Rx20_UBU.md)</t>
        </is>
      </c>
      <c r="P247" s="165" t="inlineStr">
        <is>
          <t>ข้อสอบจำลอง</t>
        </is>
      </c>
      <c r="Q247" s="165" t="inlineStr">
        <is>
          <t>Mock Rx20 UBU</t>
        </is>
      </c>
      <c r="R247" s="165" t="inlineStr"/>
    </row>
    <row r="248" ht="24" customHeight="1" s="49">
      <c r="A248" s="165" t="n">
        <v>246</v>
      </c>
      <c r="B248" s="166"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48" s="166" t="inlineStr"/>
      <c r="D248" s="166" t="inlineStr">
        <is>
          <t>บัญชียาหลักแห่งชาติ (National List of Essential Medicines: NLEM)</t>
        </is>
      </c>
      <c r="E248" s="166" t="inlineStr">
        <is>
          <t>เกณฑ์จริยธรรมว่าด้วยการส่งเสริมการขายยาของกระทรวงสาธารณสุข</t>
        </is>
      </c>
      <c r="F248" s="166" t="inlineStr">
        <is>
          <t>พ.ร.บ. ยา พ.ศ. 2510 (การจำหน่ายยาอันตรายและยาควบคุมพิเศษ)</t>
        </is>
      </c>
      <c r="G248" s="166" t="inlineStr">
        <is>
          <t>พ.ร.บ. ยาเสพติดให้โทษ พ.ศ. 2522 (ยาเสพติดให้โทษประเภท 2 และ 3)</t>
        </is>
      </c>
      <c r="H248" s="166" t="inlineStr">
        <is>
          <t>พ.ร.บ. วัตถุที่ออกฤทธิ์ต่อจิตและประสาท พ.ศ. 2559 (ประเภท 2 และ 4)</t>
        </is>
      </c>
      <c r="I248" s="165" t="n">
        <v>3</v>
      </c>
      <c r="J248" s="166"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66" t="inlineStr"/>
      <c r="L248" s="166" t="inlineStr">
        <is>
          <t>พ.ร.บ. ยาเสพติดให้โทษ &amp; วัตถุออกฤทธิ์</t>
        </is>
      </c>
      <c r="M248" s="166" t="inlineStr"/>
      <c r="N248" s="165" t="inlineStr">
        <is>
          <t>SAP</t>
        </is>
      </c>
      <c r="O248" s="166" t="inlineStr">
        <is>
          <t>ข้อ 4 (PLE_CC1_Key_Rx20_UBU.md)</t>
        </is>
      </c>
      <c r="P248" s="165" t="inlineStr">
        <is>
          <t>ข้อสอบจำลอง</t>
        </is>
      </c>
      <c r="Q248" s="165" t="inlineStr">
        <is>
          <t>Mock Rx20 UBU</t>
        </is>
      </c>
      <c r="R248" s="165" t="inlineStr"/>
    </row>
    <row r="249" ht="24" customHeight="1" s="49">
      <c r="A249" s="165" t="n">
        <v>247</v>
      </c>
      <c r="B249" s="166" t="inlineStr">
        <is>
          <t>Midazolam เป็นยาประเภทใดตามกฎหมาย</t>
        </is>
      </c>
      <c r="C249" s="166" t="inlineStr"/>
      <c r="D249" s="166" t="inlineStr">
        <is>
          <t>ยาอันตราย</t>
        </is>
      </c>
      <c r="E249" s="166" t="inlineStr">
        <is>
          <t>ยาควบคุมพิเศษ</t>
        </is>
      </c>
      <c r="F249" s="166" t="inlineStr">
        <is>
          <t>ยาเสพติดให้โทษประเภท 3</t>
        </is>
      </c>
      <c r="G249" s="166" t="inlineStr">
        <is>
          <t>วัตถุออกฤทธิ์ต่อจิตและประสาทประเภท 2</t>
        </is>
      </c>
      <c r="H249" s="166" t="inlineStr">
        <is>
          <t>วัตถุออกฤทธิ์ต่อจิตและประสาทประเภท 4</t>
        </is>
      </c>
      <c r="I249" s="165" t="n">
        <v>4</v>
      </c>
      <c r="J249" s="166"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66" t="inlineStr"/>
      <c r="L249" s="166" t="inlineStr">
        <is>
          <t>พ.ร.บ. ยา พ.ศ. 2510</t>
        </is>
      </c>
      <c r="M249" s="166" t="inlineStr"/>
      <c r="N249" s="165" t="inlineStr">
        <is>
          <t>SAP</t>
        </is>
      </c>
      <c r="O249" s="166" t="inlineStr">
        <is>
          <t>ข้อ 5 (PLE_CC1_Key_Rx20_UBU.md)</t>
        </is>
      </c>
      <c r="P249" s="165" t="inlineStr">
        <is>
          <t>ข้อสอบจำลอง</t>
        </is>
      </c>
      <c r="Q249" s="165" t="inlineStr">
        <is>
          <t>Mock Rx20 UBU</t>
        </is>
      </c>
      <c r="R249" s="165" t="inlineStr"/>
    </row>
    <row r="250" ht="24" customHeight="1" s="49">
      <c r="A250" s="165" t="n">
        <v>248</v>
      </c>
      <c r="B250" s="166" t="inlineStr">
        <is>
          <t>จากกรณีศึกษาทั้งหมด นายข. ซึ่งเป็นเภสัชผู้มีหน้าที่ปฏิบัติการกระทำผิดตามจรรยาบรรณทุกข้อ ยกเว้นข้อใด</t>
        </is>
      </c>
      <c r="C250" s="166" t="inlineStr"/>
      <c r="D250" s="166" t="inlineStr">
        <is>
          <t>ต้องดำรงตนให้สมควรในสังคมโดยธรรมและเคารพต่อกฎหมายของบ้านเมือง</t>
        </is>
      </c>
      <c r="E250" s="166" t="inlineStr">
        <is>
          <t>ต้องประกอบวิชาชีพโดยคำนึงถึงความปลอดภัยและเศรษฐานะของผู้ป่วยหรือผู้มารับบริการ</t>
        </is>
      </c>
      <c r="F250" s="166" t="inlineStr">
        <is>
          <t>ต้องไม่ใช้หรือสนับสนุนการใช้ยาตำรับลับ</t>
        </is>
      </c>
      <c r="G250" s="166" t="inlineStr">
        <is>
          <t>ต้องไม่ใช้หรือสนับสนุนให้มีการประกอบวิชาชีพโดยผิดกฎหมาย</t>
        </is>
      </c>
      <c r="H250" s="166"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50" s="165" t="n">
        <v>3</v>
      </c>
      <c r="J250" s="166"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66" t="inlineStr"/>
      <c r="L250" s="166" t="inlineStr">
        <is>
          <t>พ.ร.บ. วิชาชีพเภสัชกรรม 2537</t>
        </is>
      </c>
      <c r="M250" s="166" t="inlineStr"/>
      <c r="N250" s="165" t="inlineStr">
        <is>
          <t>SAP</t>
        </is>
      </c>
      <c r="O250" s="166" t="inlineStr">
        <is>
          <t>ข้อ 12 (PLE_CC1_Key_Rx20_UBU.md)</t>
        </is>
      </c>
      <c r="P250" s="165" t="inlineStr">
        <is>
          <t>ข้อสอบจำลอง</t>
        </is>
      </c>
      <c r="Q250" s="165" t="inlineStr">
        <is>
          <t>Mock Rx20 UBU</t>
        </is>
      </c>
      <c r="R250" s="165" t="inlineStr"/>
    </row>
    <row r="251" ht="24" customHeight="1" s="49">
      <c r="A251" s="165" t="n">
        <v>249</v>
      </c>
      <c r="B251" s="166" t="inlineStr">
        <is>
          <t>Good Pharmacy Practice (GPP) ปี 2556 บังคับใช้กับที่ไหน</t>
        </is>
      </c>
      <c r="C251" s="166" t="inlineStr"/>
      <c r="D251" s="166" t="inlineStr">
        <is>
          <t>การปฏิบัติทางเภสัชกรรมชุมชน (Good Pharmacy Practice: GPP)</t>
        </is>
      </c>
      <c r="E251" s="166" t="inlineStr">
        <is>
          <t>บัญชียาหลักแห่งชาติ (National List of Essential Medicines: NLEM)</t>
        </is>
      </c>
      <c r="F251" s="166" t="inlineStr">
        <is>
          <t>เกณฑ์จริยธรรมว่าด้วยการส่งเสริมการขายยาของกระทรวงสาธารณสุข</t>
        </is>
      </c>
      <c r="G251" s="166" t="inlineStr">
        <is>
          <t>พ.ร.บ. ยา พ.ศ. 2510 (การจำหน่ายยาอันตรายและยาควบคุมพิเศษ)</t>
        </is>
      </c>
      <c r="H251" s="166" t="inlineStr">
        <is>
          <t>พ.ร.บ. ยาเสพติดให้โทษ พ.ศ. 2522 (ยาเสพติดให้โทษประเภท 2 และ 3)</t>
        </is>
      </c>
      <c r="I251" s="165" t="n">
        <v>1</v>
      </c>
      <c r="J25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66" t="inlineStr"/>
      <c r="L251" s="166" t="inlineStr">
        <is>
          <t>พ.ร.บ. ยา พ.ศ. 2510</t>
        </is>
      </c>
      <c r="M251" s="166" t="inlineStr"/>
      <c r="N251" s="165" t="inlineStr">
        <is>
          <t>SAP</t>
        </is>
      </c>
      <c r="O251" s="166" t="inlineStr">
        <is>
          <t>ข้อ 2 (PLE_CC1_Key_Rx20_UBU.md)</t>
        </is>
      </c>
      <c r="P251" s="165" t="inlineStr">
        <is>
          <t>ข้อสอบจำลอง</t>
        </is>
      </c>
      <c r="Q251" s="165" t="inlineStr">
        <is>
          <t>Mock Rx20 UBU</t>
        </is>
      </c>
      <c r="R251" s="165" t="inlineStr"/>
    </row>
    <row r="252" ht="24" customHeight="1" s="49">
      <c r="A252" s="165" t="n">
        <v>250</v>
      </c>
      <c r="B252" s="166"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52" s="166" t="inlineStr"/>
      <c r="D252" s="166" t="inlineStr">
        <is>
          <t>พ.ร.บ. ยา พ.ศ. 2510 (การจำหน่ายยาอันตรายและยาควบคุมพิเศษ)</t>
        </is>
      </c>
      <c r="E252" s="166" t="inlineStr">
        <is>
          <t>พ.ร.บ. ยาเสพติดให้โทษ พ.ศ. 2522 (ยาเสพติดให้โทษประเภท 2 และ 3)</t>
        </is>
      </c>
      <c r="F252" s="166" t="inlineStr">
        <is>
          <t>พ.ร.บ. วัตถุที่ออกฤทธิ์ต่อจิตและประสาท พ.ศ. 2559 (ประเภท 2 และ 4)</t>
        </is>
      </c>
      <c r="G252" s="166" t="inlineStr">
        <is>
          <t>พ.ร.บ. วิชาชีพเภสัชกรรม พ.ศ. 2537 และข้อบังคับจรรยาบรรณวิชาชีพ</t>
        </is>
      </c>
      <c r="H252" s="166" t="inlineStr">
        <is>
          <t>พ.ร.บ. ผลิตภัณฑ์สมุนไพร พ.ศ. 2562</t>
        </is>
      </c>
      <c r="I252" s="165" t="n">
        <v>1</v>
      </c>
      <c r="J252" s="166"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66" t="inlineStr"/>
      <c r="L252" s="166" t="inlineStr">
        <is>
          <t>พ.ร.บ. ยาเสพติดให้โทษ &amp; วัตถุออกฤทธิ์</t>
        </is>
      </c>
      <c r="M252" s="166" t="inlineStr"/>
      <c r="N252" s="165" t="inlineStr">
        <is>
          <t>SAP</t>
        </is>
      </c>
      <c r="O252" s="166" t="inlineStr">
        <is>
          <t>ข้อ 2 (PLE_CC1_Key_Rx20_UBU.md)</t>
        </is>
      </c>
      <c r="P252" s="165" t="inlineStr">
        <is>
          <t>ข้อสอบจำลอง</t>
        </is>
      </c>
      <c r="Q252" s="165" t="inlineStr">
        <is>
          <t>Mock Rx20 UBU</t>
        </is>
      </c>
      <c r="R252" s="165" t="inlineStr"/>
    </row>
    <row r="253" ht="24" customHeight="1" s="49">
      <c r="A253" s="165" t="n">
        <v>251</v>
      </c>
      <c r="B253" s="166" t="inlineStr">
        <is>
          <t>Midazolam เปนยาประเภทใดตามกฎหมาย</t>
        </is>
      </c>
      <c r="C253" s="166" t="inlineStr"/>
      <c r="D253" s="166" t="inlineStr">
        <is>
          <t>พ.ร.บ. วิชาชีพเภสัชกรรม พ.ศ. 2537 และข้อบังคับจรรยาบรรณวิชาชีพ</t>
        </is>
      </c>
      <c r="E253" s="166" t="inlineStr">
        <is>
          <t>พ.ร.บ. ผลิตภัณฑ์สมุนไพร พ.ศ. 2562</t>
        </is>
      </c>
      <c r="F253" s="166" t="inlineStr">
        <is>
          <t>พ.ร.บ. เครื่องสำอาง พ.ศ. 2558</t>
        </is>
      </c>
      <c r="G253" s="166" t="inlineStr">
        <is>
          <t>พ.ร.บ. หลักประกันสุขภาพแห่งชาติ พ.ศ. 2545</t>
        </is>
      </c>
      <c r="H253" s="166" t="inlineStr">
        <is>
          <t>การปฏิบัติทางเภสัชกรรมชุมชน (Good Pharmacy Practice: GPP)</t>
        </is>
      </c>
      <c r="I253" s="165" t="n">
        <v>1</v>
      </c>
      <c r="J25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66" t="inlineStr"/>
      <c r="L253" s="166" t="inlineStr">
        <is>
          <t>พ.ร.บ. ยา พ.ศ. 2510</t>
        </is>
      </c>
      <c r="M253" s="166" t="inlineStr"/>
      <c r="N253" s="165" t="inlineStr">
        <is>
          <t>SAP</t>
        </is>
      </c>
      <c r="O253" s="166" t="inlineStr">
        <is>
          <t>ข้อ 5 (PLE_CC1_Key_Rx20_UBU.md)</t>
        </is>
      </c>
      <c r="P253" s="165" t="inlineStr">
        <is>
          <t>ข้อสอบจำลอง</t>
        </is>
      </c>
      <c r="Q253" s="165" t="inlineStr">
        <is>
          <t>Mock Rx20 UBU</t>
        </is>
      </c>
      <c r="R253" s="165" t="inlineStr"/>
    </row>
    <row r="254" ht="24" customHeight="1" s="49">
      <c r="A254" s="165" t="n">
        <v>252</v>
      </c>
      <c r="B254" s="166" t="inlineStr">
        <is>
          <t>มีความผิดฐานขายยาผิดกฎหมาย</t>
        </is>
      </c>
      <c r="C254" s="166" t="inlineStr"/>
      <c r="D254" s="166" t="inlineStr">
        <is>
          <t>พ.ร.บ. หลักประกันสุขภาพแห่งชาติ พ.ศ. 2545</t>
        </is>
      </c>
      <c r="E254" s="166" t="inlineStr">
        <is>
          <t>การปฏิบัติทางเภสัชกรรมชุมชน (Good Pharmacy Practice: GPP)</t>
        </is>
      </c>
      <c r="F254" s="166" t="inlineStr">
        <is>
          <t>บัญชียาหลักแห่งชาติ (National List of Essential Medicines: NLEM)</t>
        </is>
      </c>
      <c r="G254" s="166" t="inlineStr">
        <is>
          <t>เกณฑ์จริยธรรมว่าด้วยการส่งเสริมการขายยาของกระทรวงสาธารณสุข</t>
        </is>
      </c>
      <c r="H254" s="166" t="inlineStr">
        <is>
          <t>พ.ร.บ. ยา พ.ศ. 2510 (การจำหน่ายยาอันตรายและยาควบคุมพิเศษ)</t>
        </is>
      </c>
      <c r="I254" s="165" t="n">
        <v>1</v>
      </c>
      <c r="J2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66" t="inlineStr"/>
      <c r="L254" s="166" t="inlineStr">
        <is>
          <t>พ.ร.บ. ยา พ.ศ. 2510</t>
        </is>
      </c>
      <c r="M254" s="166" t="inlineStr"/>
      <c r="N254" s="165" t="inlineStr">
        <is>
          <t>SAP</t>
        </is>
      </c>
      <c r="O254" s="166" t="inlineStr">
        <is>
          <t>ข้อ 2 (PLE_CC1_Key_Rx20_UBU.md)</t>
        </is>
      </c>
      <c r="P254" s="165" t="inlineStr">
        <is>
          <t>ข้อสอบจำลอง</t>
        </is>
      </c>
      <c r="Q254" s="165" t="inlineStr">
        <is>
          <t>Mock Rx20 UBU</t>
        </is>
      </c>
      <c r="R254" s="165" t="inlineStr"/>
    </row>
    <row r="255" ht="24" customHeight="1" s="49">
      <c r="A255" s="165" t="n">
        <v>253</v>
      </c>
      <c r="B255" s="166" t="inlineStr">
        <is>
          <t>มีความผิดฐานไม่ควบคุมการขายยาให้เป็นไปตามพรบ</t>
        </is>
      </c>
      <c r="C255" s="166" t="inlineStr"/>
      <c r="D255" s="166" t="inlineStr">
        <is>
          <t>เกณฑ์จริยธรรมว่าด้วยการส่งเสริมการขายยาของกระทรวงสาธารณสุข</t>
        </is>
      </c>
      <c r="E255" s="166" t="inlineStr">
        <is>
          <t>พ.ร.บ. ยา พ.ศ. 2510 (การจำหน่ายยาอันตรายและยาควบคุมพิเศษ)</t>
        </is>
      </c>
      <c r="F255" s="166" t="inlineStr">
        <is>
          <t>พ.ร.บ. ยาเสพติดให้โทษ พ.ศ. 2522 (ยาเสพติดให้โทษประเภท 2 และ 3)</t>
        </is>
      </c>
      <c r="G255" s="166" t="inlineStr">
        <is>
          <t>พ.ร.บ. วัตถุที่ออกฤทธิ์ต่อจิตและประสาท พ.ศ. 2559 (ประเภท 2 และ 4)</t>
        </is>
      </c>
      <c r="H255" s="166" t="inlineStr">
        <is>
          <t>พ.ร.บ. วิชาชีพเภสัชกรรม พ.ศ. 2537 และข้อบังคับจรรยาบรรณวิชาชีพ</t>
        </is>
      </c>
      <c r="I255" s="165" t="n">
        <v>1</v>
      </c>
      <c r="J2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66" t="inlineStr"/>
      <c r="L255" s="166" t="inlineStr">
        <is>
          <t>พ.ร.บ. ยา พ.ศ. 2510</t>
        </is>
      </c>
      <c r="M255" s="166" t="inlineStr"/>
      <c r="N255" s="165" t="inlineStr">
        <is>
          <t>SAP</t>
        </is>
      </c>
      <c r="O255" s="166" t="inlineStr">
        <is>
          <t>ข้อ 4 (PLE_CC1_Key_Rx20_UBU.md)</t>
        </is>
      </c>
      <c r="P255" s="165" t="inlineStr">
        <is>
          <t>ข้อสอบจำลอง</t>
        </is>
      </c>
      <c r="Q255" s="165" t="inlineStr">
        <is>
          <t>Mock Rx20 UBU</t>
        </is>
      </c>
      <c r="R255" s="165" t="inlineStr"/>
    </row>
    <row r="256" ht="24" customHeight="1" s="49">
      <c r="A256" s="165" t="n">
        <v>254</v>
      </c>
      <c r="B256" s="166" t="inlineStr">
        <is>
          <t>นาย ค. ซึงเปนบิดาของผูรับอนุญาตผิด เนื่องจากไม่มีสิทธิอยู่ประจำร้าน</t>
        </is>
      </c>
      <c r="C256" s="166" t="inlineStr"/>
      <c r="D256" s="166" t="inlineStr">
        <is>
          <t>พ.ร.บ. วัตถุที่ออกฤทธิ์ต่อจิตและประสาท พ.ศ. 2559 (ประเภท 2 และ 4)</t>
        </is>
      </c>
      <c r="E256" s="166" t="inlineStr">
        <is>
          <t>พ.ร.บ. วิชาชีพเภสัชกรรม พ.ศ. 2537 และข้อบังคับจรรยาบรรณวิชาชีพ</t>
        </is>
      </c>
      <c r="F256" s="166" t="inlineStr">
        <is>
          <t>พ.ร.บ. ผลิตภัณฑ์สมุนไพร พ.ศ. 2562</t>
        </is>
      </c>
      <c r="G256" s="166" t="inlineStr">
        <is>
          <t>พ.ร.บ. เครื่องสำอาง พ.ศ. 2558</t>
        </is>
      </c>
      <c r="H256" s="166" t="inlineStr">
        <is>
          <t>พ.ร.บ. หลักประกันสุขภาพแห่งชาติ พ.ศ. 2545</t>
        </is>
      </c>
      <c r="I256" s="165" t="n">
        <v>1</v>
      </c>
      <c r="J2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66" t="inlineStr"/>
      <c r="L256" s="166" t="inlineStr">
        <is>
          <t>พ.ร.บ. ยา พ.ศ. 2510</t>
        </is>
      </c>
      <c r="M256" s="166" t="inlineStr"/>
      <c r="N256" s="165" t="inlineStr">
        <is>
          <t>SAP</t>
        </is>
      </c>
      <c r="O256" s="166" t="inlineStr">
        <is>
          <t>ข้อ 4 (PLE_CC1_Key_Rx20_UBU.md)</t>
        </is>
      </c>
      <c r="P256" s="165" t="inlineStr">
        <is>
          <t>ข้อสอบจำลอง</t>
        </is>
      </c>
      <c r="Q256" s="165" t="inlineStr">
        <is>
          <t>Mock Rx20 UBU</t>
        </is>
      </c>
      <c r="R256" s="165" t="inlineStr"/>
    </row>
    <row r="257" ht="24" customHeight="1" s="49">
      <c r="A257" s="165" t="n">
        <v>255</v>
      </c>
      <c r="B257" s="166" t="inlineStr">
        <is>
          <t>จากกรณีศึกษาทั้งหมด นายข. ซึ่งเป็นเภสัชผู้มีหน้าที่ปฏิบัติการกระทำผิดตามจรรยาบรรณทุกข้อ ยกเว้นข้อใด</t>
        </is>
      </c>
      <c r="C257" s="166" t="inlineStr"/>
      <c r="D257" s="166" t="inlineStr">
        <is>
          <t>พ.ร.บ. เครื่องสำอาง พ.ศ. 2558</t>
        </is>
      </c>
      <c r="E257" s="166" t="inlineStr">
        <is>
          <t>พ.ร.บ. หลักประกันสุขภาพแห่งชาติ พ.ศ. 2545</t>
        </is>
      </c>
      <c r="F257" s="166" t="inlineStr">
        <is>
          <t>การปฏิบัติทางเภสัชกรรมชุมชน (Good Pharmacy Practice: GPP)</t>
        </is>
      </c>
      <c r="G257" s="166" t="inlineStr">
        <is>
          <t>บัญชียาหลักแห่งชาติ (National List of Essential Medicines: NLEM)</t>
        </is>
      </c>
      <c r="H257" s="166" t="inlineStr">
        <is>
          <t>เกณฑ์จริยธรรมว่าด้วยการส่งเสริมการขายยาของกระทรวงสาธารณสุข</t>
        </is>
      </c>
      <c r="I257" s="165" t="n">
        <v>1</v>
      </c>
      <c r="J25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66" t="inlineStr"/>
      <c r="L257" s="166" t="inlineStr">
        <is>
          <t>พ.ร.บ. วิชาชีพเภสัชกรรม 2537</t>
        </is>
      </c>
      <c r="M257" s="166" t="inlineStr"/>
      <c r="N257" s="165" t="inlineStr">
        <is>
          <t>SAP</t>
        </is>
      </c>
      <c r="O257" s="166" t="inlineStr">
        <is>
          <t>ข้อ 12 (PLE_CC1_Key_Rx20_UBU.md)</t>
        </is>
      </c>
      <c r="P257" s="165" t="inlineStr">
        <is>
          <t>ข้อสอบจำลอง</t>
        </is>
      </c>
      <c r="Q257" s="165" t="inlineStr">
        <is>
          <t>Mock Rx20 UBU</t>
        </is>
      </c>
      <c r="R257" s="165" t="inlineStr"/>
    </row>
    <row r="258" ht="24" customHeight="1" s="49">
      <c r="A258" s="165" t="n">
        <v>256</v>
      </c>
      <c r="B258" s="166"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58" s="166" t="inlineStr"/>
      <c r="D258" s="166" t="inlineStr">
        <is>
          <t>บัญชียาหลักแห่งชาติ (National List of Essential Medicines: NLEM)</t>
        </is>
      </c>
      <c r="E258" s="166" t="inlineStr">
        <is>
          <t>เกณฑ์จริยธรรมว่าด้วยการส่งเสริมการขายยาของกระทรวงสาธารณสุข</t>
        </is>
      </c>
      <c r="F258" s="166" t="inlineStr">
        <is>
          <t>พ.ร.บ. ยา พ.ศ. 2510 (การจำหน่ายยาอันตรายและยาควบคุมพิเศษ)</t>
        </is>
      </c>
      <c r="G258" s="166" t="inlineStr">
        <is>
          <t>พ.ร.บ. ยาเสพติดให้โทษ พ.ศ. 2522 (ยาเสพติดให้โทษประเภท 2 และ 3)</t>
        </is>
      </c>
      <c r="H258" s="166" t="inlineStr">
        <is>
          <t>พ.ร.บ. วัตถุที่ออกฤทธิ์ต่อจิตและประสาท พ.ศ. 2559 (ประเภท 2 และ 4)</t>
        </is>
      </c>
      <c r="I258" s="165" t="n">
        <v>1</v>
      </c>
      <c r="J25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66" t="inlineStr"/>
      <c r="L258" s="166" t="inlineStr">
        <is>
          <t>พ.ร.บ. ยา พ.ศ. 2510</t>
        </is>
      </c>
      <c r="M258" s="166" t="inlineStr"/>
      <c r="N258" s="165" t="inlineStr">
        <is>
          <t>SAP</t>
        </is>
      </c>
      <c r="O258" s="166" t="inlineStr">
        <is>
          <t>ข้อ 5 (PLE_CC1_Key_Rx20_UBU.md)</t>
        </is>
      </c>
      <c r="P258" s="165" t="inlineStr">
        <is>
          <t>ข้อสอบจำลอง</t>
        </is>
      </c>
      <c r="Q258" s="165" t="inlineStr">
        <is>
          <t>Mock Rx20 UBU</t>
        </is>
      </c>
      <c r="R258" s="165" t="inlineStr"/>
    </row>
    <row r="259" ht="24" customHeight="1" s="49">
      <c r="A259" s="165" t="n">
        <v>257</v>
      </c>
      <c r="B259" s="166"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59" s="166" t="inlineStr"/>
      <c r="D259" s="166" t="inlineStr">
        <is>
          <t>พ.ร.บ. ยาเสพติดให้โทษ พ.ศ. 2522 (ยาเสพติดให้โทษประเภท 2 และ 3)</t>
        </is>
      </c>
      <c r="E259" s="166" t="inlineStr">
        <is>
          <t>พ.ร.บ. วัตถุที่ออกฤทธิ์ต่อจิตและประสาท พ.ศ. 2559 (ประเภท 2 และ 4)</t>
        </is>
      </c>
      <c r="F259" s="166" t="inlineStr">
        <is>
          <t>พ.ร.บ. วิชาชีพเภสัชกรรม พ.ศ. 2537 และข้อบังคับจรรยาบรรณวิชาชีพ</t>
        </is>
      </c>
      <c r="G259" s="166" t="inlineStr">
        <is>
          <t>พ.ร.บ. ผลิตภัณฑ์สมุนไพร พ.ศ. 2562</t>
        </is>
      </c>
      <c r="H259" s="166" t="inlineStr">
        <is>
          <t>พ.ร.บ. เครื่องสำอาง พ.ศ. 2558</t>
        </is>
      </c>
      <c r="I259" s="165" t="n">
        <v>2</v>
      </c>
      <c r="J259" s="166"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66" t="inlineStr"/>
      <c r="L259" s="166" t="inlineStr">
        <is>
          <t>พ.ร.บ. ยา พ.ศ. 2510</t>
        </is>
      </c>
      <c r="M259" s="166" t="inlineStr"/>
      <c r="N259" s="165" t="inlineStr">
        <is>
          <t>SAP</t>
        </is>
      </c>
      <c r="O259" s="166" t="inlineStr">
        <is>
          <t>ข้อ 4 (PLE_CC1_Key_Rx20_UBU.md)</t>
        </is>
      </c>
      <c r="P259" s="165" t="inlineStr">
        <is>
          <t>ข้อสอบจำลอง</t>
        </is>
      </c>
      <c r="Q259" s="165" t="inlineStr">
        <is>
          <t>Mock Rx20 UBU</t>
        </is>
      </c>
      <c r="R259" s="165" t="inlineStr"/>
    </row>
    <row r="260" ht="24" customHeight="1" s="49">
      <c r="A260" s="165" t="n">
        <v>258</v>
      </c>
      <c r="B260" s="166" t="inlineStr">
        <is>
          <t>เกี่ยวกับ ใครผิดจรรยาบรรณบ้าง ข้อใดต่อไปนี้กล่าวถูกต้องตามหลักวิชาชีพเภสัชกรรม</t>
        </is>
      </c>
      <c r="C260" s="166" t="inlineStr"/>
      <c r="D260" s="166" t="inlineStr">
        <is>
          <t>พ.ร.บ. ผลิตภัณฑ์สมุนไพร พ.ศ. 2562</t>
        </is>
      </c>
      <c r="E260" s="166" t="inlineStr">
        <is>
          <t>พ.ร.บ. เครื่องสำอาง พ.ศ. 2558</t>
        </is>
      </c>
      <c r="F260" s="166" t="inlineStr">
        <is>
          <t>พ.ร.บ. หลักประกันสุขภาพแห่งชาติ พ.ศ. 2545</t>
        </is>
      </c>
      <c r="G260" s="166" t="inlineStr">
        <is>
          <t>การปฏิบัติทางเภสัชกรรมชุมชน (Good Pharmacy Practice: GPP)</t>
        </is>
      </c>
      <c r="H260" s="166" t="inlineStr">
        <is>
          <t>บัญชียาหลักแห่งชาติ (National List of Essential Medicines: NLEM)</t>
        </is>
      </c>
      <c r="I260" s="165" t="n">
        <v>1</v>
      </c>
      <c r="J2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66" t="inlineStr"/>
      <c r="L260" s="166" t="inlineStr">
        <is>
          <t>พ.ร.บ. วิชาชีพเภสัชกรรม 2537</t>
        </is>
      </c>
      <c r="M260" s="166" t="inlineStr"/>
      <c r="N260" s="165" t="inlineStr">
        <is>
          <t>SAP</t>
        </is>
      </c>
      <c r="O260" s="166" t="inlineStr">
        <is>
          <t>ข้อ 12 (PLE_CC1_Key_Rx20_UBU.md)</t>
        </is>
      </c>
      <c r="P260" s="165" t="inlineStr">
        <is>
          <t>ข้อสอบจำลอง</t>
        </is>
      </c>
      <c r="Q260" s="165" t="inlineStr">
        <is>
          <t>Mock Rx20 UBU</t>
        </is>
      </c>
      <c r="R260" s="165" t="inlineStr"/>
    </row>
    <row r="261" ht="24" customHeight="1" s="49">
      <c r="A261" s="165" t="n">
        <v>259</v>
      </c>
      <c r="B261" s="166"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61" s="166" t="inlineStr"/>
      <c r="D261" s="166" t="inlineStr">
        <is>
          <t>Pneumonia ทำให้เกิด exacerbation ได้ ถูกต้อง ปัจจัยเสี่ยงของการเกิด COPD → การติดเชื้อในปอด , มลภาวะทางอากาศ , สูบบุหรี่</t>
        </is>
      </c>
      <c r="E261" s="166" t="inlineStr">
        <is>
          <t>FEV1 80% mild 50-80 moderate 30-50 Severe &lt;30% Very severe</t>
        </is>
      </c>
      <c r="F261" s="166"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61" s="166" t="inlineStr">
        <is>
          <t>พ.ร.บ. ยา พ.ศ. 2510 (การจำหน่ายยาอันตรายและยาควบคุมพิเศษ)</t>
        </is>
      </c>
      <c r="H261" s="166" t="inlineStr">
        <is>
          <t>พ.ร.บ. ยาเสพติดให้โทษ พ.ศ. 2522 (ยาเสพติดให้โทษประเภท 2 และ 3)</t>
        </is>
      </c>
      <c r="I261" s="165" t="n">
        <v>5</v>
      </c>
      <c r="J26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66" t="inlineStr"/>
      <c r="L261" s="166" t="inlineStr">
        <is>
          <t>พ.ร.บ. ยา พ.ศ. 2510</t>
        </is>
      </c>
      <c r="M261" s="166" t="inlineStr"/>
      <c r="N261" s="165" t="inlineStr">
        <is>
          <t>SAP</t>
        </is>
      </c>
      <c r="O261" s="166" t="inlineStr">
        <is>
          <t>ข้อ 5 (PLE_CC1_Key_Rx20_UBU.md)</t>
        </is>
      </c>
      <c r="P261" s="165" t="inlineStr">
        <is>
          <t>ข้อสอบจำลอง</t>
        </is>
      </c>
      <c r="Q261" s="165" t="inlineStr">
        <is>
          <t>Mock Rx20 UBU</t>
        </is>
      </c>
      <c r="R261" s="165" t="inlineStr"/>
    </row>
    <row r="262" ht="24" customHeight="1" s="49">
      <c r="A262" s="165" t="n">
        <v>260</v>
      </c>
      <c r="B262" s="166" t="inlineStr">
        <is>
          <t>ยา PPI มีประสิทธิภาพเหนือกวา H2 blockers ในการรักษา GERD</t>
        </is>
      </c>
      <c r="C262" s="166" t="inlineStr"/>
      <c r="D262" s="166" t="inlineStr">
        <is>
          <t>พ.ร.บ. ยา พ.ศ. 2510 (การจำหน่ายยาอันตรายและยาควบคุมพิเศษ)</t>
        </is>
      </c>
      <c r="E262" s="166" t="inlineStr">
        <is>
          <t>พ.ร.บ. ยาเสพติดให้โทษ พ.ศ. 2522 (ยาเสพติดให้โทษประเภท 2 และ 3)</t>
        </is>
      </c>
      <c r="F262" s="166" t="inlineStr">
        <is>
          <t>พ.ร.บ. วัตถุที่ออกฤทธิ์ต่อจิตและประสาท พ.ศ. 2559 (ประเภท 2 และ 4)</t>
        </is>
      </c>
      <c r="G262" s="166" t="inlineStr">
        <is>
          <t>พ.ร.บ. วิชาชีพเภสัชกรรม พ.ศ. 2537 และข้อบังคับจรรยาบรรณวิชาชีพ</t>
        </is>
      </c>
      <c r="H262" s="166" t="inlineStr">
        <is>
          <t>พ.ร.บ. ผลิตภัณฑ์สมุนไพร พ.ศ. 2562</t>
        </is>
      </c>
      <c r="I262" s="165" t="n">
        <v>1</v>
      </c>
      <c r="J26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66" t="inlineStr"/>
      <c r="L262" s="166" t="inlineStr">
        <is>
          <t>พ.ร.บ. ยา พ.ศ. 2510</t>
        </is>
      </c>
      <c r="M262" s="166" t="inlineStr"/>
      <c r="N262" s="165" t="inlineStr">
        <is>
          <t>SAP</t>
        </is>
      </c>
      <c r="O262" s="166" t="inlineStr">
        <is>
          <t>ข้อ 3 (PLE_CC1_Key_Rx20_UBU.md)</t>
        </is>
      </c>
      <c r="P262" s="165" t="inlineStr">
        <is>
          <t>ข้อสอบจำลอง</t>
        </is>
      </c>
      <c r="Q262" s="165" t="inlineStr">
        <is>
          <t>Mock Rx20 UBU</t>
        </is>
      </c>
      <c r="R262" s="165" t="inlineStr"/>
    </row>
    <row r="263" ht="24" customHeight="1" s="49">
      <c r="A263" s="165" t="n">
        <v>261</v>
      </c>
      <c r="B263" s="166" t="inlineStr">
        <is>
          <t>ผู้ป่วยมีสิทธิได้รับทราบชื่อ สกุล และวิชาชีพของผู้ให้การรักษาพยาบาลแก่ตน</t>
        </is>
      </c>
      <c r="C263" s="166" t="inlineStr"/>
      <c r="D263" s="166"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63" s="166" t="inlineStr">
        <is>
          <t>พ.ร.บ. ผลิตภัณฑ์สมุนไพร พ.ศ. 2562</t>
        </is>
      </c>
      <c r="F263" s="166" t="inlineStr">
        <is>
          <t>พ.ร.บ. เครื่องสำอาง พ.ศ. 2558</t>
        </is>
      </c>
      <c r="G263" s="166" t="inlineStr">
        <is>
          <t>พ.ร.บ. หลักประกันสุขภาพแห่งชาติ พ.ศ. 2545</t>
        </is>
      </c>
      <c r="H263" s="166" t="inlineStr">
        <is>
          <t>การปฏิบัติทางเภสัชกรรมชุมชน (Good Pharmacy Practice: GPP)</t>
        </is>
      </c>
      <c r="I263" s="165" t="n">
        <v>1</v>
      </c>
      <c r="J263" s="166"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66" t="inlineStr"/>
      <c r="L263" s="166" t="inlineStr">
        <is>
          <t>พ.ร.บ. ยา พ.ศ. 2510</t>
        </is>
      </c>
      <c r="M263" s="166" t="inlineStr"/>
      <c r="N263" s="165" t="inlineStr">
        <is>
          <t>SAP</t>
        </is>
      </c>
      <c r="O263" s="166" t="inlineStr">
        <is>
          <t>ข้อ 1 (PLE_CC1_Key_Rx20_UBU.md)</t>
        </is>
      </c>
      <c r="P263" s="165" t="inlineStr">
        <is>
          <t>ข้อสอบจำลอง</t>
        </is>
      </c>
      <c r="Q263" s="165" t="inlineStr">
        <is>
          <t>Mock Rx20 UBU</t>
        </is>
      </c>
      <c r="R263" s="165" t="inlineStr"/>
    </row>
    <row r="264" ht="24" customHeight="1" s="49">
      <c r="A264" s="165" t="n">
        <v>262</v>
      </c>
      <c r="B264" s="166" t="inlineStr">
        <is>
          <t>ผู้ป่วยมีสิทธิได้รับการปกปิดข้อมูลของตนเอง</t>
        </is>
      </c>
      <c r="C264" s="166" t="inlineStr"/>
      <c r="D264" s="166" t="inlineStr">
        <is>
          <t>ผู้ป่วยมีสิทธิขอความเห็นจากผู้ประกอบวิชาชีพด้านสุขภาพอื่นที่มิได้เป็นผู้ให้การรักษาพยาบาลแก่ตน</t>
        </is>
      </c>
      <c r="E264" s="166"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64" s="166" t="inlineStr">
        <is>
          <t>บัญชียาหลักแห่งชาติ (National List of Essential Medicines: NLEM)</t>
        </is>
      </c>
      <c r="G264" s="166" t="inlineStr">
        <is>
          <t>เกณฑ์จริยธรรมว่าด้วยการส่งเสริมการขายยาของกระทรวงสาธารณสุข</t>
        </is>
      </c>
      <c r="H264" s="166" t="inlineStr">
        <is>
          <t>พ.ร.บ. ยา พ.ศ. 2510 (การจำหน่ายยาอันตรายและยาควบคุมพิเศษ)</t>
        </is>
      </c>
      <c r="I264" s="165" t="n">
        <v>1</v>
      </c>
      <c r="J264" s="166"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66" t="inlineStr"/>
      <c r="L264" s="166" t="inlineStr">
        <is>
          <t>พ.ร.บ. ยา พ.ศ. 2510</t>
        </is>
      </c>
      <c r="M264" s="166" t="inlineStr"/>
      <c r="N264" s="165" t="inlineStr">
        <is>
          <t>SAP</t>
        </is>
      </c>
      <c r="O264" s="166" t="inlineStr">
        <is>
          <t>ข้อ 3 (PLE_CC1_Key_Rx20_UBU.md)</t>
        </is>
      </c>
      <c r="P264" s="165" t="inlineStr">
        <is>
          <t>ข้อสอบจำลอง</t>
        </is>
      </c>
      <c r="Q264" s="165" t="inlineStr">
        <is>
          <t>Mock Rx20 UBU</t>
        </is>
      </c>
      <c r="R264" s="165" t="inlineStr"/>
    </row>
    <row r="265" ht="24" customHeight="1" s="49">
      <c r="A265" s="165" t="n">
        <v>263</v>
      </c>
      <c r="B265" s="166" t="inlineStr">
        <is>
          <t>เปรียบเทียบประสิทธิภาพระหว่างยาจริงกับยาหลอกวัดผลโดยคะแนน 1-100 โดยมีการกระจายข้อมูลแบบ normal distribution</t>
        </is>
      </c>
      <c r="C265" s="166" t="inlineStr"/>
      <c r="D265" s="166" t="inlineStr">
        <is>
          <t>เกณฑ์จริยธรรมว่าด้วยการส่งเสริมการขายยาของกระทรวงสาธารณสุข</t>
        </is>
      </c>
      <c r="E265" s="166" t="inlineStr">
        <is>
          <t>พ.ร.บ. ยา พ.ศ. 2510 (การจำหน่ายยาอันตรายและยาควบคุมพิเศษ)</t>
        </is>
      </c>
      <c r="F265" s="166" t="inlineStr">
        <is>
          <t>พ.ร.บ. ยาเสพติดให้โทษ พ.ศ. 2522 (ยาเสพติดให้โทษประเภท 2 และ 3)</t>
        </is>
      </c>
      <c r="G265" s="166" t="inlineStr">
        <is>
          <t>พ.ร.บ. วัตถุที่ออกฤทธิ์ต่อจิตและประสาท พ.ศ. 2559 (ประเภท 2 และ 4)</t>
        </is>
      </c>
      <c r="H265" s="166" t="inlineStr">
        <is>
          <t>พ.ร.บ. วิชาชีพเภสัชกรรม พ.ศ. 2537 และข้อบังคับจรรยาบรรณวิชาชีพ</t>
        </is>
      </c>
      <c r="I265" s="165" t="n">
        <v>1</v>
      </c>
      <c r="J26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66" t="inlineStr"/>
      <c r="L265" s="166" t="inlineStr">
        <is>
          <t>พ.ร.บ. ยา พ.ศ. 2510</t>
        </is>
      </c>
      <c r="M265" s="166" t="inlineStr"/>
      <c r="N265" s="165" t="inlineStr">
        <is>
          <t>SAP</t>
        </is>
      </c>
      <c r="O265" s="166" t="inlineStr">
        <is>
          <t>ข้อ 5 (PLE_CC1_Key_Rx20_UBU.md)</t>
        </is>
      </c>
      <c r="P265" s="165" t="inlineStr">
        <is>
          <t>ข้อสอบจำลอง</t>
        </is>
      </c>
      <c r="Q265" s="165" t="inlineStr">
        <is>
          <t>Mock Rx20 UBU</t>
        </is>
      </c>
      <c r="R265" s="165" t="inlineStr"/>
    </row>
    <row r="266" ht="24" customHeight="1" s="49">
      <c r="A266" s="165" t="n">
        <v>264</v>
      </c>
      <c r="B266" s="166" t="inlineStr">
        <is>
          <t>เพื่อยุติการส่งเสริมการขายที่ผิดจริยธรรม</t>
        </is>
      </c>
      <c r="C266" s="166" t="inlineStr"/>
      <c r="D266" s="166" t="inlineStr">
        <is>
          <t>พ.ร.บ. วัตถุที่ออกฤทธิ์ต่อจิตและประสาท พ.ศ. 2559 (ประเภท 2 และ 4)</t>
        </is>
      </c>
      <c r="E266" s="166" t="inlineStr">
        <is>
          <t>พ.ร.บ. วิชาชีพเภสัชกรรม พ.ศ. 2537 และข้อบังคับจรรยาบรรณวิชาชีพ</t>
        </is>
      </c>
      <c r="F266" s="166" t="inlineStr">
        <is>
          <t>พ.ร.บ. ผลิตภัณฑ์สมุนไพร พ.ศ. 2562</t>
        </is>
      </c>
      <c r="G266" s="166" t="inlineStr">
        <is>
          <t>พ.ร.บ. เครื่องสำอาง พ.ศ. 2558</t>
        </is>
      </c>
      <c r="H266" s="166" t="inlineStr">
        <is>
          <t>พ.ร.บ. หลักประกันสุขภาพแห่งชาติ พ.ศ. 2545</t>
        </is>
      </c>
      <c r="I266" s="165" t="n">
        <v>1</v>
      </c>
      <c r="J26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66" t="inlineStr"/>
      <c r="L266" s="166" t="inlineStr">
        <is>
          <t>พ.ร.บ. วิชาชีพเภสัชกรรม 2537</t>
        </is>
      </c>
      <c r="M266" s="166" t="inlineStr"/>
      <c r="N266" s="165" t="inlineStr">
        <is>
          <t>SAP</t>
        </is>
      </c>
      <c r="O266" s="166" t="inlineStr">
        <is>
          <t>ข้อ 4 (PLE_CC1_Key_Rx20_UBU.md)</t>
        </is>
      </c>
      <c r="P266" s="165" t="inlineStr">
        <is>
          <t>ข้อสอบจำลอง</t>
        </is>
      </c>
      <c r="Q266" s="165" t="inlineStr">
        <is>
          <t>Mock Rx20 UBU</t>
        </is>
      </c>
      <c r="R266" s="165" t="inlineStr"/>
    </row>
    <row r="267" ht="24" customHeight="1" s="49">
      <c r="A267" s="165" t="n">
        <v>265</v>
      </c>
      <c r="B267" s="166"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67" s="166" t="inlineStr"/>
      <c r="D267" s="166"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67" s="166"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67" s="166" t="inlineStr">
        <is>
          <t>การปฏิบัติทางเภสัชกรรมชุมชน (Good Pharmacy Practice: GPP)</t>
        </is>
      </c>
      <c r="G267" s="166" t="inlineStr">
        <is>
          <t>บัญชียาหลักแห่งชาติ (National List of Essential Medicines: NLEM)</t>
        </is>
      </c>
      <c r="H267" s="166" t="inlineStr">
        <is>
          <t>เกณฑ์จริยธรรมว่าด้วยการส่งเสริมการขายยาของกระทรวงสาธารณสุข</t>
        </is>
      </c>
      <c r="I267" s="165" t="n">
        <v>2</v>
      </c>
      <c r="J267" s="166"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66" t="inlineStr"/>
      <c r="L267" s="166" t="inlineStr">
        <is>
          <t>พ.ร.บ. ยา พ.ศ. 2510</t>
        </is>
      </c>
      <c r="M267" s="166" t="inlineStr"/>
      <c r="N267" s="165" t="inlineStr">
        <is>
          <t>SAP</t>
        </is>
      </c>
      <c r="O267" s="166" t="inlineStr">
        <is>
          <t>ข้อ 5 (PLE_CC1_Key_Rx20_UBU.md)</t>
        </is>
      </c>
      <c r="P267" s="165" t="inlineStr">
        <is>
          <t>ข้อสอบจำลอง</t>
        </is>
      </c>
      <c r="Q267" s="165" t="inlineStr">
        <is>
          <t>Mock Rx20 UBU</t>
        </is>
      </c>
      <c r="R267" s="165" t="inlineStr"/>
    </row>
    <row r="268" ht="24" customHeight="1" s="49">
      <c r="A268" s="165" t="n">
        <v>266</v>
      </c>
      <c r="B268" s="166"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68" s="166" t="inlineStr"/>
      <c r="D268" s="166" t="inlineStr">
        <is>
          <t>บัญชียาหลักแห่งชาติ (National List of Essential Medicines: NLEM)</t>
        </is>
      </c>
      <c r="E268" s="166" t="inlineStr">
        <is>
          <t>เกณฑ์จริยธรรมว่าด้วยการส่งเสริมการขายยาของกระทรวงสาธารณสุข</t>
        </is>
      </c>
      <c r="F268" s="166" t="inlineStr">
        <is>
          <t>พ.ร.บ. ยา พ.ศ. 2510 (การจำหน่ายยาอันตรายและยาควบคุมพิเศษ)</t>
        </is>
      </c>
      <c r="G268" s="166" t="inlineStr">
        <is>
          <t>พ.ร.บ. ยาเสพติดให้โทษ พ.ศ. 2522 (ยาเสพติดให้โทษประเภท 2 และ 3)</t>
        </is>
      </c>
      <c r="H268" s="166" t="inlineStr">
        <is>
          <t>พ.ร.บ. วัตถุที่ออกฤทธิ์ต่อจิตและประสาท พ.ศ. 2559 (ประเภท 2 และ 4)</t>
        </is>
      </c>
      <c r="I268" s="165" t="n">
        <v>1</v>
      </c>
      <c r="J26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66" t="inlineStr"/>
      <c r="L268" s="166" t="inlineStr">
        <is>
          <t>พ.ร.บ. ยา พ.ศ. 2510</t>
        </is>
      </c>
      <c r="M268" s="166" t="inlineStr"/>
      <c r="N268" s="165" t="inlineStr">
        <is>
          <t>SAP</t>
        </is>
      </c>
      <c r="O268" s="166" t="inlineStr">
        <is>
          <t>ข้อ 5 (PLE_CC1_Key_Rx20_UBU.md)</t>
        </is>
      </c>
      <c r="P268" s="165" t="inlineStr">
        <is>
          <t>ข้อสอบจำลอง</t>
        </is>
      </c>
      <c r="Q268" s="165" t="inlineStr">
        <is>
          <t>Mock Rx20 UBU</t>
        </is>
      </c>
      <c r="R268" s="165" t="inlineStr"/>
    </row>
    <row r="269" ht="24" customHeight="1" s="49">
      <c r="A269" s="165" t="n">
        <v>267</v>
      </c>
      <c r="B269" s="166"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69" s="166" t="inlineStr"/>
      <c r="D269" s="166" t="inlineStr">
        <is>
          <t>ผู้ป่วยทุกคนควรได้รับยา A เป็นตัวแรก</t>
        </is>
      </c>
      <c r="E269" s="166" t="inlineStr">
        <is>
          <t>ผู้ป่วยที่ไม่สามารถใช้ยา A ได้ เช่น เกิดอาการไม่พึงประสงค์ สามารถใช้ยา B แทน แต่ต้องชำระเงินเอง</t>
        </is>
      </c>
      <c r="F269" s="166" t="inlineStr">
        <is>
          <t>ผู้ป่วยที่ได้รับยา C ไม่จำเป็นต้องจ่ายค่ารักษาพยาบาลเองหากมีความจำเป็นต้องใช้ยา</t>
        </is>
      </c>
      <c r="G269" s="166" t="inlineStr">
        <is>
          <t>ยา B สั่งใช้โดยแพทย์์ผู้ชำนาญหรือผู้ที่ได้รับมอบหมายจากผู้อำนวยการของสถานพยาบาลนั้นๆ</t>
        </is>
      </c>
      <c r="H269" s="166"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69" s="165" t="n">
        <v>4</v>
      </c>
      <c r="J269" s="166"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66" t="inlineStr"/>
      <c r="L269" s="166" t="inlineStr">
        <is>
          <t>พ.ร.บ. ยา พ.ศ. 2510</t>
        </is>
      </c>
      <c r="M269" s="166" t="inlineStr"/>
      <c r="N269" s="165" t="inlineStr">
        <is>
          <t>SAP</t>
        </is>
      </c>
      <c r="O269" s="166" t="inlineStr">
        <is>
          <t>ข้อ 9 (PLE_CC1_Key_Rx20_UBU.md)</t>
        </is>
      </c>
      <c r="P269" s="165" t="inlineStr">
        <is>
          <t>ข้อสอบจำลอง</t>
        </is>
      </c>
      <c r="Q269" s="165" t="inlineStr">
        <is>
          <t>Mock Rx20 UBU</t>
        </is>
      </c>
      <c r="R269" s="165" t="inlineStr"/>
    </row>
    <row r="270" ht="24" customHeight="1" s="49">
      <c r="A270" s="165" t="n">
        <v>268</v>
      </c>
      <c r="B270" s="166"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70" s="166" t="inlineStr"/>
      <c r="D270" s="166" t="inlineStr">
        <is>
          <t>Case series</t>
        </is>
      </c>
      <c r="E270" s="166" t="inlineStr">
        <is>
          <t>Case-control</t>
        </is>
      </c>
      <c r="F270" s="166" t="inlineStr">
        <is>
          <t>Cohort</t>
        </is>
      </c>
      <c r="G270" s="166" t="inlineStr">
        <is>
          <t>Cross-sectional study</t>
        </is>
      </c>
      <c r="H270" s="166" t="inlineStr">
        <is>
          <t>Case-report</t>
        </is>
      </c>
      <c r="I270" s="165" t="n">
        <v>3</v>
      </c>
      <c r="J270" s="166"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66" t="inlineStr"/>
      <c r="L270" s="166" t="inlineStr">
        <is>
          <t>พ.ร.บ. ยา พ.ศ. 2510</t>
        </is>
      </c>
      <c r="M270" s="166" t="inlineStr"/>
      <c r="N270" s="165" t="inlineStr">
        <is>
          <t>SAP</t>
        </is>
      </c>
      <c r="O270" s="166" t="inlineStr">
        <is>
          <t>ข้อ 24 (PLE_CC1_Key_Rx20_UBU.md)</t>
        </is>
      </c>
      <c r="P270" s="165" t="inlineStr">
        <is>
          <t>ข้อสอบจำลอง</t>
        </is>
      </c>
      <c r="Q270" s="165" t="inlineStr">
        <is>
          <t>Mock Rx20 UBU</t>
        </is>
      </c>
      <c r="R270" s="165" t="inlineStr"/>
    </row>
    <row r="271" ht="24" customHeight="1" s="49">
      <c r="A271" s="165" t="n">
        <v>269</v>
      </c>
      <c r="B271" s="166" t="inlineStr">
        <is>
          <t>ต้องรักษา H.pylori infection เป็นระยะเวลานานเท่าไร จึงจะได้ประสิทธิภาพการรักษาสูงสุด</t>
        </is>
      </c>
      <c r="C271" s="166" t="inlineStr"/>
      <c r="D271" s="166" t="inlineStr">
        <is>
          <t>3 วัน</t>
        </is>
      </c>
      <c r="E271" s="166" t="inlineStr">
        <is>
          <t>5 วัน</t>
        </is>
      </c>
      <c r="F271" s="166" t="inlineStr">
        <is>
          <t>2 สัปดาห์</t>
        </is>
      </c>
      <c r="G271" s="166" t="inlineStr">
        <is>
          <t>4 สัปดาห์</t>
        </is>
      </c>
      <c r="H271" s="166" t="inlineStr">
        <is>
          <t>6 สัปดาห์</t>
        </is>
      </c>
      <c r="I271" s="165" t="n">
        <v>3</v>
      </c>
      <c r="J271" s="166"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66" t="inlineStr"/>
      <c r="L271" s="166" t="inlineStr">
        <is>
          <t>พ.ร.บ. ยา พ.ศ. 2510</t>
        </is>
      </c>
      <c r="M271" s="166" t="inlineStr"/>
      <c r="N271" s="165" t="inlineStr">
        <is>
          <t>SAP</t>
        </is>
      </c>
      <c r="O271" s="166" t="inlineStr">
        <is>
          <t>ข้อ 54 (PLE_CC1_Key_Rx20_UBU.md)</t>
        </is>
      </c>
      <c r="P271" s="165" t="inlineStr">
        <is>
          <t>ข้อสอบจำลอง</t>
        </is>
      </c>
      <c r="Q271" s="165" t="inlineStr">
        <is>
          <t>Mock Rx20 UBU</t>
        </is>
      </c>
      <c r="R271" s="165" t="inlineStr"/>
    </row>
    <row r="272" ht="24" customHeight="1" s="49">
      <c r="A272" s="165" t="n">
        <v>270</v>
      </c>
      <c r="B272" s="166" t="inlineStr">
        <is>
          <t>ยาใดที่มีผลลดประสิทธิภาพของยาคุมกำเนิด</t>
        </is>
      </c>
      <c r="C272" s="166" t="inlineStr"/>
      <c r="D272" s="166" t="inlineStr">
        <is>
          <t>Rifampin</t>
        </is>
      </c>
      <c r="E272" s="166" t="inlineStr">
        <is>
          <t>Ketoconazole</t>
        </is>
      </c>
      <c r="F272" s="166" t="inlineStr">
        <is>
          <t>Omeprazole</t>
        </is>
      </c>
      <c r="G272" s="166" t="inlineStr">
        <is>
          <t>Griseofulvin</t>
        </is>
      </c>
      <c r="H272" s="166" t="inlineStr">
        <is>
          <t>Ranitidine</t>
        </is>
      </c>
      <c r="I272" s="165" t="n">
        <v>1</v>
      </c>
      <c r="J272" s="166"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166" t="inlineStr"/>
      <c r="L272" s="166" t="inlineStr">
        <is>
          <t>พ.ร.บ. ยา พ.ศ. 2510</t>
        </is>
      </c>
      <c r="M272" s="166" t="inlineStr"/>
      <c r="N272" s="165" t="inlineStr">
        <is>
          <t>SAP</t>
        </is>
      </c>
      <c r="O272" s="166" t="inlineStr">
        <is>
          <t>ข้อ 87 (PLE_CC1_Key_Rx20_UBU.md)</t>
        </is>
      </c>
      <c r="P272" s="165" t="inlineStr">
        <is>
          <t>ข้อสอบจำลอง</t>
        </is>
      </c>
      <c r="Q272" s="165" t="inlineStr">
        <is>
          <t>Mock Rx20 UBU</t>
        </is>
      </c>
      <c r="R272" s="165" t="inlineStr"/>
    </row>
    <row r="273" ht="24" customHeight="1" s="49">
      <c r="A273" s="165" t="n">
        <v>271</v>
      </c>
      <c r="B273" s="166" t="inlineStr">
        <is>
          <t>ผู้รับอนุญาต ทำผิดพรบ.วิชาชีพเภสัชกรรมหรือไม่อย่างไร</t>
        </is>
      </c>
      <c r="C273" s="166" t="inlineStr"/>
      <c r="D273" s="166" t="inlineStr">
        <is>
          <t>ผิด เพราะ เป็นผู้จ่ายยาให้นายชิดชัยโดยตรง</t>
        </is>
      </c>
      <c r="E273" s="166" t="inlineStr">
        <is>
          <t>ผิด เพราะ นายชิดชัยได้รับอันตราย</t>
        </is>
      </c>
      <c r="F273" s="166" t="inlineStr">
        <is>
          <t>ผิด เพราะ ไม่ปฏิบัติตามข้อจำกัด และเงื่อนไขการประกอบวิชาชีพ</t>
        </is>
      </c>
      <c r="G273" s="166" t="inlineStr">
        <is>
          <t>ไม่ผิด เพราะไม่ใช่เภสัชกร และ พรบ. วิชาชีพบังคับใช้สำหรับผู้ประกอบวิชาชีพเภสัชกรรม เท่านั้น</t>
        </is>
      </c>
      <c r="H273" s="166" t="inlineStr">
        <is>
          <t>ไม่ผิด เพราะสามารถพิสูจน์ได้ว่าเภสัชกรยินยอม</t>
        </is>
      </c>
      <c r="I273" s="165" t="n">
        <v>1</v>
      </c>
      <c r="J273" s="166"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166" t="inlineStr"/>
      <c r="L273" s="166" t="inlineStr">
        <is>
          <t>พ.ร.บ. ยา พ.ศ. 2510</t>
        </is>
      </c>
      <c r="M273" s="166" t="inlineStr"/>
      <c r="N273" s="165" t="inlineStr">
        <is>
          <t>SAP</t>
        </is>
      </c>
      <c r="O273" s="166" t="inlineStr">
        <is>
          <t>ข้อ 110 (PLE_CC1_Key_Rx20_UBU.md)</t>
        </is>
      </c>
      <c r="P273" s="165" t="inlineStr">
        <is>
          <t>ข้อสอบจำลอง</t>
        </is>
      </c>
      <c r="Q273" s="165" t="inlineStr">
        <is>
          <t>Mock Rx20 UBU</t>
        </is>
      </c>
      <c r="R273" s="165" t="inlineStr"/>
    </row>
    <row r="274" ht="24" customHeight="1" s="49">
      <c r="A274" s="165" t="n">
        <v>272</v>
      </c>
      <c r="B274" s="166" t="inlineStr">
        <is>
          <t>เภสัชกรผิดตาม พ.ร.บ.ยา อย่างไรชัดเจนที่สุด</t>
        </is>
      </c>
      <c r="C274" s="166" t="inlineStr"/>
      <c r="D274" s="166" t="inlineStr">
        <is>
          <t>ผิด เพราะ ไม่คำนึงถึงความปลอดภัยและเศรษฐานะของผู้รับบริการ</t>
        </is>
      </c>
      <c r="E274" s="166" t="inlineStr">
        <is>
          <t>ผิด เพราะ ไม่อยู่ประจำตลอดเวลาทำการ</t>
        </is>
      </c>
      <c r="F274" s="166" t="inlineStr">
        <is>
          <t>ผิด เพราะ ไม่รักษามาตรฐานวิชาชีพ</t>
        </is>
      </c>
      <c r="G274" s="166" t="inlineStr">
        <is>
          <t>ผิด เพราะ ไม่จัดให้มีตัวแทนอยู่ประจำร้าน</t>
        </is>
      </c>
      <c r="H274" s="166" t="inlineStr">
        <is>
          <t>ผิด เพราะ ไม่ควบคุมการแยกยาอันตรายหรือยาควบคุมพิเศษ</t>
        </is>
      </c>
      <c r="I274" s="165" t="n">
        <v>2</v>
      </c>
      <c r="J274" s="166"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166" t="inlineStr"/>
      <c r="L274" s="166" t="inlineStr">
        <is>
          <t>พ.ร.บ. ยา พ.ศ. 2510</t>
        </is>
      </c>
      <c r="M274" s="166" t="inlineStr"/>
      <c r="N274" s="165" t="inlineStr">
        <is>
          <t>SAP</t>
        </is>
      </c>
      <c r="O274" s="166" t="inlineStr">
        <is>
          <t>ข้อ 111 (PLE_CC1_Key_Rx20_UBU.md)</t>
        </is>
      </c>
      <c r="P274" s="165" t="inlineStr">
        <is>
          <t>ข้อสอบจำลอง</t>
        </is>
      </c>
      <c r="Q274" s="165" t="inlineStr">
        <is>
          <t>Mock Rx20 UBU</t>
        </is>
      </c>
      <c r="R274" s="165" t="inlineStr"/>
    </row>
    <row r="275" ht="24" customHeight="1" s="49">
      <c r="A275" s="165" t="n">
        <v>273</v>
      </c>
      <c r="B275" s="166" t="inlineStr">
        <is>
          <t>ผู้รับอนุญาตผิดตาม พ.ร.บ.ยา อย่างไร</t>
        </is>
      </c>
      <c r="C275" s="166" t="inlineStr"/>
      <c r="D275" s="166" t="inlineStr">
        <is>
          <t>ผิด เพราะ ไม่จัดหาเภสัชกรมาปฏิบัติงานตามเวลา</t>
        </is>
      </c>
      <c r="E275" s="166" t="inlineStr">
        <is>
          <t>ผิด เพราะ จ่ายยาอันตรายและยาควบคุมพิเศษโดยที่เภสัชกรไม่อยู่</t>
        </is>
      </c>
      <c r="F275" s="166" t="inlineStr">
        <is>
          <t>ผิด เพราะ ไม่ควบคุมให้มีบัญชีซื้อขายยา</t>
        </is>
      </c>
      <c r="G275" s="166" t="inlineStr">
        <is>
          <t>ผิด เพราะ ไม่ได้รับอนุญาตขาย</t>
        </is>
      </c>
      <c r="H275" s="166" t="inlineStr">
        <is>
          <t>ผิด เพราะ ไม่รักษามาตรฐานเภสัชชุมชน</t>
        </is>
      </c>
      <c r="I275" s="165" t="n">
        <v>2</v>
      </c>
      <c r="J275" s="166"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166" t="inlineStr"/>
      <c r="L275" s="166" t="inlineStr">
        <is>
          <t>พ.ร.บ. ยา พ.ศ. 2510</t>
        </is>
      </c>
      <c r="M275" s="166" t="inlineStr"/>
      <c r="N275" s="165" t="inlineStr">
        <is>
          <t>SAP</t>
        </is>
      </c>
      <c r="O275" s="166" t="inlineStr">
        <is>
          <t>ข้อ 112 (PLE_CC1_Key_Rx20_UBU.md)</t>
        </is>
      </c>
      <c r="P275" s="165" t="inlineStr">
        <is>
          <t>ข้อสอบจำลอง</t>
        </is>
      </c>
      <c r="Q275" s="165" t="inlineStr">
        <is>
          <t>Mock Rx20 UBU</t>
        </is>
      </c>
      <c r="R275" s="165" t="inlineStr"/>
    </row>
    <row r="276" ht="24" customHeight="1" s="49">
      <c r="A276" s="165" t="n">
        <v>274</v>
      </c>
      <c r="B276" s="166" t="inlineStr">
        <is>
          <t>หาก สสจ. ตรวจพบว่ามียาที่หมดอายุแล้วปะปนอยู่บนชั้นวางยา ยาดังกล่าวจัดเป็นยาใดตามกฎหมาย</t>
        </is>
      </c>
      <c r="C276" s="166" t="inlineStr"/>
      <c r="D276" s="166" t="inlineStr">
        <is>
          <t>ยาผิดมาตรฐาน</t>
        </is>
      </c>
      <c r="E276" s="166" t="inlineStr">
        <is>
          <t>ยาปลอม</t>
        </is>
      </c>
      <c r="F276" s="166" t="inlineStr">
        <is>
          <t>ยาเสื่อมคุณภาพ</t>
        </is>
      </c>
      <c r="G276" s="166" t="inlineStr">
        <is>
          <t>ยาเพิกถอนทะเบียน</t>
        </is>
      </c>
      <c r="H276" s="166" t="inlineStr">
        <is>
          <t>ยาที่ไม่ได้ขึ้นทะเบียน</t>
        </is>
      </c>
      <c r="I276" s="165" t="n">
        <v>3</v>
      </c>
      <c r="J276" s="166"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166" t="inlineStr"/>
      <c r="L276" s="166" t="inlineStr">
        <is>
          <t>พ.ร.บ. ยา พ.ศ. 2510</t>
        </is>
      </c>
      <c r="M276" s="166" t="inlineStr"/>
      <c r="N276" s="165" t="inlineStr">
        <is>
          <t>SAP</t>
        </is>
      </c>
      <c r="O276" s="166" t="inlineStr">
        <is>
          <t>ข้อ 117 (PLE_CC1_Key_Rx20_UBU.md)</t>
        </is>
      </c>
      <c r="P276" s="165" t="inlineStr">
        <is>
          <t>ข้อสอบจำลอง</t>
        </is>
      </c>
      <c r="Q276" s="165" t="inlineStr">
        <is>
          <t>Mock Rx20 UBU</t>
        </is>
      </c>
      <c r="R276" s="165" t="inlineStr"/>
    </row>
    <row r="277" ht="24" customHeight="1" s="49">
      <c r="A277" s="165" t="n">
        <v>275</v>
      </c>
      <c r="B277" s="166"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77" s="166" t="inlineStr"/>
      <c r="D277" s="166" t="inlineStr">
        <is>
          <t>ไม่ผิด เพราะผู้รับอนุญาตขายยาสามารถขายยาบรรจุเสร็จที่ไม่ใช่ยาอันตรายและยาควบคุมพิเศษ</t>
        </is>
      </c>
      <c r="E277" s="166" t="inlineStr">
        <is>
          <t>ไม่ผิด เพราะ แชมพูคีโตโคนาโซลเป็นเครื่องสำอาง</t>
        </is>
      </c>
      <c r="F277" s="166" t="inlineStr">
        <is>
          <t>ผิด เพราะเป็นการขายยาผิดมาตรฐาน</t>
        </is>
      </c>
      <c r="G277" s="166" t="inlineStr">
        <is>
          <t>ผิด เพราะเป็นการผลิตยาโดยไม่ได้รับอนุญาต</t>
        </is>
      </c>
      <c r="H277" s="166" t="inlineStr">
        <is>
          <t>ไม่ผิด เพราะกระทำแก่ผู้ป่วยเฉพาะราย</t>
        </is>
      </c>
      <c r="I277" s="165" t="n">
        <v>4</v>
      </c>
      <c r="J277" s="166"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166" t="inlineStr"/>
      <c r="L277" s="166" t="inlineStr">
        <is>
          <t>พ.ร.บ. ยา พ.ศ. 2510</t>
        </is>
      </c>
      <c r="M277" s="166" t="inlineStr"/>
      <c r="N277" s="165" t="inlineStr">
        <is>
          <t>SAP</t>
        </is>
      </c>
      <c r="O277" s="166" t="inlineStr">
        <is>
          <t>ข้อ 118 (PLE_CC1_Key_Rx20_UBU.md)</t>
        </is>
      </c>
      <c r="P277" s="165" t="inlineStr">
        <is>
          <t>ข้อสอบจำลอง</t>
        </is>
      </c>
      <c r="Q277" s="165" t="inlineStr">
        <is>
          <t>Mock Rx20 UBU</t>
        </is>
      </c>
      <c r="R277" s="165" t="inlineStr"/>
    </row>
    <row r="278" ht="24" customHeight="1" s="49">
      <c r="A278" s="165" t="n">
        <v>276</v>
      </c>
      <c r="B278" s="166" t="inlineStr">
        <is>
          <t>ตาม GPP ฉลากบนซองบรรจุยาจะต้องแสดงข้อมูลดังกล่าว ยกเว้นข้อใด</t>
        </is>
      </c>
      <c r="C278" s="166" t="inlineStr"/>
      <c r="D278" s="166" t="inlineStr">
        <is>
          <t>ชื่อผู้ป่วย</t>
        </is>
      </c>
      <c r="E278" s="166" t="inlineStr">
        <is>
          <t>ชื่อยาที่เป็นชื่อสามัญ หรือชื่อทางการค้า</t>
        </is>
      </c>
      <c r="F278" s="166" t="inlineStr">
        <is>
          <t>ข้อบ่งใช้</t>
        </is>
      </c>
      <c r="G278" s="166" t="inlineStr">
        <is>
          <t>คำแนะนำ</t>
        </is>
      </c>
      <c r="H278" s="166" t="inlineStr">
        <is>
          <t>วันหมดอายุยา</t>
        </is>
      </c>
      <c r="I278" s="165" t="n">
        <v>5</v>
      </c>
      <c r="J278" s="166"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166" t="inlineStr"/>
      <c r="L278" s="166" t="inlineStr">
        <is>
          <t>พ.ร.บ. ยา พ.ศ. 2510</t>
        </is>
      </c>
      <c r="M278" s="166" t="inlineStr"/>
      <c r="N278" s="165" t="inlineStr">
        <is>
          <t>SAP</t>
        </is>
      </c>
      <c r="O278" s="166" t="inlineStr">
        <is>
          <t>ข้อ 120 (PLE_CC1_Key_Rx20_UBU.md)</t>
        </is>
      </c>
      <c r="P278" s="165" t="inlineStr">
        <is>
          <t>ข้อสอบจำลอง</t>
        </is>
      </c>
      <c r="Q278" s="165" t="inlineStr">
        <is>
          <t>Mock Rx20 UBU</t>
        </is>
      </c>
      <c r="R278" s="165" t="inlineStr"/>
    </row>
    <row r="279" ht="24" customHeight="1" s="49">
      <c r="A279" s="165" t="n">
        <v>277</v>
      </c>
      <c r="B279" s="166" t="inlineStr">
        <is>
          <t>ภญ. ก ผิดจรรยาบรรณวิชาชีพเภสัชกรรมยกเว้นข้อใด</t>
        </is>
      </c>
      <c r="C279" s="166" t="inlineStr"/>
      <c r="D279" s="166" t="inlineStr">
        <is>
          <t>ส่งเสริมการใช้ยาตำรับลับ</t>
        </is>
      </c>
      <c r="E279" s="166" t="inlineStr">
        <is>
          <t>ไม่ดำรงตนให้สมควรในสังคมโดยธรรมและเคารพต่อกฎหมายของบ้านเมือง</t>
        </is>
      </c>
      <c r="F279" s="166" t="inlineStr">
        <is>
          <t>ไม่รักษามาตรฐานของการประกอบวิชาชีพเภสัชกรรมในระดับที่ดีที่สุด</t>
        </is>
      </c>
      <c r="G279" s="166" t="inlineStr">
        <is>
          <t>ไม่คำนึงถึงความปลอดภัยและเศรษฐานะ ของผู้ป่วยหรือผู้มารับบริการ</t>
        </is>
      </c>
      <c r="H279" s="166"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79" s="165" t="n">
        <v>3</v>
      </c>
      <c r="J279" s="166"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166" t="inlineStr"/>
      <c r="L279" s="166" t="inlineStr">
        <is>
          <t>พ.ร.บ. วิชาชีพเภสัชกรรม 2537</t>
        </is>
      </c>
      <c r="M279" s="166" t="inlineStr"/>
      <c r="N279" s="165" t="inlineStr">
        <is>
          <t>SAP</t>
        </is>
      </c>
      <c r="O279" s="166" t="inlineStr">
        <is>
          <t>ข้อ 117 (PLE_CC1_Key_Rx20_UBU.md)</t>
        </is>
      </c>
      <c r="P279" s="165" t="inlineStr">
        <is>
          <t>ข้อสอบจำลอง</t>
        </is>
      </c>
      <c r="Q279" s="165" t="inlineStr">
        <is>
          <t>Mock Rx20 UBU</t>
        </is>
      </c>
      <c r="R279" s="165" t="inlineStr"/>
    </row>
    <row r="280" ht="24" customHeight="1" s="49">
      <c r="A280" s="165" t="n">
        <v>278</v>
      </c>
      <c r="B280" s="166"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280" s="166" t="inlineStr"/>
      <c r="D280" s="166" t="inlineStr">
        <is>
          <t>พ.ร.บ. ผลิตภัณฑ์สมุนไพร พ.ศ. 2562</t>
        </is>
      </c>
      <c r="E280" s="166" t="inlineStr">
        <is>
          <t>พ.ร.บ. เครื่องสำอาง พ.ศ. 2558</t>
        </is>
      </c>
      <c r="F280" s="166" t="inlineStr">
        <is>
          <t>พ.ร.บ. หลักประกันสุขภาพแห่งชาติ พ.ศ. 2545</t>
        </is>
      </c>
      <c r="G280" s="166" t="inlineStr">
        <is>
          <t>การปฏิบัติทางเภสัชกรรมชุมชน (Good Pharmacy Practice: GPP)</t>
        </is>
      </c>
      <c r="H280" s="166" t="inlineStr">
        <is>
          <t>บัญชียาหลักแห่งชาติ (National List of Essential Medicines: NLEM)</t>
        </is>
      </c>
      <c r="I280" s="165" t="n">
        <v>1</v>
      </c>
      <c r="J28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166" t="inlineStr"/>
      <c r="L280" s="166" t="inlineStr">
        <is>
          <t>พ.ร.บ. ยา พ.ศ. 2510</t>
        </is>
      </c>
      <c r="M280" s="166" t="inlineStr"/>
      <c r="N280" s="165" t="inlineStr">
        <is>
          <t>SAP</t>
        </is>
      </c>
      <c r="O280" s="166" t="inlineStr">
        <is>
          <t>ข้อ 1 (PLE_CC1_Key_Rx20_UBU.md)</t>
        </is>
      </c>
      <c r="P280" s="165" t="inlineStr">
        <is>
          <t>ข้อสอบจำลอง</t>
        </is>
      </c>
      <c r="Q280" s="165" t="inlineStr">
        <is>
          <t>Mock Rx20 UBU</t>
        </is>
      </c>
      <c r="R280" s="165" t="inlineStr"/>
    </row>
    <row r="281" ht="24" customHeight="1" s="49">
      <c r="A281" s="165" t="n">
        <v>279</v>
      </c>
      <c r="B281" s="166"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281" s="166" t="inlineStr"/>
      <c r="D281" s="166" t="inlineStr">
        <is>
          <t>ผิดเพราะขายยานอกสถานที่</t>
        </is>
      </c>
      <c r="E281" s="166" t="inlineStr">
        <is>
          <t>ผิดเพราะขายยาอันตรายและควบคุมพิเศษโดยไม่มีใบสั่งแพทย์์ ค .ผิด เพราะจำหน่ายยาไม่ตรงใบอนุญาต</t>
        </is>
      </c>
      <c r="F281" s="166" t="inlineStr">
        <is>
          <t>ไม่ผิด เพราะเภสัชกรได้ควบคุมการส่งมอบยาอันตราย</t>
        </is>
      </c>
      <c r="G281" s="166" t="inlineStr">
        <is>
          <t>ไม่ผิดเพราะเภสัชกรได้แนะนำวิธีดการส่งมอบยาเรียบร้อยแล้ว ข้อ 96</t>
        </is>
      </c>
      <c r="H281" s="166" t="inlineStr">
        <is>
          <t>พ.ร.บ. ยาเสพติดให้โทษ พ.ศ. 2522 (ยาเสพติดให้โทษประเภท 2 และ 3)</t>
        </is>
      </c>
      <c r="I281" s="165" t="n">
        <v>2</v>
      </c>
      <c r="J281" s="166"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166" t="inlineStr"/>
      <c r="L281" s="166" t="inlineStr">
        <is>
          <t>พ.ร.บ. ยา พ.ศ. 2510</t>
        </is>
      </c>
      <c r="M281" s="166" t="inlineStr"/>
      <c r="N281" s="165" t="inlineStr">
        <is>
          <t>SAP</t>
        </is>
      </c>
      <c r="O281" s="166" t="inlineStr">
        <is>
          <t>ข้อ 3 (PLE_CC1_Key_Rx20_UBU.md)</t>
        </is>
      </c>
      <c r="P281" s="165" t="inlineStr">
        <is>
          <t>ข้อสอบจำลอง</t>
        </is>
      </c>
      <c r="Q281" s="165" t="inlineStr">
        <is>
          <t>Mock Rx20 UBU</t>
        </is>
      </c>
      <c r="R281" s="165" t="inlineStr"/>
    </row>
    <row r="282" ht="24" customHeight="1" s="49">
      <c r="A282" s="165" t="n">
        <v>280</v>
      </c>
      <c r="B282" s="166"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282" s="166" t="inlineStr"/>
      <c r="D282" s="166" t="inlineStr">
        <is>
          <t>ขายได้ เพราะเป็นยาอันตรายที่เภสัชกรมีสิทธิ์ส่งมอบในร้านยาได้</t>
        </is>
      </c>
      <c r="E282" s="166" t="inlineStr">
        <is>
          <t>ขายได้ หากให้คำแนะนำการใช้ยาบนฉลากยาอย่างถูกต้อง</t>
        </is>
      </c>
      <c r="F282" s="166" t="inlineStr">
        <is>
          <t>ขายไม่ได้ เพราะปริมาณเกินกว่าที่กฎหมายกำหนดให้มีไว้ในครอบครอง</t>
        </is>
      </c>
      <c r="G282" s="166" t="inlineStr">
        <is>
          <t>ขายไม่ได้ เพราะไม่ได้คำนึงถึงความปลอดภัยของผู้ใช้ยา และเป็นการใช้ยาโดยไม่มีข้อบ่งชี้ทางการแพทย์์</t>
        </is>
      </c>
      <c r="H282" s="166" t="inlineStr">
        <is>
          <t>ขายไม่ได้ เพราะต้องมีใบสั่งยาจากแพทย์์เท่านั้นจึงจะจ่ายยาอันตรายได้</t>
        </is>
      </c>
      <c r="I282" s="167" t="inlineStr">
        <is>
          <t>4</t>
        </is>
      </c>
      <c r="J282" s="166"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282" s="166" t="inlineStr"/>
      <c r="L282" s="166" t="inlineStr">
        <is>
          <t>Pharmacy Laws &amp; Ethics</t>
        </is>
      </c>
      <c r="M282" s="166" t="inlineStr"/>
      <c r="N282" s="165" t="inlineStr">
        <is>
          <t>SAP</t>
        </is>
      </c>
      <c r="O282" s="166" t="inlineStr">
        <is>
          <t>PLE_CC1_2567_Key ข้อ 11</t>
        </is>
      </c>
      <c r="P282" s="165" t="inlineStr">
        <is>
          <t>ข้อสอบเก่า</t>
        </is>
      </c>
      <c r="Q282" s="165" t="inlineStr">
        <is>
          <t>2567</t>
        </is>
      </c>
      <c r="R282" s="165" t="inlineStr"/>
    </row>
    <row r="283" ht="24" customHeight="1" s="49">
      <c r="A283" s="165" t="n">
        <v>281</v>
      </c>
      <c r="B283"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283" s="166" t="inlineStr"/>
      <c r="D283" s="166" t="inlineStr">
        <is>
          <t>Sildenafil (ยากลุ่ม PDE-5 Inhibitor ควบคุมพิเศษ)</t>
        </is>
      </c>
      <c r="E283" s="166" t="inlineStr">
        <is>
          <t>Paracetamol 500 mg</t>
        </is>
      </c>
      <c r="F283" s="166" t="inlineStr">
        <is>
          <t>Amoxicillin 500 mg</t>
        </is>
      </c>
      <c r="G283" s="166" t="inlineStr">
        <is>
          <t>Chlorpheniramine 4 mg</t>
        </is>
      </c>
      <c r="H283" s="166" t="inlineStr">
        <is>
          <t>Antacid gel</t>
        </is>
      </c>
      <c r="I283" s="165" t="n">
        <v>1</v>
      </c>
      <c r="J283" s="166"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283" s="166" t="inlineStr"/>
      <c r="L283" s="166" t="inlineStr">
        <is>
          <t>Pharmacy Laws &amp; Ethics</t>
        </is>
      </c>
      <c r="M283" s="166" t="inlineStr"/>
      <c r="N283" s="165" t="inlineStr">
        <is>
          <t>SAP</t>
        </is>
      </c>
      <c r="O283" s="166" t="inlineStr">
        <is>
          <t>ข้อสอบจริง Product ปี 2567 ข้อ 23</t>
        </is>
      </c>
      <c r="P283" s="165" t="inlineStr">
        <is>
          <t>ข้อสอบเก่า</t>
        </is>
      </c>
      <c r="Q283" s="165" t="inlineStr">
        <is>
          <t>2567</t>
        </is>
      </c>
      <c r="R283" s="165" t="inlineStr"/>
    </row>
    <row r="284" ht="24" customHeight="1" s="49">
      <c r="A284" s="165" t="n">
        <v>282</v>
      </c>
      <c r="B284" s="166" t="inlineStr">
        <is>
          <t>ยาข้อใดต่อไปนี้ ไม่ต้องทำ ขย.11 (ขอขึ้นทะเบียนยาชนิดที่ 11\)</t>
        </is>
      </c>
      <c r="C284" s="166" t="inlineStr"/>
      <c r="D284" s="166" t="inlineStr">
        <is>
          <t>ยาเม็ด dimenhydrinate</t>
        </is>
      </c>
      <c r="E284" s="166" t="inlineStr">
        <is>
          <t>ยาเม็ด dextromethorphan</t>
        </is>
      </c>
      <c r="F284" s="166" t="inlineStr">
        <is>
          <t>ยา tramadol</t>
        </is>
      </c>
      <c r="G284" s="166" t="inlineStr">
        <is>
          <t>ยาน้ำ CPM (Chlorpheniramine)</t>
        </is>
      </c>
      <c r="H284" s="166" t="inlineStr"/>
      <c r="I284" s="165" t="n">
        <v>1</v>
      </c>
      <c r="J284" s="166"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284" s="166" t="inlineStr"/>
      <c r="L284" s="166" t="inlineStr">
        <is>
          <t>Pharmacy Laws &amp; Ethics</t>
        </is>
      </c>
      <c r="M284" s="166" t="inlineStr"/>
      <c r="N284" s="165" t="inlineStr">
        <is>
          <t>SAP</t>
        </is>
      </c>
      <c r="O284" s="166" t="inlineStr">
        <is>
          <t>ข้อสอบจริง Product ปี 2567 ข้อ 25</t>
        </is>
      </c>
      <c r="P284" s="165" t="inlineStr">
        <is>
          <t>ข้อสอบเก่า</t>
        </is>
      </c>
      <c r="Q284" s="165" t="inlineStr">
        <is>
          <t>2567</t>
        </is>
      </c>
      <c r="R284" s="165" t="inlineStr"/>
    </row>
    <row r="285" ht="24" customHeight="1" s="49">
      <c r="A285" s="165" t="n">
        <v>283</v>
      </c>
      <c r="B285"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285" s="166" t="inlineStr"/>
      <c r="D285" s="166" t="inlineStr">
        <is>
          <t>ยาเม็ดพาราเซตามอล (Paracetamol 500 mg) ขนาดบรรจุขวดละ 100 เม็ด</t>
        </is>
      </c>
      <c r="E285" s="166" t="inlineStr">
        <is>
          <t>ผงน้ำตาลเกลือแร่ (ORS) สำหรับละลายน้ำ 250 ml</t>
        </is>
      </c>
      <c r="F285" s="166" t="inlineStr">
        <is>
          <t>น้ำเกลือล้างแผลปราศจากเชื้อ (Normal Saline Solution 0.9%) ขนาดบรรจุ 500 ml</t>
        </is>
      </c>
      <c r="G285" s="166" t="inlineStr">
        <is>
          <t>ORS ผมน้ำ 250 ml</t>
        </is>
      </c>
      <c r="H285" s="166" t="inlineStr">
        <is>
          <t>ยาล้างตา (Eye lotion) ขนาดบรรจุ 150 ml</t>
        </is>
      </c>
      <c r="I285" s="165" t="n">
        <v>1</v>
      </c>
      <c r="J285" s="166"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285" s="166" t="inlineStr"/>
      <c r="L285" s="166" t="inlineStr">
        <is>
          <t>Pharmacy Laws &amp; Ethics</t>
        </is>
      </c>
      <c r="M285" s="166" t="inlineStr"/>
      <c r="N285" s="165" t="inlineStr">
        <is>
          <t>SAP</t>
        </is>
      </c>
      <c r="O285" s="166" t="inlineStr">
        <is>
          <t>ข้อสอบจริง Product ปี 2567 ข้อ 29</t>
        </is>
      </c>
      <c r="P285" s="165" t="inlineStr">
        <is>
          <t>ข้อสอบเก่า</t>
        </is>
      </c>
      <c r="Q285" s="165" t="inlineStr">
        <is>
          <t>2567</t>
        </is>
      </c>
      <c r="R285" s="165" t="inlineStr"/>
    </row>
    <row r="286" ht="24" customHeight="1" s="49">
      <c r="A286" s="165" t="n">
        <v>284</v>
      </c>
      <c r="B286"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286" s="166" t="inlineStr"/>
      <c r="D286" s="166" t="inlineStr">
        <is>
          <t>บัญชี ก</t>
        </is>
      </c>
      <c r="E286" s="166" t="inlineStr">
        <is>
          <t>บัญชี ข</t>
        </is>
      </c>
      <c r="F286" s="166" t="inlineStr">
        <is>
          <t>บัญชี ค</t>
        </is>
      </c>
      <c r="G286" s="166" t="inlineStr">
        <is>
          <t>บัญชี ง</t>
        </is>
      </c>
      <c r="H286" s="166" t="inlineStr">
        <is>
          <t>บัญชี จ (2)</t>
        </is>
      </c>
      <c r="I286" s="165" t="inlineStr">
        <is>
          <t>1</t>
        </is>
      </c>
      <c r="J286"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86" s="166" t="inlineStr"/>
      <c r="L286" s="166" t="inlineStr">
        <is>
          <t>Hypertension</t>
        </is>
      </c>
      <c r="M286" s="166" t="inlineStr"/>
      <c r="N286" s="165" t="inlineStr">
        <is>
          <t>Clinic</t>
        </is>
      </c>
      <c r="O286" s="166" t="inlineStr">
        <is>
          <t>ข้อ 8 (PLE_CC1_2560 22 April Set 1.md)</t>
        </is>
      </c>
      <c r="P286" s="165" t="inlineStr">
        <is>
          <t>ข้อสอบเก่า</t>
        </is>
      </c>
      <c r="Q286" s="165" t="inlineStr">
        <is>
          <t>2560</t>
        </is>
      </c>
      <c r="R286" s="165" t="inlineStr"/>
    </row>
    <row r="287" ht="24" customHeight="1" s="49">
      <c r="A287" s="165" t="n">
        <v>285</v>
      </c>
      <c r="B287"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287" s="166" t="inlineStr"/>
      <c r="D287" s="166" t="inlineStr">
        <is>
          <t>บัญชี ก</t>
        </is>
      </c>
      <c r="E287" s="166" t="inlineStr">
        <is>
          <t>บัญชี ข</t>
        </is>
      </c>
      <c r="F287" s="166" t="inlineStr">
        <is>
          <t>บัญชี ค</t>
        </is>
      </c>
      <c r="G287" s="166" t="inlineStr">
        <is>
          <t>บัญชี ง</t>
        </is>
      </c>
      <c r="H287" s="166" t="inlineStr">
        <is>
          <t>บัญชี จ (2) 23</t>
        </is>
      </c>
      <c r="I287" s="165" t="inlineStr">
        <is>
          <t>1</t>
        </is>
      </c>
      <c r="J287"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87" s="166" t="inlineStr"/>
      <c r="L287" s="166" t="inlineStr">
        <is>
          <t>Hypertension</t>
        </is>
      </c>
      <c r="M287" s="166" t="inlineStr"/>
      <c r="N287" s="165" t="inlineStr">
        <is>
          <t>Clinic</t>
        </is>
      </c>
      <c r="O287" s="166" t="inlineStr">
        <is>
          <t>ข้อ 8 (PLE_CC1_2560 22 April Set 2.md)</t>
        </is>
      </c>
      <c r="P287" s="165" t="inlineStr">
        <is>
          <t>ข้อสอบเก่า</t>
        </is>
      </c>
      <c r="Q287" s="165" t="inlineStr">
        <is>
          <t>2560</t>
        </is>
      </c>
      <c r="R287" s="165" t="inlineStr"/>
    </row>
    <row r="288" ht="24" customHeight="1" s="49">
      <c r="A288" s="165" t="n">
        <v>286</v>
      </c>
      <c r="B288" s="166" t="inlineStr">
        <is>
          <t>ยาลดกรด aluminium hydroxide/magnesium hydroxide ขนาด 240 มิลลิลิตร เป็นยา ประเภทใด</t>
        </is>
      </c>
      <c r="C288" s="166" t="inlineStr"/>
      <c r="D288" s="166" t="inlineStr">
        <is>
          <t>ยาสามัญประจำบ้าน</t>
        </is>
      </c>
      <c r="E288" s="166" t="inlineStr">
        <is>
          <t>ยาอันตราย</t>
        </is>
      </c>
      <c r="F288" s="166" t="inlineStr">
        <is>
          <t>ยาควบคุมพิเศษ</t>
        </is>
      </c>
      <c r="G288" s="166" t="inlineStr">
        <is>
          <t>วัตถุออกฤทธิ์ต่อจิตและประสาท</t>
        </is>
      </c>
      <c r="H288" s="166" t="inlineStr">
        <is>
          <t>ยาเสพติดให้โทษ ประเภทที่ 3</t>
        </is>
      </c>
      <c r="I288" s="165" t="inlineStr">
        <is>
          <t>1</t>
        </is>
      </c>
      <c r="J288" s="166"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288" s="166" t="inlineStr"/>
      <c r="L288" s="166" t="inlineStr">
        <is>
          <t>Hypertension</t>
        </is>
      </c>
      <c r="M288" s="166" t="inlineStr"/>
      <c r="N288" s="165" t="inlineStr">
        <is>
          <t>Clinic</t>
        </is>
      </c>
      <c r="O288" s="166" t="inlineStr">
        <is>
          <t>ข้อ 1 (LAW-CU-71.md)</t>
        </is>
      </c>
      <c r="P288" s="165" t="inlineStr">
        <is>
          <t>แบบฝึกหัด</t>
        </is>
      </c>
      <c r="Q288" s="165" t="inlineStr">
        <is>
          <t>เล่มม่วง</t>
        </is>
      </c>
      <c r="R288" s="165" t="inlineStr"/>
    </row>
    <row r="289" ht="24" customHeight="1" s="49">
      <c r="A289" s="165" t="n">
        <v>287</v>
      </c>
      <c r="B289"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89" s="166" t="inlineStr"/>
      <c r="D289" s="166" t="inlineStr">
        <is>
          <t>ถามว่าเป้าหมายความดันโลหิตของผู้ป่วยควรน้อยกว่าเท่าไร</t>
        </is>
      </c>
      <c r="E289" s="166" t="inlineStr">
        <is>
          <t>Warfarin 3 mg OD (target INR 2.0-3.0)</t>
        </is>
      </c>
      <c r="F289" s="166" t="inlineStr">
        <is>
          <t>Furosemide 40 mg OD</t>
        </is>
      </c>
      <c r="G289" s="166" t="inlineStr">
        <is>
          <t>Amlodipine 5 mg OD</t>
        </is>
      </c>
      <c r="H289" s="166" t="inlineStr">
        <is>
          <t>Losartan 50 mg OD</t>
        </is>
      </c>
      <c r="I289" s="165" t="inlineStr">
        <is>
          <t>1</t>
        </is>
      </c>
      <c r="J289" s="166"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289" s="166" t="inlineStr"/>
      <c r="L289" s="166" t="inlineStr">
        <is>
          <t>Hypertension</t>
        </is>
      </c>
      <c r="M289" s="166" t="inlineStr"/>
      <c r="N289" s="165" t="inlineStr">
        <is>
          <t>Clinic</t>
        </is>
      </c>
      <c r="O289" s="166" t="inlineStr">
        <is>
          <t>ข้อ 10 (PLE_CC1_2556.md)</t>
        </is>
      </c>
      <c r="P289" s="165" t="inlineStr">
        <is>
          <t>ข้อสอบเก่า</t>
        </is>
      </c>
      <c r="Q289" s="165" t="inlineStr">
        <is>
          <t>2556</t>
        </is>
      </c>
      <c r="R289" s="165" t="inlineStr"/>
    </row>
    <row r="290" ht="24" customHeight="1" s="49">
      <c r="A290" s="165" t="n">
        <v>288</v>
      </c>
      <c r="B290" s="166" t="inlineStr">
        <is>
          <t>ยา Metformin และ Pioglitazone จัดเป็นยาประเภทใด ก ยาแผนปัจจุบันบรรจุเสร็จที่ไม่ใช่ยาอันตรายหรือยาควบคุมพิเศษทั้งคู่</t>
        </is>
      </c>
      <c r="C290" s="166" t="inlineStr"/>
      <c r="D290" s="166" t="inlineStr">
        <is>
          <t>ยาอันตรายทั้งคู่</t>
        </is>
      </c>
      <c r="E290" s="166" t="inlineStr">
        <is>
          <t>ยาควบคุมพิเศษทั้งคู่</t>
        </is>
      </c>
      <c r="F290" s="166" t="inlineStr">
        <is>
          <t>Metformin เป็นยาอันตราย Pioglitazone เป็นยาควบคุมพิเศษ</t>
        </is>
      </c>
      <c r="G290" s="166" t="inlineStr">
        <is>
          <t>Metformin เป็นยาควบคุมพิเศษ Pioglitazone เป็นยาอันตราย</t>
        </is>
      </c>
      <c r="H290" s="166" t="inlineStr">
        <is>
          <t>Spironolactone 25 mg OD</t>
        </is>
      </c>
      <c r="I290" s="165" t="inlineStr">
        <is>
          <t>1</t>
        </is>
      </c>
      <c r="J290" s="166"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290" s="166" t="inlineStr"/>
      <c r="L290" s="166" t="inlineStr">
        <is>
          <t>Hypertension</t>
        </is>
      </c>
      <c r="M290" s="166" t="inlineStr"/>
      <c r="N290" s="165" t="inlineStr">
        <is>
          <t>Clinic</t>
        </is>
      </c>
      <c r="O290" s="166" t="inlineStr">
        <is>
          <t>ข้อ 18 (PLE_CC1_Practice_Exam.md)</t>
        </is>
      </c>
      <c r="P290" s="165" t="inlineStr">
        <is>
          <t>แบบฝึกหัด</t>
        </is>
      </c>
      <c r="Q290" s="165" t="inlineStr">
        <is>
          <t>เล่มม่วง</t>
        </is>
      </c>
      <c r="R290" s="165" t="inlineStr"/>
    </row>
    <row r="291" ht="24" customHeight="1" s="49">
      <c r="A291" s="165" t="n">
        <v>289</v>
      </c>
      <c r="B291" s="166" t="inlineStr">
        <is>
          <t>Midazolam ที่ปริมาณยาเกินกว่าช่วงที่กำหนด 15% จัดเป็นยาประเภทใด</t>
        </is>
      </c>
      <c r="C291" s="166" t="inlineStr"/>
      <c r="D291" s="166" t="inlineStr">
        <is>
          <t>ยาปลอม</t>
        </is>
      </c>
      <c r="E291" s="166" t="inlineStr">
        <is>
          <t>ยาผิดมาตรฐาน</t>
        </is>
      </c>
      <c r="F291" s="166" t="inlineStr">
        <is>
          <t>ยาเสื่อมคุณภาพ</t>
        </is>
      </c>
      <c r="G291" s="166" t="inlineStr">
        <is>
          <t>ยายกเลิกทะเบียน</t>
        </is>
      </c>
      <c r="H291" s="166" t="inlineStr">
        <is>
          <t>ยาที่ไม่ได้ขึ้นทะเบียนตำรับยา</t>
        </is>
      </c>
      <c r="I291" s="165" t="inlineStr">
        <is>
          <t>1</t>
        </is>
      </c>
      <c r="J291" s="166"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291" s="166" t="inlineStr"/>
      <c r="L291" s="166" t="inlineStr">
        <is>
          <t>Hypertension</t>
        </is>
      </c>
      <c r="M291" s="166" t="inlineStr"/>
      <c r="N291" s="165" t="inlineStr">
        <is>
          <t>Clinic</t>
        </is>
      </c>
      <c r="O291" s="166" t="inlineStr">
        <is>
          <t>ข้อ 34 (PLE_CC1_Practice_Exam.md)</t>
        </is>
      </c>
      <c r="P291" s="165" t="inlineStr">
        <is>
          <t>แบบฝึกหัด</t>
        </is>
      </c>
      <c r="Q291" s="165" t="inlineStr">
        <is>
          <t>เล่มม่วง</t>
        </is>
      </c>
      <c r="R291" s="165" t="inlineStr"/>
    </row>
    <row r="292" ht="24" customHeight="1" s="49">
      <c r="A292" s="165" t="n">
        <v>290</v>
      </c>
      <c r="B292" s="166" t="inlineStr">
        <is>
          <t>กรณีพบยา Midazolam ในร้านขายยา ใครถือเป็นผู้กระทำความผิด</t>
        </is>
      </c>
      <c r="C292" s="166" t="inlineStr"/>
      <c r="D292" s="166" t="inlineStr">
        <is>
          <t>นาย ก.</t>
        </is>
      </c>
      <c r="E292" s="166" t="inlineStr">
        <is>
          <t>นาย ข.</t>
        </is>
      </c>
      <c r="F292" s="166" t="inlineStr">
        <is>
          <t>นาย ค.</t>
        </is>
      </c>
      <c r="G292" s="166" t="inlineStr">
        <is>
          <t>นาย ก. และนาย ข.</t>
        </is>
      </c>
      <c r="H292" s="166"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92" s="165" t="inlineStr">
        <is>
          <t>4</t>
        </is>
      </c>
      <c r="J292" s="166"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292" s="166" t="inlineStr"/>
      <c r="L292" s="166" t="inlineStr">
        <is>
          <t>Hypertension</t>
        </is>
      </c>
      <c r="M292" s="166" t="inlineStr"/>
      <c r="N292" s="165" t="inlineStr">
        <is>
          <t>Clinic</t>
        </is>
      </c>
      <c r="O292" s="166" t="inlineStr">
        <is>
          <t>ข้อ 6 (PLE_CC1_Key_Rx20_UBU.md)</t>
        </is>
      </c>
      <c r="P292" s="165" t="inlineStr">
        <is>
          <t>ข้อสอบจำลอง</t>
        </is>
      </c>
      <c r="Q292" s="165" t="inlineStr">
        <is>
          <t>Mock Rx20 UBU</t>
        </is>
      </c>
      <c r="R292" s="165" t="inlineStr"/>
    </row>
    <row r="293" ht="24" customHeight="1" s="49">
      <c r="A293" s="165" t="n">
        <v>291</v>
      </c>
      <c r="B293" s="166"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93" s="166" t="inlineStr"/>
      <c r="D293" s="166" t="inlineStr">
        <is>
          <t>บัญชี ก</t>
        </is>
      </c>
      <c r="E293" s="166" t="inlineStr">
        <is>
          <t>บัญชี ข</t>
        </is>
      </c>
      <c r="F293" s="166" t="inlineStr">
        <is>
          <t>บัญชี ค</t>
        </is>
      </c>
      <c r="G293" s="166" t="inlineStr">
        <is>
          <t>บัญชี ง</t>
        </is>
      </c>
      <c r="H293" s="166" t="inlineStr">
        <is>
          <t>บัญชี จ (2) เรื่องที่ 10. ยาคุมฉุกเฉิน ผู้ป่วยหญิงอายุ 20 ปี มีรอบเดือนคงที่ 28 วัน มาพบเภสัชกรวันที่ 7 กุมภาพันธ์</t>
        </is>
      </c>
      <c r="I293" s="165" t="inlineStr">
        <is>
          <t>4</t>
        </is>
      </c>
      <c r="J293" s="166"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293" s="166" t="inlineStr"/>
      <c r="L293" s="166" t="inlineStr">
        <is>
          <t>Hypertension</t>
        </is>
      </c>
      <c r="M293" s="166" t="inlineStr"/>
      <c r="N293" s="165" t="inlineStr">
        <is>
          <t>Clinic</t>
        </is>
      </c>
      <c r="O293" s="166" t="inlineStr">
        <is>
          <t>ข้อ 81 (PLE_CC1_Key_Rx20_UBU.md)</t>
        </is>
      </c>
      <c r="P293" s="165" t="inlineStr">
        <is>
          <t>ข้อสอบจำลอง</t>
        </is>
      </c>
      <c r="Q293" s="165" t="inlineStr">
        <is>
          <t>Mock Rx20 UBU</t>
        </is>
      </c>
      <c r="R293" s="165" t="inlineStr"/>
    </row>
    <row r="294" ht="24" customHeight="1" s="49">
      <c r="A294" s="165" t="n">
        <v>292</v>
      </c>
      <c r="B294" s="166" t="inlineStr">
        <is>
          <t>ยาใหม่ อย. กำหนดให้ต้องติดตามความปลอดภัยนานเท่าใด</t>
        </is>
      </c>
      <c r="C294" s="166" t="inlineStr"/>
      <c r="D294" s="166" t="inlineStr">
        <is>
          <t>3 เดือน</t>
        </is>
      </c>
      <c r="E294" s="166" t="inlineStr">
        <is>
          <t>6 เดือน</t>
        </is>
      </c>
      <c r="F294" s="166" t="inlineStr">
        <is>
          <t>12 เดือน</t>
        </is>
      </c>
      <c r="G294" s="166" t="inlineStr">
        <is>
          <t>18 เดือน</t>
        </is>
      </c>
      <c r="H294" s="166" t="inlineStr">
        <is>
          <t>24 เดือน</t>
        </is>
      </c>
      <c r="I294" s="165" t="inlineStr">
        <is>
          <t>5</t>
        </is>
      </c>
      <c r="J294" s="166" t="inlineStr">
        <is>
          <t xml:space="preserve">✅ คำตอบที่ถูกต้อง: ข้อ จ. 24 เดือน
🎯 ทำไมข้อนี้ถึงถูก:
🔍 ข้ออื่นผิดเพราะอะไร:
</t>
        </is>
      </c>
      <c r="K294" s="166" t="inlineStr"/>
      <c r="L294" s="166" t="inlineStr">
        <is>
          <t>Drug Regulatory Affairs</t>
        </is>
      </c>
      <c r="M294" s="166" t="inlineStr"/>
      <c r="N294" s="165" t="inlineStr">
        <is>
          <t>SAP</t>
        </is>
      </c>
      <c r="O294" s="166" t="inlineStr">
        <is>
          <t>[SOURCE: Pharma Plus เล่มม่วง 2 - ข้อสอบย้อนหลังปี 2558 วันที่ 1 ข้อ 18]</t>
        </is>
      </c>
      <c r="P294" s="165" t="inlineStr">
        <is>
          <t>ข้อสอบเก่า</t>
        </is>
      </c>
      <c r="Q294" s="165" t="inlineStr">
        <is>
          <t>2558</t>
        </is>
      </c>
      <c r="R294" s="165" t="inlineStr"/>
    </row>
    <row r="295" ht="24" customHeight="1" s="49">
      <c r="A295" s="165" t="n">
        <v>293</v>
      </c>
      <c r="B295" s="166" t="inlineStr">
        <is>
          <t>Good Pharmacy Practice ใช้สำหรับสถานที่ใด</t>
        </is>
      </c>
      <c r="C295" s="166" t="inlineStr"/>
      <c r="D295" s="166" t="inlineStr">
        <is>
          <t>โรงงานผลิตยา</t>
        </is>
      </c>
      <c r="E295" s="166" t="inlineStr">
        <is>
          <t>ร้านยา ขย1</t>
        </is>
      </c>
      <c r="F295" s="166" t="inlineStr">
        <is>
          <t>ร้านยา ขย2</t>
        </is>
      </c>
      <c r="G295" s="166" t="inlineStr">
        <is>
          <t>ร้านยาคุณภาพ</t>
        </is>
      </c>
      <c r="H295" s="166" t="inlineStr">
        <is>
          <t>ร้านยาแผนปัจจุบัน</t>
        </is>
      </c>
      <c r="I295" s="165" t="inlineStr">
        <is>
          <t>5</t>
        </is>
      </c>
      <c r="J295" s="166" t="inlineStr">
        <is>
          <t xml:space="preserve">✅ คำตอบที่ถูกต้อง: ข้อ จ. ร้านยาแผนปัจจุบัน
🎯 ทำไมข้อนี้ถึงถูก:
🔍 ข้ออื่นผิดเพราะอะไร:
</t>
        </is>
      </c>
      <c r="K295" s="166" t="inlineStr"/>
      <c r="L295" s="166" t="inlineStr">
        <is>
          <t>Pharmacy Law &amp; Community Practice Standards</t>
        </is>
      </c>
      <c r="M295" s="166" t="inlineStr"/>
      <c r="N295" s="165" t="inlineStr">
        <is>
          <t>SAP</t>
        </is>
      </c>
      <c r="O295" s="166" t="inlineStr">
        <is>
          <t>[SOURCE: Pharma Plus เล่มม่วง 2 - ข้อสอบย้อนหลังปี 2558 วันที่ 1 ข้อ 92]</t>
        </is>
      </c>
      <c r="P295" s="165" t="inlineStr">
        <is>
          <t>ข้อสอบเก่า</t>
        </is>
      </c>
      <c r="Q295" s="165" t="inlineStr">
        <is>
          <t>2558</t>
        </is>
      </c>
      <c r="R295" s="165" t="inlineStr"/>
    </row>
    <row r="296" ht="24" customHeight="1" s="49">
      <c r="A296" s="165" t="n">
        <v>294</v>
      </c>
      <c r="B296" s="166" t="inlineStr">
        <is>
          <t>อย. ได้รับรายงานอาการไม่พึงประสงค์ คลื่นไส้ อาเจียน ตับอักเสบ จากขี้เหล็ก จัดเป็นการรายงานแบบใด</t>
        </is>
      </c>
      <c r="C296" s="166" t="inlineStr"/>
      <c r="D296" s="166" t="inlineStr">
        <is>
          <t>Spontaneous report</t>
        </is>
      </c>
      <c r="E296" s="166" t="inlineStr">
        <is>
          <t>Intervention</t>
        </is>
      </c>
      <c r="F296" s="166" t="inlineStr">
        <is>
          <t>Safety program</t>
        </is>
      </c>
      <c r="G296" s="166" t="inlineStr">
        <is>
          <t>Intensive report</t>
        </is>
      </c>
      <c r="H296" s="166" t="inlineStr">
        <is>
          <t>Therapeutic monitoring</t>
        </is>
      </c>
      <c r="I296" s="165" t="inlineStr">
        <is>
          <t>1</t>
        </is>
      </c>
      <c r="J296" s="166" t="inlineStr">
        <is>
          <t xml:space="preserve">✅ คำตอบที่ถูกต้อง: ข้อ ก. Spontaneous report
🎯 ทำไมข้อนี้ถึงถูก:
🔍 ข้ออื่นผิดเพราะอะไร:
</t>
        </is>
      </c>
      <c r="K296" s="166" t="inlineStr"/>
      <c r="L296" s="166" t="inlineStr">
        <is>
          <t>Pharmacovigilance &amp; Drug Safety</t>
        </is>
      </c>
      <c r="M296" s="166" t="inlineStr"/>
      <c r="N296" s="165" t="inlineStr">
        <is>
          <t>SAP</t>
        </is>
      </c>
      <c r="O296" s="166" t="inlineStr">
        <is>
          <t>[SOURCE: Pharma Plus เล่มม่วง 2 - ข้อสอบย้อนหลังปี 2558 วันที่ 2 ข้อ 6]</t>
        </is>
      </c>
      <c r="P296" s="165" t="inlineStr">
        <is>
          <t>ข้อสอบเก่า</t>
        </is>
      </c>
      <c r="Q296" s="165" t="inlineStr">
        <is>
          <t>2558</t>
        </is>
      </c>
      <c r="R296" s="165" t="inlineStr"/>
    </row>
    <row r="297" ht="24" customHeight="1" s="49">
      <c r="A297" s="165" t="n">
        <v>295</v>
      </c>
      <c r="B297" s="166" t="inlineStr">
        <is>
          <t>ใครเป็นผู้รับรองคุณภาพร้านยา</t>
        </is>
      </c>
      <c r="C297" s="166" t="inlineStr"/>
      <c r="D297" s="166" t="inlineStr">
        <is>
          <t>องค์การอาหารและยา</t>
        </is>
      </c>
      <c r="E297" s="166" t="inlineStr">
        <is>
          <t>องค์การเภสัชกรรม</t>
        </is>
      </c>
      <c r="F297" s="166" t="inlineStr">
        <is>
          <t>สภาเภสัชกรรม</t>
        </is>
      </c>
      <c r="G297" s="166" t="inlineStr">
        <is>
          <t>สมาคมเภสัชกรรมชุมชน</t>
        </is>
      </c>
      <c r="H297" s="166" t="inlineStr">
        <is>
          <t>ASHP</t>
        </is>
      </c>
      <c r="I297" s="165" t="inlineStr">
        <is>
          <t>3</t>
        </is>
      </c>
      <c r="J297" s="166" t="inlineStr">
        <is>
          <t xml:space="preserve">✅ คำตอบที่ถูกต้อง: ข้อ ค. สภาเภสัชกรรม
🎯 ทำไมข้อนี้ถึงถูก:
🔍 ข้ออื่นผิดเพราะอะไร:
</t>
        </is>
      </c>
      <c r="K297" s="166" t="inlineStr"/>
      <c r="L297" s="166" t="inlineStr">
        <is>
          <t>Pharmacy Professional Standards</t>
        </is>
      </c>
      <c r="M297" s="166" t="inlineStr"/>
      <c r="N297" s="165" t="inlineStr">
        <is>
          <t>SAP</t>
        </is>
      </c>
      <c r="O297" s="166" t="inlineStr">
        <is>
          <t>[SOURCE: Pharma Plus เล่มม่วง 2 - ข้อสอบย้อนหลังปี 2558 วันที่ 2 ข้อ 37]</t>
        </is>
      </c>
      <c r="P297" s="165" t="inlineStr">
        <is>
          <t>ข้อสอบเก่า</t>
        </is>
      </c>
      <c r="Q297" s="165" t="inlineStr">
        <is>
          <t>2558</t>
        </is>
      </c>
      <c r="R297" s="165" t="inlineStr"/>
    </row>
    <row r="298" ht="24" customHeight="1" s="49">
      <c r="A298" s="165" t="n">
        <v>296</v>
      </c>
      <c r="B298" s="166" t="inlineStr">
        <is>
          <t>มาตรการบังคับใช้สิทธิเหนือสิทธิบัตรยา (Compulsory Licensing: CL) มีประโยชน์ที่สำคัญที่สุดอย่างไร</t>
        </is>
      </c>
      <c r="C298" s="166" t="inlineStr"/>
      <c r="D298" s="166" t="inlineStr">
        <is>
          <t>ทำให้คนไข้เข้าถึงยาได้ง่าย</t>
        </is>
      </c>
      <c r="E298" s="166" t="inlineStr">
        <is>
          <t>คุ้มครองเจ้าของยาต้นแบบ</t>
        </is>
      </c>
      <c r="F298" s="166" t="inlineStr">
        <is>
          <t>เพื่อลดต้นทุนการผลิต</t>
        </is>
      </c>
      <c r="G298" s="166" t="inlineStr">
        <is>
          <t>เพื่อจำกัดการใช้ยาอย่างถูกต้อง</t>
        </is>
      </c>
      <c r="H298" s="166" t="inlineStr">
        <is>
          <t>เพื่อประสิทธิภาพ ความปลอดภัยของผู้ป่วย</t>
        </is>
      </c>
      <c r="I298" s="165" t="inlineStr">
        <is>
          <t>1</t>
        </is>
      </c>
      <c r="J298" s="166" t="inlineStr">
        <is>
          <t xml:space="preserve">✅ คำตอบที่ถูกต้อง: ข้อ ก. ทำให้คนไข้เข้าถึงยาได้ง่าย
🎯 ทำไมข้อนี้ถึงถูก:
🔍 ข้ออื่นผิดเพราะอะไร:
</t>
        </is>
      </c>
      <c r="K298" s="166" t="inlineStr"/>
      <c r="L298" s="166" t="inlineStr">
        <is>
          <t>Intellectual Property and Patent Laws</t>
        </is>
      </c>
      <c r="M298" s="166" t="inlineStr"/>
      <c r="N298" s="165" t="inlineStr">
        <is>
          <t>SAP</t>
        </is>
      </c>
      <c r="O298" s="166" t="inlineStr">
        <is>
          <t>[SOURCE: Pharma Plus เล่มม่วง 2 - ข้อสอบย้อนหลังปี 2558 วันที่ 2 ข้อ 62]</t>
        </is>
      </c>
      <c r="P298" s="165" t="inlineStr">
        <is>
          <t>ข้อสอบเก่า</t>
        </is>
      </c>
      <c r="Q298" s="165" t="inlineStr">
        <is>
          <t>2558</t>
        </is>
      </c>
      <c r="R298" s="165" t="inlineStr"/>
    </row>
    <row r="299" ht="24" customHeight="1" s="49">
      <c r="A299" s="165" t="n">
        <v>297</v>
      </c>
      <c r="B299"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299" s="166" t="inlineStr"/>
      <c r="D299" s="166" t="inlineStr">
        <is>
          <t>BCG</t>
        </is>
      </c>
      <c r="E299" s="166" t="inlineStr">
        <is>
          <t>PCV</t>
        </is>
      </c>
      <c r="F299" s="166" t="inlineStr">
        <is>
          <t>MMR</t>
        </is>
      </c>
      <c r="G299" s="166" t="inlineStr">
        <is>
          <t>HBV</t>
        </is>
      </c>
      <c r="H299" s="166" t="inlineStr">
        <is>
          <t>OPV</t>
        </is>
      </c>
      <c r="I299" s="165" t="inlineStr">
        <is>
          <t>2</t>
        </is>
      </c>
      <c r="J299" s="166" t="inlineStr">
        <is>
          <t xml:space="preserve">✅ คำตอบที่ถูกต้อง: ข้อ ข. PCV
🎯 ทำไมข้อนี้ถึงถูก:
🔍 ข้ออื่นผิดเพราะอะไร:
</t>
        </is>
      </c>
      <c r="K299" s="166" t="inlineStr"/>
      <c r="L299" s="166" t="inlineStr">
        <is>
          <t>Public Health Policy and Vaccination Programs</t>
        </is>
      </c>
      <c r="M299" s="166" t="inlineStr"/>
      <c r="N299" s="165" t="inlineStr">
        <is>
          <t>SAP</t>
        </is>
      </c>
      <c r="O299" s="166" t="inlineStr">
        <is>
          <t>[SOURCE: Pharma Plus เล่มม่วง 2 - ข้อสอบย้อนหลังปี 2558 วันที่ 2 ข้อ 78]</t>
        </is>
      </c>
      <c r="P299" s="165" t="inlineStr">
        <is>
          <t>ข้อสอบเก่า</t>
        </is>
      </c>
      <c r="Q299" s="165" t="inlineStr">
        <is>
          <t>2558</t>
        </is>
      </c>
      <c r="R299" s="165" t="inlineStr"/>
    </row>
    <row r="300" ht="24" customHeight="1" s="49">
      <c r="A300" s="165" t="n">
        <v>298</v>
      </c>
      <c r="B300" s="166" t="inlineStr">
        <is>
          <t>[กรณีศึกษา]
ผู้ป่วยไปซื้อยา diclofenac มาจากร้านชำเพื่อบรรเทาอาการปวด
คำถาม: ร้านชำสามารถขายยา diclofenac ได้หรือไม่</t>
        </is>
      </c>
      <c r="C300" s="166" t="inlineStr"/>
      <c r="D300" s="166" t="inlineStr">
        <is>
          <t>ขายได้ เพราะเป็นยาแผนปัจจุบันบรรจุเสร็จ</t>
        </is>
      </c>
      <c r="E300" s="166" t="inlineStr">
        <is>
          <t>ขายได้ เพราะเป็นยาสามัญประจำบ้าน</t>
        </is>
      </c>
      <c r="F300" s="166" t="inlineStr">
        <is>
          <t>ขายได้ เพราะยานี้ไม่จำเป็นต้องขายโดยเภสัชกร</t>
        </is>
      </c>
      <c r="G300" s="166" t="inlineStr">
        <is>
          <t>ขายไม่ได้ในร้านชำ เนื่องจากเป็นยาอันตราย</t>
        </is>
      </c>
      <c r="H300" s="166" t="inlineStr">
        <is>
          <t>ขายไม่ได้ในร้านชำ เพราะเป็นยาควบคุมพิเศษ</t>
        </is>
      </c>
      <c r="I300" s="165" t="inlineStr">
        <is>
          <t>4</t>
        </is>
      </c>
      <c r="J300"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300" s="166" t="inlineStr"/>
      <c r="L300" s="166" t="inlineStr">
        <is>
          <t>Pharmacy Law</t>
        </is>
      </c>
      <c r="M300" s="166" t="inlineStr"/>
      <c r="N300" s="165" t="inlineStr">
        <is>
          <t>SAP</t>
        </is>
      </c>
      <c r="O300" s="166" t="inlineStr">
        <is>
          <t>[SOURCE: Pharma Plus เล่มม่วง 2 - ข้อสอบย้อนหลัง PLE-CC1 ปี 2564 วันที่ 1 ข้อ 14]</t>
        </is>
      </c>
      <c r="P300" s="165" t="inlineStr">
        <is>
          <t>ข้อสอบเก่า</t>
        </is>
      </c>
      <c r="Q300" s="165" t="inlineStr">
        <is>
          <t>2564</t>
        </is>
      </c>
      <c r="R300" s="165" t="inlineStr"/>
    </row>
    <row r="301" ht="24" customHeight="1" s="49">
      <c r="A301" s="165" t="n">
        <v>299</v>
      </c>
      <c r="B301" s="166" t="inlineStr">
        <is>
          <t>ยาใดที่จำหน่ายในร้านชำไม่ได้</t>
        </is>
      </c>
      <c r="C301" s="166" t="inlineStr"/>
      <c r="D301" s="166" t="inlineStr">
        <is>
          <t>ผงเกลือแร่ซอง ผสมน้ำ 250 mL</t>
        </is>
      </c>
      <c r="E301" s="166" t="inlineStr">
        <is>
          <t>ยาธาตุน้ำแดง 180 mL</t>
        </is>
      </c>
      <c r="F301" s="166" t="inlineStr">
        <is>
          <t>โพรวิโดนไอโอดีน 30 mL</t>
        </is>
      </c>
      <c r="G301" s="166" t="inlineStr">
        <is>
          <t>ยาลดไข้แก้หวัด 4 เม็ด</t>
        </is>
      </c>
      <c r="H301" s="166" t="inlineStr">
        <is>
          <t>ยาระบายมะขามแขก 4 เม็ด</t>
        </is>
      </c>
      <c r="I301" s="165" t="inlineStr">
        <is>
          <t>4</t>
        </is>
      </c>
      <c r="J301"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301" s="166" t="inlineStr"/>
      <c r="L301" s="166" t="inlineStr">
        <is>
          <t>Pharmacy Law</t>
        </is>
      </c>
      <c r="M301" s="166" t="inlineStr"/>
      <c r="N301" s="165" t="inlineStr">
        <is>
          <t>SAP</t>
        </is>
      </c>
      <c r="O301" s="166" t="inlineStr">
        <is>
          <t>[SOURCE: Pharma Plus เล่มม่วง 2 - ข้อสอบย้อนหลัง PLE-CC1 ปี 2564 วันที่ 1 ข้อ 27]</t>
        </is>
      </c>
      <c r="P301" s="165" t="inlineStr">
        <is>
          <t>ข้อสอบเก่า</t>
        </is>
      </c>
      <c r="Q301" s="165" t="inlineStr">
        <is>
          <t>2564</t>
        </is>
      </c>
      <c r="R301" s="165" t="inlineStr"/>
    </row>
    <row r="302" ht="24" customHeight="1" s="49">
      <c r="A302" s="165" t="n">
        <v>300</v>
      </c>
      <c r="B302" s="166" t="inlineStr">
        <is>
          <t>แพทย์สั่งจ่ายยา beclomethasone nasal spray ถามว่ายาใดไม่สามารถหาซื้อได้ในร้านยาคุณภาพ (ห้ามจำหน่ายในร้านยา)</t>
        </is>
      </c>
      <c r="C302" s="166" t="inlineStr"/>
      <c r="D302" s="166" t="inlineStr">
        <is>
          <t>Cetirizine</t>
        </is>
      </c>
      <c r="E302" s="166" t="inlineStr">
        <is>
          <t>Zafirlukast</t>
        </is>
      </c>
      <c r="F302" s="166" t="inlineStr">
        <is>
          <t>Fexofenadine</t>
        </is>
      </c>
      <c r="G302" s="166" t="inlineStr">
        <is>
          <t>Pseudoephedrine</t>
        </is>
      </c>
      <c r="H302" s="166" t="inlineStr">
        <is>
          <t>Budesonide</t>
        </is>
      </c>
      <c r="I302" s="165" t="inlineStr">
        <is>
          <t>4</t>
        </is>
      </c>
      <c r="J302"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302" s="166" t="inlineStr"/>
      <c r="L302" s="166" t="inlineStr">
        <is>
          <t>Pharmacy Law</t>
        </is>
      </c>
      <c r="M302" s="166" t="inlineStr"/>
      <c r="N302" s="165" t="inlineStr">
        <is>
          <t>SAP</t>
        </is>
      </c>
      <c r="O302" s="166" t="inlineStr">
        <is>
          <t>[SOURCE: Pharma Plus เล่มม่วง 2 - ข้อสอบย้อนหลัง PLE-CC1 ปี 2564 วันที่ 1 ข้อ 44]</t>
        </is>
      </c>
      <c r="P302" s="165" t="inlineStr">
        <is>
          <t>ข้อสอบเก่า</t>
        </is>
      </c>
      <c r="Q302" s="165" t="inlineStr">
        <is>
          <t>2564</t>
        </is>
      </c>
      <c r="R302" s="165" t="inlineStr"/>
    </row>
    <row r="303" ht="24" customHeight="1" s="49">
      <c r="A303" s="165" t="n">
        <v>301</v>
      </c>
      <c r="B303"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303" s="166" t="inlineStr"/>
      <c r="D303" s="166" t="inlineStr">
        <is>
          <t>ผิด เพราะจัดยาชุด</t>
        </is>
      </c>
      <c r="E303" s="166" t="inlineStr">
        <is>
          <t>ผิด เพราะขายยาอันตราย</t>
        </is>
      </c>
      <c r="F303" s="166" t="inlineStr">
        <is>
          <t>ไม่ผิด เพราะเภสัชกรเป็นผู้จัดยาให้</t>
        </is>
      </c>
      <c r="G303" s="166" t="inlineStr">
        <is>
          <t>ไม่ผิด เพราะมีใบอนุญาตขายยาแผนปัจจุบัน</t>
        </is>
      </c>
      <c r="H303" s="166" t="inlineStr">
        <is>
          <t>ไม่ผิด เพราะยาเม็ดแก้ปวดที่ขายไม่มี steroid เจือปน</t>
        </is>
      </c>
      <c r="I303" s="165" t="inlineStr">
        <is>
          <t>1</t>
        </is>
      </c>
      <c r="J303" s="16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303" s="166" t="inlineStr"/>
      <c r="L303" s="166" t="inlineStr">
        <is>
          <t>Drug Act B.E. 2510</t>
        </is>
      </c>
      <c r="M303" s="166" t="inlineStr"/>
      <c r="N303" s="165" t="inlineStr">
        <is>
          <t>SAP</t>
        </is>
      </c>
      <c r="O303" s="166" t="inlineStr">
        <is>
          <t>[SOURCE: Pharma Plus เล่มม่วง 2 - ข้อสอบย้อนหลัง PLE-CC1 ปี 2564 วันที่ 1 ข้อ 87]</t>
        </is>
      </c>
      <c r="P303" s="165" t="inlineStr">
        <is>
          <t>ข้อสอบเก่า</t>
        </is>
      </c>
      <c r="Q303" s="165" t="inlineStr">
        <is>
          <t>2564</t>
        </is>
      </c>
      <c r="R303" s="165" t="inlineStr"/>
    </row>
    <row r="304" ht="24" customHeight="1" s="49">
      <c r="A304" s="165" t="n">
        <v>302</v>
      </c>
      <c r="B304"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304" s="166" t="inlineStr"/>
      <c r="D304" s="166" t="inlineStr">
        <is>
          <t>ยาเสื่อมคุณภาพ</t>
        </is>
      </c>
      <c r="E304" s="166" t="inlineStr">
        <is>
          <t>ยาหมดอายุ</t>
        </is>
      </c>
      <c r="F304" s="166" t="inlineStr">
        <is>
          <t>ยาผิดมาตรฐาน</t>
        </is>
      </c>
      <c r="G304" s="166" t="inlineStr">
        <is>
          <t>ยาปลอม</t>
        </is>
      </c>
      <c r="H304" s="166" t="inlineStr">
        <is>
          <t>ยาชุด</t>
        </is>
      </c>
      <c r="I304" s="165" t="inlineStr">
        <is>
          <t>1</t>
        </is>
      </c>
      <c r="J304" s="16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304" s="166" t="inlineStr"/>
      <c r="L304" s="166" t="inlineStr">
        <is>
          <t>Drug Act B.E. 2510</t>
        </is>
      </c>
      <c r="M304" s="166" t="inlineStr"/>
      <c r="N304" s="165" t="inlineStr">
        <is>
          <t>SAP</t>
        </is>
      </c>
      <c r="O304" s="166" t="inlineStr">
        <is>
          <t>[SOURCE: Pharma Plus เล่มม่วง 2 - ข้อสอบย้อนหลัง PLE-CC1 ปี 2564 วันที่ 1 ข้อ 88]</t>
        </is>
      </c>
      <c r="P304" s="165" t="inlineStr">
        <is>
          <t>ข้อสอบเก่า</t>
        </is>
      </c>
      <c r="Q304" s="165" t="inlineStr">
        <is>
          <t>2564</t>
        </is>
      </c>
      <c r="R304" s="165" t="inlineStr"/>
    </row>
    <row r="305" ht="24" customHeight="1" s="49">
      <c r="A305" s="165" t="n">
        <v>303</v>
      </c>
      <c r="B305" s="166" t="inlineStr">
        <is>
          <t>ข้อใดถูกต้องเกี่ยวกับเลขทะเบียนตำรับยา 2C12/60</t>
        </is>
      </c>
      <c r="C305" s="166" t="inlineStr"/>
      <c r="D305" s="166" t="inlineStr">
        <is>
          <t>ยาแผนปัจจุบันสำหรับมนุษย์ถูกขึ้นทะเบียนในเดือนธันวาคม 2560</t>
        </is>
      </c>
      <c r="E305" s="166" t="inlineStr">
        <is>
          <t>2 หมายถึง ยาแผนปัจจุบันสำหรับมนุษย์ที่มีตัวยาสำคัญมากกว่า 1</t>
        </is>
      </c>
      <c r="F305" s="166" t="inlineStr">
        <is>
          <t>2 หมายถึง ยาผสมสำหรับมนุษย์ที่แบ่งบรรจุภายในประเทศ</t>
        </is>
      </c>
      <c r="G305" s="166" t="inlineStr">
        <is>
          <t>C หมายถึง ยาแผนปัจจุบันที่แบ่งบรรจุภายในประเทศ</t>
        </is>
      </c>
      <c r="H305" s="166" t="inlineStr">
        <is>
          <t>C หมายถึงยาแผนปัจจุบันที่ผลิตภายในประเทศ</t>
        </is>
      </c>
      <c r="I305" s="165" t="inlineStr">
        <is>
          <t>4</t>
        </is>
      </c>
      <c r="J305" s="166" t="inlineStr">
        <is>
          <t>✅ คำตอบที่ถูกต้อง: ข้อ ง. C หมายถึง ยาแผนปัจจุบันที่แบ่งบรรจุภายในประเทศ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305" s="166" t="inlineStr"/>
      <c r="L305" s="166" t="inlineStr">
        <is>
          <t>Drug Registration Regulations</t>
        </is>
      </c>
      <c r="M305" s="166" t="inlineStr"/>
      <c r="N305" s="165" t="inlineStr">
        <is>
          <t>SAP</t>
        </is>
      </c>
      <c r="O305" s="166" t="inlineStr">
        <is>
          <t>[SOURCE: Pharma Plus เล่มม่วง 2 - ข้อสอบย้อนหลัง PLE-CC1 ปี 2564 วันที่ 1 ข้อ 89]</t>
        </is>
      </c>
      <c r="P305" s="165" t="inlineStr">
        <is>
          <t>ข้อสอบเก่า</t>
        </is>
      </c>
      <c r="Q305" s="165" t="inlineStr">
        <is>
          <t>2564</t>
        </is>
      </c>
      <c r="R305" s="165" t="inlineStr"/>
    </row>
    <row r="306" ht="24" customHeight="1" s="49">
      <c r="A306" s="165" t="n">
        <v>304</v>
      </c>
      <c r="B306"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306" s="166" t="inlineStr"/>
      <c r="D306" s="166" t="inlineStr">
        <is>
          <t>ยาปลอม</t>
        </is>
      </c>
      <c r="E306" s="166" t="inlineStr">
        <is>
          <t>ยาผิดมาตรฐาน</t>
        </is>
      </c>
      <c r="F306" s="166" t="inlineStr">
        <is>
          <t>ยาเสื่อมคุณภาพ</t>
        </is>
      </c>
      <c r="G306" s="166" t="inlineStr">
        <is>
          <t>ยาไม่ได้ขึ้นทะเบียน</t>
        </is>
      </c>
      <c r="H306" s="166" t="inlineStr">
        <is>
          <t>ยาที่ถูกเพิกถอนทะเบียน</t>
        </is>
      </c>
      <c r="I306" s="165" t="inlineStr">
        <is>
          <t>2</t>
        </is>
      </c>
      <c r="J306"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306" s="166" t="inlineStr"/>
      <c r="L306" s="166" t="inlineStr">
        <is>
          <t>Pharmacy Law</t>
        </is>
      </c>
      <c r="M306" s="166" t="inlineStr"/>
      <c r="N306" s="165" t="inlineStr">
        <is>
          <t>SAP</t>
        </is>
      </c>
      <c r="O306" s="166" t="inlineStr">
        <is>
          <t>[SOURCE: Pharma Plus เล่มม่วง 2 - ข้อสอบย้อนหลัง PLE-CC1 ปี 2564 วันที่ 2 ข้อ 33]</t>
        </is>
      </c>
      <c r="P306" s="165" t="inlineStr">
        <is>
          <t>ข้อสอบเก่า</t>
        </is>
      </c>
      <c r="Q306" s="165" t="inlineStr">
        <is>
          <t>2564</t>
        </is>
      </c>
      <c r="R306" s="165" t="inlineStr"/>
    </row>
    <row r="307" ht="24" customHeight="1" s="49">
      <c r="A307" s="165" t="n">
        <v>305</v>
      </c>
      <c r="B307"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307" s="166" t="inlineStr"/>
      <c r="D307" s="166" t="inlineStr">
        <is>
          <t>มีการใช้รักษาโรคที่พบบ่อย</t>
        </is>
      </c>
      <c r="E307" s="166" t="inlineStr">
        <is>
          <t>เป็นทางเลือกแรกในข้อบ่งใช้นั้น</t>
        </is>
      </c>
      <c r="F307" s="166" t="inlineStr">
        <is>
          <t>ต้องสั่งใช้โดยแพทย์เฉพาะทางเท่านั้น</t>
        </is>
      </c>
      <c r="G307" s="166" t="inlineStr">
        <is>
          <t>มีหลักฐานสนับสนุนเพียงพอ มีหลักฐานอ้างอิงยืนยันชัดเจน</t>
        </is>
      </c>
      <c r="H307" s="166" t="inlineStr">
        <is>
          <t>มีอยู่ในสถานพยาบาลทุกระดับ</t>
        </is>
      </c>
      <c r="I307" s="165" t="inlineStr">
        <is>
          <t>3</t>
        </is>
      </c>
      <c r="J307"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307" s="166" t="inlineStr"/>
      <c r="L307" s="166" t="inlineStr">
        <is>
          <t>National List of Essential Medicines</t>
        </is>
      </c>
      <c r="M307" s="166" t="inlineStr"/>
      <c r="N307" s="165" t="inlineStr">
        <is>
          <t>SAP</t>
        </is>
      </c>
      <c r="O307" s="166" t="inlineStr">
        <is>
          <t>[SOURCE: Pharma Plus เล่มม่วง 2 - ข้อสอบย้อนหลัง PLE-CC1 ปี 2564 วันที่ 2 ข้อ 37]</t>
        </is>
      </c>
      <c r="P307" s="165" t="inlineStr">
        <is>
          <t>ข้อสอบเก่า</t>
        </is>
      </c>
      <c r="Q307" s="165" t="inlineStr">
        <is>
          <t>2564</t>
        </is>
      </c>
      <c r="R307" s="165" t="inlineStr"/>
    </row>
    <row r="308" ht="24" customHeight="1" s="49">
      <c r="A308" s="165" t="n">
        <v>306</v>
      </c>
      <c r="B308" s="166" t="inlineStr">
        <is>
          <t>ยาใดไม่ต้องทำบัญชี ข.ย.11</t>
        </is>
      </c>
      <c r="C308" s="166" t="inlineStr"/>
      <c r="D308" s="166" t="inlineStr">
        <is>
          <t>CPM รูปแบบน้ำ</t>
        </is>
      </c>
      <c r="E308" s="166" t="inlineStr">
        <is>
          <t>Cetirizine รูปแบบน้ำ</t>
        </is>
      </c>
      <c r="F308" s="166" t="inlineStr">
        <is>
          <t>Tramadol ทุกรูปแบบ</t>
        </is>
      </c>
      <c r="G308" s="166" t="inlineStr">
        <is>
          <t>Dextromethorphan รูปแบบน้ำ</t>
        </is>
      </c>
      <c r="H308" s="166" t="inlineStr">
        <is>
          <t>Dextromethorphan รูปแบบเม็ด</t>
        </is>
      </c>
      <c r="I308" s="165" t="inlineStr">
        <is>
          <t>2</t>
        </is>
      </c>
      <c r="J308"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308" s="166" t="inlineStr">
        <is>
          <t>Pharmacy Laws and Regulations</t>
        </is>
      </c>
      <c r="L308" s="166" t="inlineStr">
        <is>
          <t>Dangerous drugs exempted from Form Khor Yor 11 reporting</t>
        </is>
      </c>
      <c r="M308" s="166" t="inlineStr"/>
      <c r="N308" s="165" t="inlineStr">
        <is>
          <t>ยาก</t>
        </is>
      </c>
      <c r="O308" s="166" t="inlineStr">
        <is>
          <t>ข้อสอบเก่า</t>
        </is>
      </c>
      <c r="P308" s="165" t="inlineStr">
        <is>
          <t>ข้อสอบเก่า</t>
        </is>
      </c>
      <c r="Q308" s="165" t="inlineStr">
        <is>
          <t>2565</t>
        </is>
      </c>
      <c r="R308" s="165" t="inlineStr"/>
    </row>
    <row r="309" ht="24" customHeight="1" s="49">
      <c r="A309" s="165" t="n">
        <v>307</v>
      </c>
      <c r="B309" s="166" t="inlineStr">
        <is>
          <t>ใบสำคัญขึ้นทะเบียนยาที่อนุญาตปี 2565 มีอายุกี่ปี</t>
        </is>
      </c>
      <c r="C309" s="166" t="inlineStr"/>
      <c r="D309" s="166" t="inlineStr">
        <is>
          <t>3 ปี</t>
        </is>
      </c>
      <c r="E309" s="166" t="inlineStr">
        <is>
          <t>5 ปี</t>
        </is>
      </c>
      <c r="F309" s="166" t="inlineStr">
        <is>
          <t>7 ปี</t>
        </is>
      </c>
      <c r="G309" s="166" t="inlineStr">
        <is>
          <t>9 ปี</t>
        </is>
      </c>
      <c r="H309" s="166" t="inlineStr">
        <is>
          <t>10 ปี</t>
        </is>
      </c>
      <c r="I309" s="165" t="inlineStr">
        <is>
          <t>2</t>
        </is>
      </c>
      <c r="J309"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309" s="166" t="inlineStr">
        <is>
          <t>Pharmacy Laws and Regulations</t>
        </is>
      </c>
      <c r="L309" s="166" t="inlineStr">
        <is>
          <t>Drug registration validity period under Drug Act amendment 2562</t>
        </is>
      </c>
      <c r="M309" s="166" t="inlineStr"/>
      <c r="N309" s="165" t="inlineStr">
        <is>
          <t>ปานกลาง</t>
        </is>
      </c>
      <c r="O309" s="166" t="inlineStr">
        <is>
          <t>ข้อสอบเก่า</t>
        </is>
      </c>
      <c r="P309" s="165" t="inlineStr">
        <is>
          <t>ข้อสอบเก่า</t>
        </is>
      </c>
      <c r="Q309" s="165" t="inlineStr">
        <is>
          <t>2565</t>
        </is>
      </c>
      <c r="R309" s="165" t="inlineStr"/>
    </row>
    <row r="310" ht="24" customHeight="1" s="49">
      <c r="A310" s="165" t="n">
        <v>308</v>
      </c>
      <c r="B310" s="166" t="inlineStr">
        <is>
          <t>หากร้านขายยาต้องการจ่าย lorazepam จะต้องมีใบอนุญาตใด</t>
        </is>
      </c>
      <c r="C310" s="166" t="inlineStr"/>
      <c r="D310" s="166" t="inlineStr">
        <is>
          <t>ใบอนุญาตขายยาแผนปัจจุบัน</t>
        </is>
      </c>
      <c r="E310" s="166" t="inlineStr">
        <is>
          <t>ใบอนุญาตขายยาแผนปัจจุบันและใบอนุญาตขายยาเสพติดให้โทษประเภทที่ 1-2</t>
        </is>
      </c>
      <c r="F310" s="166" t="inlineStr">
        <is>
          <t>ใบอนุญาตขายยาแผนปัจจุบันและใบอนุญาตขายยาเสพติดให้โทษประเภทที่ 3</t>
        </is>
      </c>
      <c r="G310" s="166" t="inlineStr">
        <is>
          <t>ใบอนุญาตขายยาแผนปัจจุบันและใบอนุญาตขายวัตถุออกฤทธิ์ต่อจิตและประสาทประเภทที่ 2</t>
        </is>
      </c>
      <c r="H310" s="166" t="inlineStr">
        <is>
          <t>ใบอนุญาตขายยาแผนปัจจุบันและใบอนุญาตขายวัตถุออกฤทธิ์ต่อจิตและประสาทประเภทที่ 3-4</t>
        </is>
      </c>
      <c r="I310" s="165" t="inlineStr">
        <is>
          <t>5</t>
        </is>
      </c>
      <c r="J310"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310" s="166" t="inlineStr">
        <is>
          <t>Narcotics and Psychotropics Laws</t>
        </is>
      </c>
      <c r="L310" s="166" t="inlineStr">
        <is>
          <t>Psychotropic substances licensing requirements in modern pharmacy</t>
        </is>
      </c>
      <c r="M310" s="166" t="inlineStr"/>
      <c r="N310" s="165" t="inlineStr">
        <is>
          <t>ปานกลาง</t>
        </is>
      </c>
      <c r="O310" s="166" t="inlineStr">
        <is>
          <t>ข้อสอบเก่า</t>
        </is>
      </c>
      <c r="P310" s="165" t="inlineStr">
        <is>
          <t>ข้อสอบเก่า</t>
        </is>
      </c>
      <c r="Q310" s="165" t="inlineStr">
        <is>
          <t>2565</t>
        </is>
      </c>
      <c r="R310" s="165" t="inlineStr"/>
    </row>
    <row r="311" ht="24" customHeight="1" s="49">
      <c r="A311" s="165" t="n">
        <v>309</v>
      </c>
      <c r="B311" s="166" t="inlineStr">
        <is>
          <t>เลขทะเบียนยาใดที่เป็นยาผสม 2 ตัว ผลิตในประเทศไทย</t>
        </is>
      </c>
      <c r="C311" s="166" t="inlineStr"/>
      <c r="D311" s="166" t="inlineStr">
        <is>
          <t>1A89/65</t>
        </is>
      </c>
      <c r="E311" s="166" t="inlineStr">
        <is>
          <t>2A56/64</t>
        </is>
      </c>
      <c r="F311" s="166" t="inlineStr">
        <is>
          <t>1C12/44</t>
        </is>
      </c>
      <c r="G311" s="166" t="inlineStr">
        <is>
          <t>2C124/54</t>
        </is>
      </c>
      <c r="H311" s="166" t="inlineStr">
        <is>
          <t>2B43/47</t>
        </is>
      </c>
      <c r="I311" s="165" t="inlineStr">
        <is>
          <t>2</t>
        </is>
      </c>
      <c r="J311"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311" s="166" t="inlineStr">
        <is>
          <t>Drug Registration and Regulations</t>
        </is>
      </c>
      <c r="L311" s="166" t="inlineStr">
        <is>
          <t>Drug Registration Number System (2A/1A/2B/1B/2C/1C)</t>
        </is>
      </c>
      <c r="M311" s="166" t="inlineStr"/>
      <c r="N311" s="165" t="inlineStr">
        <is>
          <t>ยาก</t>
        </is>
      </c>
      <c r="O311" s="166" t="inlineStr">
        <is>
          <t>ข้อสอบเก่า</t>
        </is>
      </c>
      <c r="P311" s="165" t="inlineStr">
        <is>
          <t>ข้อสอบเก่า</t>
        </is>
      </c>
      <c r="Q311" s="165" t="inlineStr">
        <is>
          <t>2565</t>
        </is>
      </c>
      <c r="R311" s="165" t="inlineStr"/>
    </row>
    <row r="312" ht="24" customHeight="1" s="49">
      <c r="A312" s="165" t="n">
        <v>310</v>
      </c>
      <c r="B312"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312" s="166" t="inlineStr"/>
      <c r="D312" s="166" t="inlineStr">
        <is>
          <t>นายเหลืองสามารถเป็นผู้ปฏิบัติการได้ทั้ง 2 ร้าน</t>
        </is>
      </c>
      <c r="E312" s="166" t="inlineStr">
        <is>
          <t>นาย A สามารถเป็นผู้ปฏิบัติการร้าน A ได้เพียงร้านเดียว</t>
        </is>
      </c>
      <c r="F312" s="166" t="inlineStr">
        <is>
          <t>นายเหลืองไม่สามารถจ่ายยา omeprazole capsule ได้</t>
        </is>
      </c>
      <c r="G312" s="166" t="inlineStr">
        <is>
          <t>นาย A สามารถจ่ายยา prednisolone 5 mg ได้โดยไม่ต้องมีใบสั่งยา</t>
        </is>
      </c>
      <c r="H312" s="166" t="inlineStr">
        <is>
          <t>นางสาว ข สามารถจ่ายยา amoxicillin ให้กับลูกค้าและให้คำบริการเกี่ยวกับการใช้ยาได้</t>
        </is>
      </c>
      <c r="I312" s="165" t="inlineStr">
        <is>
          <t>2</t>
        </is>
      </c>
      <c r="J312"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312" s="166" t="inlineStr">
        <is>
          <t>Pharmacy Practice Law</t>
        </is>
      </c>
      <c r="L312" s="166" t="inlineStr">
        <is>
          <t>Duties of Licensee and Operating Pharmacist</t>
        </is>
      </c>
      <c r="M312" s="166" t="inlineStr"/>
      <c r="N312" s="165" t="inlineStr">
        <is>
          <t>ปานกลาง</t>
        </is>
      </c>
      <c r="O312" s="166" t="inlineStr">
        <is>
          <t>ข้อสอบเก่า</t>
        </is>
      </c>
      <c r="P312" s="165" t="inlineStr">
        <is>
          <t>ข้อสอบเก่า</t>
        </is>
      </c>
      <c r="Q312" s="165" t="inlineStr">
        <is>
          <t>2565</t>
        </is>
      </c>
      <c r="R312" s="165" t="inlineStr"/>
    </row>
    <row r="313" ht="24" customHeight="1" s="49">
      <c r="A313" s="165" t="n">
        <v>311</v>
      </c>
      <c r="B313" s="166" t="inlineStr">
        <is>
          <t>ข้อใดไม่สามารถโฆษณาโดยตรงต่อผู้มีใบประกอบวิชาชีพได้</t>
        </is>
      </c>
      <c r="C313" s="166" t="inlineStr"/>
      <c r="D313" s="166" t="inlineStr">
        <is>
          <t>โฆษณาคุมกำเนิด</t>
        </is>
      </c>
      <c r="E313" s="166" t="inlineStr">
        <is>
          <t>โฆษณายาอันตราย</t>
        </is>
      </c>
      <c r="F313" s="166" t="inlineStr">
        <is>
          <t>โฆษณายาควบคุมพิเศษ</t>
        </is>
      </c>
      <c r="G313" s="166" t="inlineStr">
        <is>
          <t>โฆษณาแบบแถมพก</t>
        </is>
      </c>
      <c r="H313" s="166" t="inlineStr">
        <is>
          <t>โฆษณาโดยอ้างบุคคลอื่นรับรอง</t>
        </is>
      </c>
      <c r="I313" s="165" t="inlineStr">
        <is>
          <t>4</t>
        </is>
      </c>
      <c r="J313"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313" s="166" t="inlineStr">
        <is>
          <t>Drug Advertising Regulations</t>
        </is>
      </c>
      <c r="L313" s="166" t="inlineStr">
        <is>
          <t>Direct Advertising Restrictions to Healthcare Professionals</t>
        </is>
      </c>
      <c r="M313" s="166" t="inlineStr"/>
      <c r="N313" s="165" t="inlineStr">
        <is>
          <t>ปานกลาง</t>
        </is>
      </c>
      <c r="O313" s="166" t="inlineStr">
        <is>
          <t>ข้อสอบเก่า</t>
        </is>
      </c>
      <c r="P313" s="165" t="inlineStr">
        <is>
          <t>ข้อสอบเก่า</t>
        </is>
      </c>
      <c r="Q313" s="165" t="inlineStr">
        <is>
          <t>2565</t>
        </is>
      </c>
      <c r="R313" s="165" t="inlineStr"/>
    </row>
    <row r="314" ht="24" customHeight="1" s="49">
      <c r="A314" s="165" t="n">
        <v>312</v>
      </c>
      <c r="B314"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314" s="166" t="inlineStr"/>
      <c r="D314" s="166" t="inlineStr">
        <is>
          <t>ทั้งยา A และยา B เป็นยาปลอม</t>
        </is>
      </c>
      <c r="E314" s="166" t="inlineStr">
        <is>
          <t>ยา A เป็นยาปลอม ยา B เป็นยาผิดมาตรฐาน</t>
        </is>
      </c>
      <c r="F314" s="166" t="inlineStr">
        <is>
          <t>ยา A เป็นยาผิดมาตรฐาน ยา B เป็นยาปลอม</t>
        </is>
      </c>
      <c r="G314" s="166" t="inlineStr">
        <is>
          <t>ยา A เป็นยาปลอม ยา B เป็นยาเสื่อมมาตรฐาน</t>
        </is>
      </c>
      <c r="H314" s="166" t="inlineStr">
        <is>
          <t>ยา A เป็นยาผิดมาตรฐาน ยา B เป็นยาเสื่อมคุณภาพ</t>
        </is>
      </c>
      <c r="I314" s="165" t="inlineStr">
        <is>
          <t>2</t>
        </is>
      </c>
      <c r="J314"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314" s="166" t="inlineStr">
        <is>
          <t>Drug Quality and Legal Classification</t>
        </is>
      </c>
      <c r="L314" s="166" t="inlineStr">
        <is>
          <t>Counterfeit Drug vs Substandard Drug Definitions</t>
        </is>
      </c>
      <c r="M314" s="166" t="inlineStr"/>
      <c r="N314" s="165" t="inlineStr">
        <is>
          <t>ยาก</t>
        </is>
      </c>
      <c r="O314" s="166" t="inlineStr">
        <is>
          <t>ข้อสอบเก่า</t>
        </is>
      </c>
      <c r="P314" s="165" t="inlineStr">
        <is>
          <t>ข้อสอบเก่า</t>
        </is>
      </c>
      <c r="Q314" s="165" t="inlineStr">
        <is>
          <t>2565</t>
        </is>
      </c>
      <c r="R314" s="165" t="inlineStr"/>
    </row>
    <row r="315" ht="24" customHeight="1" s="49"/>
    <row r="316" ht="24" customHeight="1" s="49"/>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R2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ถ้าผู้ป่วยใช้ยาพ่น budesonide inhaler หมด และใช้สิทธิบัตรทอง สามารถขอรับยาต่อได้หรือไม่</t>
        </is>
      </c>
      <c r="C3" s="166" t="inlineStr"/>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ระบบประกันสุขภาพ</t>
        </is>
      </c>
      <c r="M3" s="166" t="inlineStr"/>
      <c r="N3" s="165" t="inlineStr">
        <is>
          <t>SAP</t>
        </is>
      </c>
      <c r="O3" s="166" t="inlineStr">
        <is>
          <t>ข้อ 9 Pharma Plus เล่มม่วง (เฉลยข้อ ง)</t>
        </is>
      </c>
      <c r="P3" s="165" t="inlineStr">
        <is>
          <t>แบบฝึกหัด</t>
        </is>
      </c>
      <c r="Q3" s="165" t="inlineStr">
        <is>
          <t>เล่มม่วง</t>
        </is>
      </c>
      <c r="R3" s="165" t="inlineStr"/>
    </row>
    <row r="4" ht="24" customHeight="1" s="49">
      <c r="A4" s="167" t="n">
        <v>2</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inlineStr"/>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ระบบประกันสุขภาพ</t>
        </is>
      </c>
      <c r="M4" s="166" t="inlineStr"/>
      <c r="N4" s="165" t="inlineStr">
        <is>
          <t>SAP</t>
        </is>
      </c>
      <c r="O4" s="166" t="inlineStr">
        <is>
          <t>ข้อ 31 Pharma Plus เล่มม่วง (เฉลยข้อ ก)</t>
        </is>
      </c>
      <c r="P4" s="165" t="inlineStr">
        <is>
          <t>แบบฝึกหัด</t>
        </is>
      </c>
      <c r="Q4" s="165" t="inlineStr">
        <is>
          <t>เล่มม่วง</t>
        </is>
      </c>
      <c r="R4" s="165" t="inlineStr"/>
    </row>
    <row r="5" ht="24" customHeight="1" s="49">
      <c r="A5" s="165" t="n">
        <v>3</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inlineStr"/>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66" t="inlineStr"/>
      <c r="L5" s="166" t="inlineStr">
        <is>
          <t>Pharmacy Administration &amp; System</t>
        </is>
      </c>
      <c r="M5" s="166" t="inlineStr"/>
      <c r="N5" s="165" t="inlineStr">
        <is>
          <t>SAP</t>
        </is>
      </c>
      <c r="O5" s="166" t="inlineStr">
        <is>
          <t>แบบฝึกหัด PLE-CC 1 ข้อ 106</t>
        </is>
      </c>
      <c r="P5" s="165" t="inlineStr">
        <is>
          <t>แบบฝึกหัด</t>
        </is>
      </c>
      <c r="Q5" s="165" t="inlineStr">
        <is>
          <t>เล่มม่วง</t>
        </is>
      </c>
      <c r="R5" s="165" t="inlineStr"/>
    </row>
    <row r="6" ht="24" customHeight="1" s="49">
      <c r="A6" s="165" t="n">
        <v>4</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inlineStr"/>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66" t="inlineStr"/>
      <c r="L6" s="166" t="inlineStr">
        <is>
          <t>Hypertension</t>
        </is>
      </c>
      <c r="M6" s="166" t="inlineStr"/>
      <c r="N6" s="165" t="inlineStr">
        <is>
          <t>Clinic</t>
        </is>
      </c>
      <c r="O6" s="166" t="inlineStr">
        <is>
          <t>ข้อ 8 (PLE_CC1_2561_Key.md)</t>
        </is>
      </c>
      <c r="P6" s="165" t="inlineStr">
        <is>
          <t>ข้อสอบเก่า</t>
        </is>
      </c>
      <c r="Q6" s="165" t="inlineStr">
        <is>
          <t>2561</t>
        </is>
      </c>
      <c r="R6" s="165" t="inlineStr"/>
    </row>
    <row r="7" ht="24" customHeight="1" s="49">
      <c r="A7" s="165" t="n">
        <v>5</v>
      </c>
      <c r="B7" s="166"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7" s="166" t="inlineStr"/>
      <c r="D7" s="166" t="inlineStr">
        <is>
          <t>Precontemplation</t>
        </is>
      </c>
      <c r="E7" s="166" t="inlineStr">
        <is>
          <t>Contemplation</t>
        </is>
      </c>
      <c r="F7" s="166" t="inlineStr">
        <is>
          <t>Preparation</t>
        </is>
      </c>
      <c r="G7" s="166" t="inlineStr">
        <is>
          <t>Action</t>
        </is>
      </c>
      <c r="H7" s="166" t="inlineStr">
        <is>
          <t>Maintenance</t>
        </is>
      </c>
      <c r="I7" s="165" t="inlineStr">
        <is>
          <t>1</t>
        </is>
      </c>
      <c r="J7" s="166" t="inlineStr">
        <is>
          <t>✅ คำตอบที่ถูกต้อง: ข้อ ก. Precontemplation
💡 Background:
ทฤษฎีระยะความพร้อมในการเปลี่ยนพฤติกรรม (Stages of Change): ระยะ Precontemplation คือระยะที่ผู้สูบบุหรี่ยังไม่มีความคิดที่จะเลิกบุหรี่ในระยะ 6 เดือนข้างหน้า บทบาทของบุคลากรสาธารณสุขคือการสร้างความตระหนักรู้และให้ข้อมูล (Consciousness raising)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Transtheoretical Model (Stages of Change) &amp; แนวทางเวชปฏิบัติสำหรับการบำบัดรักษาโรคติดยาสูบในประเทศไทย
📌 จุดจำก่อนสอบ:
• Precontemplation = ยังไม่คิดจะเลิกใน 6 เดือน, Contemplation = คิดจะเลิกใน 6 เดือน, Preparation = เตรียมเลิกใน 1 เดือน</t>
        </is>
      </c>
      <c r="K7" s="166" t="inlineStr"/>
      <c r="L7" s="166" t="inlineStr">
        <is>
          <t>Hypertension</t>
        </is>
      </c>
      <c r="M7" s="166" t="inlineStr"/>
      <c r="N7" s="165" t="inlineStr">
        <is>
          <t>Clinic</t>
        </is>
      </c>
      <c r="O7" s="166" t="inlineStr">
        <is>
          <t>ข้อ 53 (Pharmtutor_2024_Set2.md)</t>
        </is>
      </c>
      <c r="P7" s="165" t="inlineStr">
        <is>
          <t>ข้อสอบจำลอง</t>
        </is>
      </c>
      <c r="Q7" s="165" t="inlineStr">
        <is>
          <t>Mock Pharmtutor 2024</t>
        </is>
      </c>
      <c r="R7" s="165" t="inlineStr"/>
    </row>
    <row r="8" ht="24" customHeight="1" s="49">
      <c r="A8" s="165" t="n">
        <v>6</v>
      </c>
      <c r="B8" s="16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8" s="166" t="inlineStr"/>
      <c r="D8" s="166" t="inlineStr">
        <is>
          <t>ต้นทุนทางตรงทางการแพทย์์ Direct medical cost</t>
        </is>
      </c>
      <c r="E8" s="166" t="inlineStr">
        <is>
          <t>ต้นทุนทางตรงที่ไม่เกี่ยวข้องทางการแพทย์์ Direct non-medical cost</t>
        </is>
      </c>
      <c r="F8" s="166" t="inlineStr">
        <is>
          <t>ต้นทุนทางอ้อม Indirect medical cost</t>
        </is>
      </c>
      <c r="G8" s="166" t="inlineStr">
        <is>
          <t>ต้นทุนค่าเสียโอกาส Opportunity medical cost</t>
        </is>
      </c>
      <c r="H8" s="166" t="inlineStr">
        <is>
          <t>ต้นทุนการไปทำงาน working cost</t>
        </is>
      </c>
      <c r="I8" s="165" t="inlineStr">
        <is>
          <t>1</t>
        </is>
      </c>
      <c r="J8" s="166" t="inlineStr">
        <is>
          <t>✅ คำตอบที่ถูกต้อง: ข้อ ก. ต้นทุนทางตรงทางการแพทย์์ Direct medical cost
💡 Background: การบริหารเวชภัณฑ์และคลังยาในโรงพยาบาลและร้านยาเพื่อควบคุมต้นทุนรวมให้อยู่ในระดับต่ำสุด
🎯 ทำไมข้อนี้ถึงถูก:
ข้อ ก. (ต้นทุนทางตรงทางการแพทย์์ Direct medical cost) เป็นคำตอบที่ถูกต้องและสอดคล้องกับหลักวิชาการและแนวทางเวชปฏิบัติในการรักษา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K8" s="166" t="inlineStr"/>
      <c r="L8" s="166" t="inlineStr">
        <is>
          <t>Hypertension</t>
        </is>
      </c>
      <c r="M8" s="166" t="inlineStr"/>
      <c r="N8" s="165" t="inlineStr">
        <is>
          <t>Clinic</t>
        </is>
      </c>
      <c r="O8" s="166" t="inlineStr">
        <is>
          <t>ข้อ 110 (Pharmtutor_2024_Set2.md)</t>
        </is>
      </c>
      <c r="P8" s="165" t="inlineStr">
        <is>
          <t>ข้อสอบจำลอง</t>
        </is>
      </c>
      <c r="Q8" s="165" t="inlineStr">
        <is>
          <t>Mock Pharmtutor 2024</t>
        </is>
      </c>
      <c r="R8" s="165" t="inlineStr"/>
    </row>
    <row r="9" ht="24" customHeight="1" s="49">
      <c r="A9" s="165" t="n">
        <v>7</v>
      </c>
      <c r="B9"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9" s="166" t="inlineStr"/>
      <c r="D9" s="166" t="inlineStr">
        <is>
          <t>ทุกด้านของผู้ป่วย คือ กายภาพ จิตอารมณ์ และสังคม</t>
        </is>
      </c>
      <c r="E9" s="166" t="inlineStr">
        <is>
          <t>ทุกรูปแบบการดูแล คือ ส่งเสริมสุขภาพ ป้องกัน รักษา และฟื้นฟูสุขภาพ</t>
        </is>
      </c>
      <c r="F9" s="166" t="inlineStr">
        <is>
          <t>ทุกวิธีการที่ใช้ คือ ความรู้ (cognitive) ปฏิบัติ (psychomotor) และเจตคติ (attitude)</t>
        </is>
      </c>
      <c r="G9"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s="166" t="inlineStr">
        <is>
          <t>Atorvastatin 20 mg OD</t>
        </is>
      </c>
      <c r="I9" s="165" t="inlineStr">
        <is>
          <t>1</t>
        </is>
      </c>
      <c r="J9" s="166"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9" s="166" t="inlineStr"/>
      <c r="L9" s="166" t="inlineStr">
        <is>
          <t>Hypertension</t>
        </is>
      </c>
      <c r="M9" s="166" t="inlineStr"/>
      <c r="N9" s="165" t="inlineStr">
        <is>
          <t>Clinic</t>
        </is>
      </c>
      <c r="O9" s="166" t="inlineStr">
        <is>
          <t>ข้อ 3 (PLE_CC1_2533.md)</t>
        </is>
      </c>
      <c r="P9" s="165" t="inlineStr">
        <is>
          <t>ข้อสอบเก่า</t>
        </is>
      </c>
      <c r="Q9" s="165" t="inlineStr">
        <is>
          <t>2533</t>
        </is>
      </c>
      <c r="R9" s="165" t="inlineStr"/>
    </row>
    <row r="10" ht="24" customHeight="1" s="49">
      <c r="A10" s="165" t="n">
        <v>8</v>
      </c>
      <c r="B10"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10" s="166" t="inlineStr"/>
      <c r="D10" s="166" t="inlineStr">
        <is>
          <t>Capitation</t>
        </is>
      </c>
      <c r="E10" s="166" t="inlineStr">
        <is>
          <t>Pay for Performance</t>
        </is>
      </c>
      <c r="F10" s="166" t="inlineStr">
        <is>
          <t>Diagnosis related group</t>
        </is>
      </c>
      <c r="G10" s="166" t="inlineStr">
        <is>
          <t>Fee for Service</t>
        </is>
      </c>
      <c r="H10" s="166" t="inlineStr">
        <is>
          <t>Fee schedule</t>
        </is>
      </c>
      <c r="I10" s="165" t="inlineStr">
        <is>
          <t>4</t>
        </is>
      </c>
      <c r="J10" s="166" t="inlineStr">
        <is>
          <t xml:space="preserve">✅ คำตอบที่ถูกต้อง: ข้อ ง. Fee for Service
🎯 ทำไมข้อนี้ถึงถูก:
🔍 ข้ออื่นผิดเพราะอะไร:
</t>
        </is>
      </c>
      <c r="K10" s="166" t="inlineStr"/>
      <c r="L10" s="166" t="inlineStr">
        <is>
          <t>Healthcare Financing &amp; Reimbursement</t>
        </is>
      </c>
      <c r="M10" s="166" t="inlineStr"/>
      <c r="N10" s="165" t="inlineStr">
        <is>
          <t>SAP</t>
        </is>
      </c>
      <c r="O10" s="166" t="inlineStr">
        <is>
          <t>[SOURCE: Pharma Plus เล่มม่วง 2 - ข้อสอบย้อนหลังปี 2558 วันที่ 1 ข้อ 35]</t>
        </is>
      </c>
      <c r="P10" s="165" t="inlineStr">
        <is>
          <t>ข้อสอบเก่า</t>
        </is>
      </c>
      <c r="Q10" s="165" t="inlineStr">
        <is>
          <t>2558</t>
        </is>
      </c>
      <c r="R10" s="165" t="inlineStr"/>
    </row>
    <row r="11" ht="24" customHeight="1" s="49">
      <c r="A11" s="165" t="n">
        <v>9</v>
      </c>
      <c r="B11"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11" s="166" t="inlineStr"/>
      <c r="D11" s="166" t="inlineStr">
        <is>
          <t>Cost-effective</t>
        </is>
      </c>
      <c r="E11" s="166" t="inlineStr">
        <is>
          <t>Cost-benefit</t>
        </is>
      </c>
      <c r="F11" s="166" t="inlineStr">
        <is>
          <t>Cost-utility</t>
        </is>
      </c>
      <c r="G11" s="166" t="inlineStr">
        <is>
          <t>Cost-minimize</t>
        </is>
      </c>
      <c r="H11" s="166" t="inlineStr">
        <is>
          <t>Cost analysis</t>
        </is>
      </c>
      <c r="I11" s="165" t="inlineStr">
        <is>
          <t>4</t>
        </is>
      </c>
      <c r="J11" s="166" t="inlineStr">
        <is>
          <t xml:space="preserve">✅ คำตอบที่ถูกต้อง: ข้อ ง. Cost-minimize
🎯 ทำไมข้อนี้ถึงถูก:
🔍 ข้ออื่นผิดเพราะอะไร:
</t>
        </is>
      </c>
      <c r="K11" s="166" t="inlineStr"/>
      <c r="L11" s="166" t="inlineStr">
        <is>
          <t>Pharmacoeconomics</t>
        </is>
      </c>
      <c r="M11" s="166" t="inlineStr"/>
      <c r="N11" s="165" t="inlineStr">
        <is>
          <t>SAP</t>
        </is>
      </c>
      <c r="O11" s="166" t="inlineStr">
        <is>
          <t>[SOURCE: Pharma Plus เล่มม่วง 2 - ข้อสอบย้อนหลังปี 2558 วันที่ 1 ข้อ 76]</t>
        </is>
      </c>
      <c r="P11" s="165" t="inlineStr">
        <is>
          <t>ข้อสอบเก่า</t>
        </is>
      </c>
      <c r="Q11" s="165" t="inlineStr">
        <is>
          <t>2558</t>
        </is>
      </c>
      <c r="R11" s="165" t="inlineStr"/>
    </row>
    <row r="12" ht="24" customHeight="1" s="49">
      <c r="A12" s="165" t="n">
        <v>10</v>
      </c>
      <c r="B12" s="166" t="inlineStr">
        <is>
          <t>ถ้ายาต่อไปนี้มีประสิทธิภาพเท่ากัน ท่านจะเลือกยาในข้อใดเข้าโรงพยาบาล</t>
        </is>
      </c>
      <c r="C12" s="166" t="inlineStr"/>
      <c r="D12" s="166" t="inlineStr">
        <is>
          <t>ยา A เม็ดละ 10 บาท รับประทาน 1 x 2 นาน 7 วัน</t>
        </is>
      </c>
      <c r="E12" s="166" t="inlineStr">
        <is>
          <t>ยา B เม็ดละ 20 บาท รับประทาน 2 x 2 นาน 3 วัน</t>
        </is>
      </c>
      <c r="F12" s="166" t="inlineStr">
        <is>
          <t>ยา C เม็ดละ 35 บาท รับประทาน 1 x 1 นาน 5 วัน</t>
        </is>
      </c>
      <c r="G12" s="166" t="inlineStr">
        <is>
          <t>ยา D เม็ดละ 30 บาท รับประทาน 1 x 2 นาน 3 วัน</t>
        </is>
      </c>
      <c r="H12" s="166" t="inlineStr">
        <is>
          <t>ยา E เม็ดละ 40 บาท รับประทาน 4 x 1 วัน</t>
        </is>
      </c>
      <c r="I12" s="165" t="inlineStr">
        <is>
          <t>1</t>
        </is>
      </c>
      <c r="J12" s="166" t="inlineStr">
        <is>
          <t xml:space="preserve">✅ คำตอบที่ถูกต้อง: ข้อ ก. ยา A เม็ดละ 10 บาท รับประทาน 1 x 2 นาน 7 วัน
🎯 ทำไมข้อนี้ถึงถูก:
🔍 ข้ออื่นผิดเพราะอะไร:
</t>
        </is>
      </c>
      <c r="K12" s="166" t="inlineStr"/>
      <c r="L12" s="166" t="inlineStr">
        <is>
          <t>Pharmacoeconomics</t>
        </is>
      </c>
      <c r="M12" s="166" t="inlineStr"/>
      <c r="N12" s="165" t="inlineStr">
        <is>
          <t>SAP</t>
        </is>
      </c>
      <c r="O12" s="166" t="inlineStr">
        <is>
          <t>[SOURCE: Pharma Plus เล่มม่วง 2 - ข้อสอบย้อนหลังปี 2558 วันที่ 2 ข้อ 15]</t>
        </is>
      </c>
      <c r="P12" s="165" t="inlineStr">
        <is>
          <t>ข้อสอบเก่า</t>
        </is>
      </c>
      <c r="Q12" s="165" t="inlineStr">
        <is>
          <t>2558</t>
        </is>
      </c>
      <c r="R12" s="165" t="inlineStr"/>
    </row>
    <row r="13" ht="24" customHeight="1" s="49">
      <c r="A13" s="165" t="n">
        <v>11</v>
      </c>
      <c r="B13" s="166" t="inlineStr">
        <is>
          <t>ข้อใดคือค่าใช้จ่ายทางอ้อม (indirect cost)</t>
        </is>
      </c>
      <c r="C13" s="166" t="inlineStr"/>
      <c r="D13" s="166" t="inlineStr">
        <is>
          <t>ค่ารักษาพยาบาล</t>
        </is>
      </c>
      <c r="E13" s="166" t="inlineStr">
        <is>
          <t>ค่าตรวจวินิจฉัย</t>
        </is>
      </c>
      <c r="F13" s="166" t="inlineStr">
        <is>
          <t>ค่าเจาะเลือด</t>
        </is>
      </c>
      <c r="G13" s="166" t="inlineStr">
        <is>
          <t>ค่าตรวจทางห้องปฏิบัติการ</t>
        </is>
      </c>
      <c r="H13" s="166" t="inlineStr">
        <is>
          <t>ค่าเสียโอกาสหยุดลางาน</t>
        </is>
      </c>
      <c r="I13" s="165" t="inlineStr">
        <is>
          <t>5</t>
        </is>
      </c>
      <c r="J13" s="166" t="inlineStr">
        <is>
          <t xml:space="preserve">✅ คำตอบที่ถูกต้อง: ข้อ จ. ค่าเสียโอกาสหยุดลางาน
🎯 ทำไมข้อนี้ถึงถูก:
🔍 ข้ออื่นผิดเพราะอะไร:
</t>
        </is>
      </c>
      <c r="K13" s="166" t="inlineStr"/>
      <c r="L13" s="166" t="inlineStr">
        <is>
          <t>Pharmacoeconomics</t>
        </is>
      </c>
      <c r="M13" s="166" t="inlineStr"/>
      <c r="N13" s="165" t="inlineStr">
        <is>
          <t>SAP</t>
        </is>
      </c>
      <c r="O13" s="166" t="inlineStr">
        <is>
          <t>[SOURCE: Pharma Plus เล่มม่วง 2 - ข้อสอบย้อนหลังปี 2558 วันที่ 2 ข้อ 30]</t>
        </is>
      </c>
      <c r="P13" s="165" t="inlineStr">
        <is>
          <t>ข้อสอบเก่า</t>
        </is>
      </c>
      <c r="Q13" s="165" t="inlineStr">
        <is>
          <t>2558</t>
        </is>
      </c>
      <c r="R13" s="165" t="inlineStr"/>
    </row>
    <row r="14" ht="24" customHeight="1" s="49">
      <c r="A14" s="165" t="n">
        <v>12</v>
      </c>
      <c r="B14"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ผู้ป่วยไปรับยา ibuprofen จาก รพ.สต. เพราะปวดหลังโดยเจ้าหน้าที่ไม่ทราบประวัติโรคหัวใจล้มเหลว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4" s="166" t="inlineStr"/>
      <c r="D14" s="166" t="inlineStr">
        <is>
          <t>เจ้าหน้าที่ รพ.สต. ขาดความรู้ความสามารถ</t>
        </is>
      </c>
      <c r="E14" s="166" t="inlineStr">
        <is>
          <t>ระบบการส่งต่อข้อมูลผู้ป่วยยังไม่ดีพอ</t>
        </is>
      </c>
      <c r="F14" s="166" t="inlineStr">
        <is>
          <t>ไม่มีเภสัชกรที่ รพ.สต.</t>
        </is>
      </c>
      <c r="G14" s="166" t="inlineStr">
        <is>
          <t>ระบบคอมพิวเตอร์ไม่ดี ไม่มีประวัติผู้ป่วย</t>
        </is>
      </c>
      <c r="H14" s="166" t="inlineStr">
        <is>
          <t>ไม่มีการบันทึกประวัติแพ้ยา</t>
        </is>
      </c>
      <c r="I14" s="165" t="inlineStr">
        <is>
          <t>2</t>
        </is>
      </c>
      <c r="J14"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4" s="166" t="inlineStr"/>
      <c r="L14" s="166" t="inlineStr">
        <is>
          <t>Health Care System</t>
        </is>
      </c>
      <c r="M14" s="166" t="inlineStr"/>
      <c r="N14" s="165" t="inlineStr">
        <is>
          <t>SAP</t>
        </is>
      </c>
      <c r="O14" s="166" t="inlineStr">
        <is>
          <t>[SOURCE: Pharma Plus เล่มม่วง 2 - ข้อสอบย้อนหลัง PLE-CC1 ปี 2564 วันที่ 1 ข้อ 5]</t>
        </is>
      </c>
      <c r="P14" s="165" t="inlineStr">
        <is>
          <t>ข้อสอบเก่า</t>
        </is>
      </c>
      <c r="Q14" s="165" t="inlineStr">
        <is>
          <t>2564</t>
        </is>
      </c>
      <c r="R14" s="165" t="inlineStr"/>
    </row>
    <row r="15" ht="24" customHeight="1" s="49">
      <c r="A15" s="165" t="n">
        <v>13</v>
      </c>
      <c r="B15"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5" s="166" t="inlineStr"/>
      <c r="D15" s="166" t="inlineStr">
        <is>
          <t>Adherence</t>
        </is>
      </c>
      <c r="E15" s="166" t="inlineStr">
        <is>
          <t>Improper drug selection</t>
        </is>
      </c>
      <c r="F15" s="166" t="inlineStr">
        <is>
          <t>Unnecessary drug</t>
        </is>
      </c>
      <c r="G15" s="166" t="inlineStr">
        <is>
          <t>Dose too high</t>
        </is>
      </c>
      <c r="H15" s="166" t="inlineStr">
        <is>
          <t>Untreated indication</t>
        </is>
      </c>
      <c r="I15" s="165" t="inlineStr">
        <is>
          <t>1</t>
        </is>
      </c>
      <c r="J15"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5" s="166" t="inlineStr"/>
      <c r="L15" s="166" t="inlineStr">
        <is>
          <t>Drug Therapy Problems</t>
        </is>
      </c>
      <c r="M15" s="166" t="inlineStr"/>
      <c r="N15" s="165" t="inlineStr">
        <is>
          <t>Clinic</t>
        </is>
      </c>
      <c r="O15" s="166" t="inlineStr">
        <is>
          <t>[SOURCE: Pharma Plus เล่มม่วง 2 - ข้อสอบย้อนหลัง PLE-CC1 ปี 2564 วันที่ 1 ข้อ 15]</t>
        </is>
      </c>
      <c r="P15" s="165" t="inlineStr">
        <is>
          <t>ข้อสอบเก่า</t>
        </is>
      </c>
      <c r="Q15" s="165" t="inlineStr">
        <is>
          <t>2564</t>
        </is>
      </c>
      <c r="R15" s="165" t="inlineStr"/>
    </row>
    <row r="16" ht="24" customHeight="1" s="49">
      <c r="A16" s="165" t="n">
        <v>14</v>
      </c>
      <c r="B16" s="166" t="inlineStr">
        <is>
          <t>หากต้องการเปิดหนังสือเพื่อค้นคว้า เรื่อง bioequivalence ควรเปิดหนังสือเล่มใด</t>
        </is>
      </c>
      <c r="C16" s="166" t="inlineStr"/>
      <c r="D16" s="166" t="inlineStr">
        <is>
          <t>USP</t>
        </is>
      </c>
      <c r="E16" s="166" t="inlineStr">
        <is>
          <t>Drug fact and comparison</t>
        </is>
      </c>
      <c r="F16" s="166" t="inlineStr">
        <is>
          <t>Drug information handbook</t>
        </is>
      </c>
      <c r="G16" s="166" t="inlineStr">
        <is>
          <t>Drug interaction fact</t>
        </is>
      </c>
      <c r="H16" s="166" t="inlineStr">
        <is>
          <t>Pharmacotherapy</t>
        </is>
      </c>
      <c r="I16" s="165" t="inlineStr">
        <is>
          <t>1</t>
        </is>
      </c>
      <c r="J16" s="166" t="inlineStr">
        <is>
          <t>✅ คำตอบที่ถูกต้อง: ข้อ ก. USP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6" s="166" t="inlineStr"/>
      <c r="L16" s="166" t="inlineStr">
        <is>
          <t>Drug Information Resources</t>
        </is>
      </c>
      <c r="M16" s="166" t="inlineStr"/>
      <c r="N16" s="165" t="inlineStr">
        <is>
          <t>SAP</t>
        </is>
      </c>
      <c r="O16" s="166" t="inlineStr">
        <is>
          <t>[SOURCE: Pharma Plus เล่มม่วง 2 - ข้อสอบย้อนหลัง PLE-CC1 ปี 2564 วันที่ 1 ข้อ 57]</t>
        </is>
      </c>
      <c r="P16" s="165" t="inlineStr">
        <is>
          <t>ข้อสอบเก่า</t>
        </is>
      </c>
      <c r="Q16" s="165" t="inlineStr">
        <is>
          <t>2564</t>
        </is>
      </c>
      <c r="R16" s="165" t="inlineStr"/>
    </row>
    <row r="17" ht="24" customHeight="1" s="49">
      <c r="A17" s="165" t="n">
        <v>15</v>
      </c>
      <c r="B17" s="166" t="inlineStr">
        <is>
          <t>จะหา corticosteroids systemic equivalency ได้จากหนังสือใด</t>
        </is>
      </c>
      <c r="C17" s="166" t="inlineStr"/>
      <c r="D17" s="166" t="inlineStr">
        <is>
          <t>Drug information handbook</t>
        </is>
      </c>
      <c r="E17" s="166" t="inlineStr">
        <is>
          <t>British formula</t>
        </is>
      </c>
      <c r="F17" s="166" t="inlineStr">
        <is>
          <t>Martindale</t>
        </is>
      </c>
      <c r="G17" s="166" t="inlineStr">
        <is>
          <t>USP</t>
        </is>
      </c>
      <c r="H17" s="166" t="inlineStr">
        <is>
          <t>Mims</t>
        </is>
      </c>
      <c r="I17" s="165" t="inlineStr">
        <is>
          <t>1</t>
        </is>
      </c>
      <c r="J17" s="166" t="inlineStr">
        <is>
          <t>✅ คำตอบที่ถูกต้อง: ข้อ ก. Drug information handbook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7" s="166" t="inlineStr"/>
      <c r="L17" s="166" t="inlineStr">
        <is>
          <t>Drug Information Resources</t>
        </is>
      </c>
      <c r="M17" s="166" t="inlineStr"/>
      <c r="N17" s="165" t="inlineStr">
        <is>
          <t>SAP</t>
        </is>
      </c>
      <c r="O17" s="166" t="inlineStr">
        <is>
          <t>[SOURCE: Pharma Plus เล่มม่วง 2 - ข้อสอบย้อนหลัง PLE-CC1 ปี 2564 วันที่ 1 ข้อ 62]</t>
        </is>
      </c>
      <c r="P17" s="165" t="inlineStr">
        <is>
          <t>ข้อสอบเก่า</t>
        </is>
      </c>
      <c r="Q17" s="165" t="inlineStr">
        <is>
          <t>2564</t>
        </is>
      </c>
      <c r="R17" s="165" t="inlineStr"/>
    </row>
    <row r="18" ht="24" customHeight="1" s="49">
      <c r="A18" s="165" t="n">
        <v>16</v>
      </c>
      <c r="B18"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8" s="166" t="inlineStr"/>
      <c r="D18" s="166" t="inlineStr">
        <is>
          <t>MIMS</t>
        </is>
      </c>
      <c r="E18" s="166" t="inlineStr">
        <is>
          <t>Micromedex</t>
        </is>
      </c>
      <c r="F18" s="166" t="inlineStr">
        <is>
          <t>Medscape</t>
        </is>
      </c>
      <c r="G18" s="166" t="inlineStr">
        <is>
          <t>Drug information handbook</t>
        </is>
      </c>
      <c r="H18" s="166" t="inlineStr">
        <is>
          <t>Martindale</t>
        </is>
      </c>
      <c r="I18" s="165" t="inlineStr">
        <is>
          <t>1</t>
        </is>
      </c>
      <c r="J18" s="166" t="inlineStr">
        <is>
          <t>✅ คำตอบที่ถูกต้อง: ข้อ ก. MIMS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8" s="166" t="inlineStr"/>
      <c r="L18" s="166" t="inlineStr">
        <is>
          <t>Drug Information Resources</t>
        </is>
      </c>
      <c r="M18" s="166" t="inlineStr"/>
      <c r="N18" s="165" t="inlineStr">
        <is>
          <t>SAP</t>
        </is>
      </c>
      <c r="O18" s="166" t="inlineStr">
        <is>
          <t>[SOURCE: Pharma Plus เล่มม่วง 2 - ข้อสอบย้อนหลัง PLE-CC1 ปี 2564 วันที่ 1 ข้อ 67]</t>
        </is>
      </c>
      <c r="P18" s="165" t="inlineStr">
        <is>
          <t>ข้อสอบเก่า</t>
        </is>
      </c>
      <c r="Q18" s="165" t="inlineStr">
        <is>
          <t>2564</t>
        </is>
      </c>
      <c r="R18" s="165" t="inlineStr"/>
    </row>
    <row r="19" ht="24" customHeight="1" s="49">
      <c r="A19" s="165" t="n">
        <v>17</v>
      </c>
      <c r="B19" s="166" t="inlineStr">
        <is>
          <t>ต้องการเปลี่ยนระบบกระจายยาจาก three-day dose เป็น one day dose ใช้ระบบใดประกันคุณภาพ</t>
        </is>
      </c>
      <c r="C19" s="166" t="inlineStr"/>
      <c r="D19" s="166" t="inlineStr">
        <is>
          <t>GMP</t>
        </is>
      </c>
      <c r="E19" s="166" t="inlineStr">
        <is>
          <t>PIC/S</t>
        </is>
      </c>
      <c r="F19" s="166" t="inlineStr">
        <is>
          <t>PDCA</t>
        </is>
      </c>
      <c r="G19" s="166" t="inlineStr">
        <is>
          <t>HACCP</t>
        </is>
      </c>
      <c r="H19" s="166" t="inlineStr">
        <is>
          <t>GMP QA</t>
        </is>
      </c>
      <c r="I19" s="165" t="inlineStr">
        <is>
          <t>3</t>
        </is>
      </c>
      <c r="J19" s="166" t="inlineStr">
        <is>
          <t>✅ คำตอบที่ถูกต้อง: ข้อ ค. PDCA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9" s="166" t="inlineStr"/>
      <c r="L19" s="166" t="inlineStr">
        <is>
          <t>Hospital Pharmacy and Quality Improvement</t>
        </is>
      </c>
      <c r="M19" s="166" t="inlineStr"/>
      <c r="N19" s="165" t="inlineStr">
        <is>
          <t>SAP</t>
        </is>
      </c>
      <c r="O19" s="166" t="inlineStr">
        <is>
          <t>[SOURCE: Pharma Plus เล่มม่วง 2 - ข้อสอบย้อนหลัง PLE-CC1 ปี 2564 วันที่ 1 ข้อ 70]</t>
        </is>
      </c>
      <c r="P19" s="165" t="inlineStr">
        <is>
          <t>ข้อสอบเก่า</t>
        </is>
      </c>
      <c r="Q19" s="165" t="inlineStr">
        <is>
          <t>2564</t>
        </is>
      </c>
      <c r="R19" s="165" t="inlineStr"/>
    </row>
    <row r="20" ht="24" customHeight="1" s="49">
      <c r="A20" s="165" t="n">
        <v>18</v>
      </c>
      <c r="B20" s="166" t="inlineStr">
        <is>
          <t>ต้องการค้นข้อมูลเกี่ยวกับยา ที่เป็นปัจจุบันควรค้นจากฐานข้อมูลใดดีที่สุด</t>
        </is>
      </c>
      <c r="C20" s="166" t="inlineStr"/>
      <c r="D20" s="166" t="inlineStr">
        <is>
          <t>Drug information handbook</t>
        </is>
      </c>
      <c r="E20" s="166" t="inlineStr">
        <is>
          <t>Drug fact and comparison</t>
        </is>
      </c>
      <c r="F20" s="166" t="inlineStr">
        <is>
          <t>AHFS</t>
        </is>
      </c>
      <c r="G20" s="166" t="inlineStr">
        <is>
          <t>PubMed</t>
        </is>
      </c>
      <c r="H20" s="166" t="inlineStr">
        <is>
          <t>Pharmacotherapy Handbook</t>
        </is>
      </c>
      <c r="I20" s="165" t="inlineStr">
        <is>
          <t>4</t>
        </is>
      </c>
      <c r="J20" s="166" t="inlineStr">
        <is>
          <t>✅ คำตอบที่ถูกต้อง: ข้อ ง. PubMed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20" s="166" t="inlineStr"/>
      <c r="L20" s="166" t="inlineStr">
        <is>
          <t>Drug Information Resources</t>
        </is>
      </c>
      <c r="M20" s="166" t="inlineStr"/>
      <c r="N20" s="165" t="inlineStr">
        <is>
          <t>SAP</t>
        </is>
      </c>
      <c r="O20" s="166" t="inlineStr">
        <is>
          <t>[SOURCE: Pharma Plus เล่มม่วง 2 - ข้อสอบย้อนหลัง PLE-CC1 ปี 2564 วันที่ 1 ข้อ 76]</t>
        </is>
      </c>
      <c r="P20" s="165" t="inlineStr">
        <is>
          <t>ข้อสอบเก่า</t>
        </is>
      </c>
      <c r="Q20" s="165" t="inlineStr">
        <is>
          <t>2564</t>
        </is>
      </c>
      <c r="R20" s="165" t="inlineStr"/>
    </row>
    <row r="21" ht="24" customHeight="1" s="49">
      <c r="A21" s="165" t="n">
        <v>19</v>
      </c>
      <c r="B21"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21" s="166" t="inlineStr"/>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21" s="166" t="inlineStr"/>
      <c r="L21" s="166" t="inlineStr">
        <is>
          <t>Medication Safety</t>
        </is>
      </c>
      <c r="M21" s="166" t="inlineStr"/>
      <c r="N21" s="165" t="inlineStr">
        <is>
          <t>SAP</t>
        </is>
      </c>
      <c r="O21" s="166" t="inlineStr">
        <is>
          <t>[SOURCE: Pharma Plus เล่มม่วง 2 - ข้อสอบย้อนหลัง PLE-CC1 ปี 2564 วันที่ 1 ข้อ 82]</t>
        </is>
      </c>
      <c r="P21" s="165" t="inlineStr">
        <is>
          <t>ข้อสอบเก่า</t>
        </is>
      </c>
      <c r="Q21" s="165" t="inlineStr">
        <is>
          <t>2564</t>
        </is>
      </c>
      <c r="R21" s="165" t="inlineStr"/>
    </row>
    <row r="22" ht="24" customHeight="1" s="49">
      <c r="A22" s="165" t="n">
        <v>20</v>
      </c>
      <c r="B22" s="166" t="inlineStr">
        <is>
          <t>ข้อใดคือ indirect cost</t>
        </is>
      </c>
      <c r="C22" s="166" t="inlineStr"/>
      <c r="D22" s="166" t="inlineStr">
        <is>
          <t>ค่ายา</t>
        </is>
      </c>
      <c r="E22" s="166" t="inlineStr">
        <is>
          <t>ค่าตรวจเลือด</t>
        </is>
      </c>
      <c r="F22" s="166" t="inlineStr">
        <is>
          <t>ค่าเครื่องมือแพทย์</t>
        </is>
      </c>
      <c r="G22" s="166" t="inlineStr">
        <is>
          <t>ค่าความเจ็บปวด</t>
        </is>
      </c>
      <c r="H22" s="166" t="inlineStr">
        <is>
          <t>ค่าสูญเสียประสิทธิภาพการทำงาน (loss productivity)</t>
        </is>
      </c>
      <c r="I22" s="165" t="inlineStr">
        <is>
          <t>5</t>
        </is>
      </c>
      <c r="J22" s="166" t="inlineStr">
        <is>
          <t>✅ คำตอบที่ถูกต้อง: ข้อ จ. ค่าสูญเสียประสิทธิภาพการทำงาน (loss productivity)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2" s="166" t="inlineStr"/>
      <c r="L22" s="166" t="inlineStr">
        <is>
          <t>Pharmacoeconomics</t>
        </is>
      </c>
      <c r="M22" s="166" t="inlineStr"/>
      <c r="N22" s="165" t="inlineStr">
        <is>
          <t>SAP</t>
        </is>
      </c>
      <c r="O22" s="166" t="inlineStr">
        <is>
          <t>[SOURCE: Pharma Plus เล่มม่วง 2 - ข้อสอบย้อนหลัง PLE-CC1 ปี 2564 วันที่ 1 ข้อ 92]</t>
        </is>
      </c>
      <c r="P22" s="165" t="inlineStr">
        <is>
          <t>ข้อสอบเก่า</t>
        </is>
      </c>
      <c r="Q22" s="165" t="inlineStr">
        <is>
          <t>2564</t>
        </is>
      </c>
      <c r="R22" s="165" t="inlineStr"/>
    </row>
    <row r="23" ht="24" customHeight="1" s="49">
      <c r="A23" s="165" t="n">
        <v>21</v>
      </c>
      <c r="B23"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3" s="166" t="inlineStr"/>
      <c r="D23" s="166" t="inlineStr">
        <is>
          <t>A</t>
        </is>
      </c>
      <c r="E23" s="166" t="inlineStr">
        <is>
          <t>B</t>
        </is>
      </c>
      <c r="F23" s="166" t="inlineStr">
        <is>
          <t>C</t>
        </is>
      </c>
      <c r="G23" s="166" t="inlineStr">
        <is>
          <t>D</t>
        </is>
      </c>
      <c r="H23" s="166" t="inlineStr">
        <is>
          <t>E</t>
        </is>
      </c>
      <c r="I23" s="165" t="inlineStr">
        <is>
          <t>3</t>
        </is>
      </c>
      <c r="J23"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3" s="166" t="inlineStr"/>
      <c r="L23" s="166" t="inlineStr">
        <is>
          <t>Medication Safety</t>
        </is>
      </c>
      <c r="M23" s="166" t="inlineStr"/>
      <c r="N23" s="165" t="inlineStr">
        <is>
          <t>SAP</t>
        </is>
      </c>
      <c r="O23" s="166" t="inlineStr">
        <is>
          <t>[SOURCE: Pharma Plus เล่มม่วง 2 - ข้อสอบย้อนหลัง PLE-CC1 ปี 2564 วันที่ 2 ข้อ 14]</t>
        </is>
      </c>
      <c r="P23" s="165" t="inlineStr">
        <is>
          <t>ข้อสอบเก่า</t>
        </is>
      </c>
      <c r="Q23" s="165" t="inlineStr">
        <is>
          <t>2564</t>
        </is>
      </c>
      <c r="R23" s="165" t="inlineStr"/>
    </row>
    <row r="24" ht="24" customHeight="1" s="49">
      <c r="A24" s="165" t="n">
        <v>22</v>
      </c>
      <c r="B24"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4" s="166" t="inlineStr"/>
      <c r="D24" s="166" t="inlineStr">
        <is>
          <t>MIMS</t>
        </is>
      </c>
      <c r="E24" s="166" t="inlineStr">
        <is>
          <t>BP for formular</t>
        </is>
      </c>
      <c r="F24" s="166" t="inlineStr">
        <is>
          <t>Pharmacotherapy</t>
        </is>
      </c>
      <c r="G24" s="166" t="inlineStr">
        <is>
          <t>Drug fact and comparison</t>
        </is>
      </c>
      <c r="H24" s="166" t="inlineStr">
        <is>
          <t>Handbook on injectable drug</t>
        </is>
      </c>
      <c r="I24" s="165" t="inlineStr">
        <is>
          <t>5</t>
        </is>
      </c>
      <c r="J24"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4" s="166" t="inlineStr"/>
      <c r="L24" s="166" t="inlineStr">
        <is>
          <t>Drug Information Services</t>
        </is>
      </c>
      <c r="M24" s="166" t="inlineStr"/>
      <c r="N24" s="165" t="inlineStr">
        <is>
          <t>SAP</t>
        </is>
      </c>
      <c r="O24" s="166" t="inlineStr">
        <is>
          <t>[SOURCE: Pharma Plus เล่มม่วง 2 - ข้อสอบย้อนหลัง PLE-CC1 ปี 2564 วันที่ 2 ข้อ 27]</t>
        </is>
      </c>
      <c r="P24" s="165" t="inlineStr">
        <is>
          <t>ข้อสอบเก่า</t>
        </is>
      </c>
      <c r="Q24" s="165" t="inlineStr">
        <is>
          <t>2564</t>
        </is>
      </c>
      <c r="R24" s="165" t="inlineStr"/>
    </row>
    <row r="25" ht="24" customHeight="1" s="49">
      <c r="A25" s="165" t="n">
        <v>23</v>
      </c>
      <c r="B25"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ผู้ป่วยรายนี้สูบบุหรี่กี่ pack year</t>
        </is>
      </c>
      <c r="C25" s="166" t="inlineStr"/>
      <c r="D25" s="166" t="inlineStr">
        <is>
          <t>10 pack year</t>
        </is>
      </c>
      <c r="E25" s="166" t="inlineStr">
        <is>
          <t>15 pack year</t>
        </is>
      </c>
      <c r="F25" s="166" t="inlineStr">
        <is>
          <t>20 pack year</t>
        </is>
      </c>
      <c r="G25" s="166" t="inlineStr">
        <is>
          <t>25 pack year</t>
        </is>
      </c>
      <c r="H25" s="166" t="inlineStr">
        <is>
          <t>30 pack year</t>
        </is>
      </c>
      <c r="I25" s="165" t="inlineStr">
        <is>
          <t>4</t>
        </is>
      </c>
      <c r="J25"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5" s="166" t="inlineStr">
        <is>
          <t>Smoking Cessation and Public Health</t>
        </is>
      </c>
      <c r="L25" s="166" t="inlineStr">
        <is>
          <t>Pack-Year Calculation Formula</t>
        </is>
      </c>
      <c r="M25" s="166" t="inlineStr"/>
      <c r="N25" s="165" t="inlineStr">
        <is>
          <t>ยาก</t>
        </is>
      </c>
      <c r="O25" s="166" t="inlineStr">
        <is>
          <t>ข้อสอบเก่า</t>
        </is>
      </c>
      <c r="P25" s="165" t="inlineStr">
        <is>
          <t>ข้อสอบเก่า</t>
        </is>
      </c>
      <c r="Q25" s="165" t="inlineStr">
        <is>
          <t>2565</t>
        </is>
      </c>
      <c r="R25" s="165" t="inlineStr"/>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R8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inlineStr"/>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รูปแบบการวิจัยทางคลินิก</t>
        </is>
      </c>
      <c r="M3" s="166" t="inlineStr"/>
      <c r="N3" s="165" t="inlineStr">
        <is>
          <t>SAP</t>
        </is>
      </c>
      <c r="O3" s="166" t="inlineStr">
        <is>
          <t>ข้อ 30 Pharma Plus เล่มม่วง (เฉลยข้อ ง)</t>
        </is>
      </c>
      <c r="P3" s="165" t="inlineStr">
        <is>
          <t>แบบฝึกหัด</t>
        </is>
      </c>
      <c r="Q3" s="165" t="inlineStr">
        <is>
          <t>เล่มม่วง</t>
        </is>
      </c>
      <c r="R3" s="165" t="inlineStr"/>
    </row>
    <row r="4" ht="24" customHeight="1" s="49">
      <c r="A4" s="167" t="n">
        <v>2</v>
      </c>
      <c r="B4" s="166" t="inlineStr">
        <is>
          <t>ทำการศึกษา ergotamine ในรูปแบบต่างกัน 2 รูปแบบโดยเปรียบเทียบระดับสูงสุดจะใช้สถิติใดทดสอบ</t>
        </is>
      </c>
      <c r="C4" s="166" t="inlineStr"/>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รูปแบบการวิจัยทางคลินิก</t>
        </is>
      </c>
      <c r="M4" s="166" t="inlineStr"/>
      <c r="N4" s="165" t="inlineStr">
        <is>
          <t>SAP</t>
        </is>
      </c>
      <c r="O4" s="166" t="inlineStr">
        <is>
          <t>ข้อ 52 Pharma Plus เล่มม่วง (เฉลยข้อ ก)</t>
        </is>
      </c>
      <c r="P4" s="165" t="inlineStr">
        <is>
          <t>แบบฝึกหัด</t>
        </is>
      </c>
      <c r="Q4" s="165" t="inlineStr">
        <is>
          <t>เล่มม่วง</t>
        </is>
      </c>
      <c r="R4" s="165" t="inlineStr"/>
    </row>
    <row r="5" ht="24" customHeight="1" s="49">
      <c r="A5" s="167" t="n">
        <v>3</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inlineStr"/>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รูปแบบการวิจัยทางคลินิก</t>
        </is>
      </c>
      <c r="M5" s="166" t="inlineStr"/>
      <c r="N5" s="165" t="inlineStr">
        <is>
          <t>SAP</t>
        </is>
      </c>
      <c r="O5" s="166" t="inlineStr">
        <is>
          <t>ข้อ 55 Pharma Plus เล่มม่วง (เฉลยข้อ ก)</t>
        </is>
      </c>
      <c r="P5" s="165" t="inlineStr">
        <is>
          <t>แบบฝึกหัด</t>
        </is>
      </c>
      <c r="Q5" s="165" t="inlineStr">
        <is>
          <t>เล่มม่วง</t>
        </is>
      </c>
      <c r="R5" s="165" t="inlineStr"/>
    </row>
    <row r="6" ht="24" customHeight="1" s="49">
      <c r="A6" s="167" t="n">
        <v>4</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inlineStr"/>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รูปแบบการวิจัยทางคลินิก</t>
        </is>
      </c>
      <c r="M6" s="166" t="inlineStr"/>
      <c r="N6" s="165" t="inlineStr">
        <is>
          <t>SAP</t>
        </is>
      </c>
      <c r="O6" s="166" t="inlineStr">
        <is>
          <t>ข้อ 56 Pharma Plus เล่มม่วง (เฉลยข้อ ง)</t>
        </is>
      </c>
      <c r="P6" s="165" t="inlineStr">
        <is>
          <t>แบบฝึกหัด</t>
        </is>
      </c>
      <c r="Q6" s="165" t="inlineStr">
        <is>
          <t>เล่มม่วง</t>
        </is>
      </c>
      <c r="R6" s="165" t="inlineStr"/>
    </row>
    <row r="7" ht="24" customHeight="1" s="49">
      <c r="A7" s="167" t="n">
        <v>5</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inlineStr"/>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รูปแบบการวิจัยทางคลินิก</t>
        </is>
      </c>
      <c r="M7" s="166" t="inlineStr"/>
      <c r="N7" s="165" t="inlineStr">
        <is>
          <t>SAP</t>
        </is>
      </c>
      <c r="O7" s="166" t="inlineStr">
        <is>
          <t>ข้อ 59 Pharma Plus เล่มม่วง (เฉลยข้อ จ)</t>
        </is>
      </c>
      <c r="P7" s="165" t="inlineStr">
        <is>
          <t>แบบฝึกหัด</t>
        </is>
      </c>
      <c r="Q7" s="165" t="inlineStr">
        <is>
          <t>เล่มม่วง</t>
        </is>
      </c>
      <c r="R7" s="165" t="inlineStr"/>
    </row>
    <row r="8" ht="24" customHeight="1" s="49">
      <c r="A8" s="167" t="n">
        <v>6</v>
      </c>
      <c r="B8" s="166" t="inlineStr">
        <is>
          <t>การทดสอบอาการข้างเคียงของยา colchicine ในกลุ่มคน 3 กลุ่มที่ได้รับยาในขนาดต่างกัน ใช้สถิติในข้อใด</t>
        </is>
      </c>
      <c r="C8" s="166" t="inlineStr"/>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รูปแบบการวิจัยทางคลินิก</t>
        </is>
      </c>
      <c r="M8" s="166" t="inlineStr"/>
      <c r="N8" s="165" t="inlineStr">
        <is>
          <t>SAP</t>
        </is>
      </c>
      <c r="O8" s="166" t="inlineStr">
        <is>
          <t>ข้อ 102 Pharma Plus เล่มม่วง (เฉลยข้อ ง)</t>
        </is>
      </c>
      <c r="P8" s="165" t="inlineStr">
        <is>
          <t>แบบฝึกหัด</t>
        </is>
      </c>
      <c r="Q8" s="165" t="inlineStr">
        <is>
          <t>เล่มม่วง</t>
        </is>
      </c>
      <c r="R8" s="165" t="inlineStr"/>
    </row>
    <row r="9" ht="24" customHeight="1" s="49">
      <c r="A9" s="167" t="n">
        <v>7</v>
      </c>
      <c r="B9" s="166" t="inlineStr">
        <is>
          <t>การทาน aspirin สามารถลดการเกิด CAD โดยมีค่า OR 0.83 หมายความว่าอย่างไร</t>
        </is>
      </c>
      <c r="C9" s="166" t="inlineStr"/>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รูปแบบการวิจัยทางคลินิก</t>
        </is>
      </c>
      <c r="M9" s="166" t="inlineStr"/>
      <c r="N9" s="165" t="inlineStr">
        <is>
          <t>SAP</t>
        </is>
      </c>
      <c r="O9" s="166" t="inlineStr">
        <is>
          <t>ข้อ 103 Pharma Plus เล่มม่วง (เฉลยข้อ ก)</t>
        </is>
      </c>
      <c r="P9" s="165" t="inlineStr">
        <is>
          <t>แบบฝึกหัด</t>
        </is>
      </c>
      <c r="Q9" s="165" t="inlineStr">
        <is>
          <t>เล่มม่วง</t>
        </is>
      </c>
      <c r="R9" s="165" t="inlineStr"/>
    </row>
    <row r="10" ht="24" customHeight="1" s="49">
      <c r="A10" s="167" t="n">
        <v>8</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inlineStr"/>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สถิติวิเคราะห์</t>
        </is>
      </c>
      <c r="M10" s="166" t="inlineStr"/>
      <c r="N10" s="165" t="inlineStr">
        <is>
          <t>SAP</t>
        </is>
      </c>
      <c r="O10" s="166" t="inlineStr">
        <is>
          <t>ข้อ 105 Pharma Plus เล่มม่วง (เฉลยข้อ ข)</t>
        </is>
      </c>
      <c r="P10" s="165" t="inlineStr">
        <is>
          <t>แบบฝึกหัด</t>
        </is>
      </c>
      <c r="Q10" s="165" t="inlineStr">
        <is>
          <t>เล่มม่วง</t>
        </is>
      </c>
      <c r="R10" s="165" t="inlineStr"/>
    </row>
    <row r="11" ht="24" customHeight="1" s="49">
      <c r="A11" s="167" t="n">
        <v>9</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inlineStr"/>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รูปแบบการวิจัยทางคลินิก</t>
        </is>
      </c>
      <c r="M11" s="166" t="inlineStr"/>
      <c r="N11" s="165" t="inlineStr">
        <is>
          <t>SAP</t>
        </is>
      </c>
      <c r="O11" s="166" t="inlineStr">
        <is>
          <t>ข้อ 106 Pharma Plus เล่มม่วง (เฉลยข้อ ก)</t>
        </is>
      </c>
      <c r="P11" s="165" t="inlineStr">
        <is>
          <t>แบบฝึกหัด</t>
        </is>
      </c>
      <c r="Q11" s="165" t="inlineStr">
        <is>
          <t>เล่มม่วง</t>
        </is>
      </c>
      <c r="R11" s="165" t="inlineStr"/>
    </row>
    <row r="12" ht="24" customHeight="1" s="49">
      <c r="A12" s="167" t="n">
        <v>10</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inlineStr"/>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สถิติวิเคราะห์</t>
        </is>
      </c>
      <c r="M12" s="166" t="inlineStr"/>
      <c r="N12" s="165" t="inlineStr">
        <is>
          <t>SAP</t>
        </is>
      </c>
      <c r="O12" s="166" t="inlineStr">
        <is>
          <t>ข้อ 128 Pharma Plus เล่มม่วง (เฉลยข้อ ก)</t>
        </is>
      </c>
      <c r="P12" s="165" t="inlineStr">
        <is>
          <t>แบบฝึกหัด</t>
        </is>
      </c>
      <c r="Q12" s="165" t="inlineStr">
        <is>
          <t>เล่มม่วง</t>
        </is>
      </c>
      <c r="R12" s="165" t="inlineStr"/>
    </row>
    <row r="13" ht="24" customHeight="1" s="49">
      <c r="A13" s="167" t="n">
        <v>11</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inlineStr"/>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รูปแบบการวิจัยทางคลินิก</t>
        </is>
      </c>
      <c r="M13" s="166" t="inlineStr"/>
      <c r="N13" s="165" t="inlineStr">
        <is>
          <t>SAP</t>
        </is>
      </c>
      <c r="O13" s="166" t="inlineStr">
        <is>
          <t>ข้อ 129 Pharma Plus เล่มม่วง (เฉลยข้อ ง)</t>
        </is>
      </c>
      <c r="P13" s="165" t="inlineStr">
        <is>
          <t>แบบฝึกหัด</t>
        </is>
      </c>
      <c r="Q13" s="165" t="inlineStr">
        <is>
          <t>เล่มม่วง</t>
        </is>
      </c>
      <c r="R13" s="165" t="inlineStr"/>
    </row>
    <row r="14" ht="24" customHeight="1" s="49">
      <c r="A14" s="167" t="n">
        <v>12</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inlineStr"/>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66" t="inlineStr"/>
      <c r="L14" s="166" t="inlineStr">
        <is>
          <t>รูปแบบการวิจัยทางคลินิก</t>
        </is>
      </c>
      <c r="M14" s="166" t="inlineStr"/>
      <c r="N14" s="165" t="inlineStr">
        <is>
          <t>Research &amp; Biostats</t>
        </is>
      </c>
      <c r="O14" s="166" t="inlineStr">
        <is>
          <t>แบบฝึกหัด PLE-CC 1 ข้อ 38</t>
        </is>
      </c>
      <c r="P14" s="165" t="inlineStr">
        <is>
          <t>แบบฝึกหัด</t>
        </is>
      </c>
      <c r="Q14" s="165" t="inlineStr">
        <is>
          <t>เล่มม่วง</t>
        </is>
      </c>
      <c r="R14" s="165" t="inlineStr"/>
    </row>
    <row r="15" ht="24" customHeight="1" s="49">
      <c r="A15" s="167" t="n">
        <v>13</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inlineStr"/>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66" t="inlineStr"/>
      <c r="L15" s="166" t="inlineStr">
        <is>
          <t>รูปแบบการวิจัยทางคลินิก</t>
        </is>
      </c>
      <c r="M15" s="166" t="inlineStr"/>
      <c r="N15" s="165" t="inlineStr">
        <is>
          <t>Research &amp; Biostats</t>
        </is>
      </c>
      <c r="O15" s="166" t="inlineStr">
        <is>
          <t>แบบฝึกหัด PLE-CC 1 ข้อ 83</t>
        </is>
      </c>
      <c r="P15" s="165" t="inlineStr">
        <is>
          <t>แบบฝึกหัด</t>
        </is>
      </c>
      <c r="Q15" s="165" t="inlineStr">
        <is>
          <t>เล่มม่วง</t>
        </is>
      </c>
      <c r="R15" s="165" t="inlineStr"/>
    </row>
    <row r="16" ht="24" customHeight="1" s="49">
      <c r="A16" s="167" t="n">
        <v>14</v>
      </c>
      <c r="B16" s="166"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166" t="inlineStr"/>
      <c r="D16" s="168" t="inlineStr">
        <is>
          <t>3.59</t>
        </is>
      </c>
      <c r="E16" s="168" t="inlineStr">
        <is>
          <t>3.33</t>
        </is>
      </c>
      <c r="F16" s="168" t="inlineStr">
        <is>
          <t>0.28</t>
        </is>
      </c>
      <c r="G16" s="168" t="inlineStr">
        <is>
          <t>2.69</t>
        </is>
      </c>
      <c r="H16" s="166"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167" t="inlineStr">
        <is>
          <t>1</t>
        </is>
      </c>
      <c r="J16" s="166"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166" t="inlineStr"/>
      <c r="L16" s="166" t="inlineStr">
        <is>
          <t>สถิติวิเคราะห์</t>
        </is>
      </c>
      <c r="M16" s="166" t="inlineStr"/>
      <c r="N16" s="165" t="inlineStr">
        <is>
          <t>Research &amp; Biostats</t>
        </is>
      </c>
      <c r="O16" s="166" t="inlineStr">
        <is>
          <t>PLE_CC1_2567_Key ข้อ 38</t>
        </is>
      </c>
      <c r="P16" s="165" t="inlineStr">
        <is>
          <t>ข้อสอบเก่า</t>
        </is>
      </c>
      <c r="Q16" s="165" t="inlineStr">
        <is>
          <t>2567</t>
        </is>
      </c>
      <c r="R16" s="165" t="inlineStr"/>
    </row>
    <row r="17" ht="24" customHeight="1" s="49">
      <c r="A17" s="167" t="n">
        <v>15</v>
      </c>
      <c r="B17" s="166"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166" t="inlineStr"/>
      <c r="D17" s="166" t="inlineStr">
        <is>
          <t>Allopurinol</t>
        </is>
      </c>
      <c r="E17" s="166" t="inlineStr">
        <is>
          <t>[NEED_REVIEW]</t>
        </is>
      </c>
      <c r="F17" s="166" t="inlineStr">
        <is>
          <t>[NEED_REVIEW]</t>
        </is>
      </c>
      <c r="G17" s="166" t="inlineStr">
        <is>
          <t>[NEED_REVIEW]</t>
        </is>
      </c>
      <c r="H17" s="166" t="inlineStr">
        <is>
          <t>[NEED_REVIEW]</t>
        </is>
      </c>
      <c r="I17" s="167" t="inlineStr">
        <is>
          <t>1</t>
        </is>
      </c>
      <c r="J17" s="166"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166" t="inlineStr"/>
      <c r="L17" s="166" t="inlineStr">
        <is>
          <t>รูปแบบการวิจัยทางคลินิก</t>
        </is>
      </c>
      <c r="M17" s="166" t="inlineStr"/>
      <c r="N17" s="165" t="inlineStr">
        <is>
          <t>Research &amp; Biostats</t>
        </is>
      </c>
      <c r="O17" s="166" t="inlineStr">
        <is>
          <t>PLE_CC1_2567_Key ข้อ 72</t>
        </is>
      </c>
      <c r="P17" s="165" t="inlineStr">
        <is>
          <t>ข้อสอบเก่า</t>
        </is>
      </c>
      <c r="Q17" s="165" t="inlineStr">
        <is>
          <t>2567</t>
        </is>
      </c>
      <c r="R17" s="165" t="inlineStr"/>
    </row>
    <row r="18" ht="24" customHeight="1" s="49">
      <c r="A18" s="167" t="n">
        <v>16</v>
      </c>
      <c r="B18" s="166" t="inlineStr">
        <is>
          <t>ในการศึกษาติดตามแบบไปข้างหน้า (Prospective Cohort Study) เพื่อประเมินความสัมพันธ์ระหว่างการใช้ยา ACEI กับการเกิดอาการไอแห้ง หากต้องการทดสอบนัยสำคัญทางสถิติของสัดส่วนการเกิดอาการไอระหว่างกลุ่มที่ใช้ยาและกลุ่มควบคุม ควรใช้การทดสอบทางสถิติใด</t>
        </is>
      </c>
      <c r="C18" s="166" t="inlineStr"/>
      <c r="D18" s="166" t="inlineStr">
        <is>
          <t>Chi-Square Test of Independence (หรือ Fisher Exact Test กรณีตัวอย่างน้อย)</t>
        </is>
      </c>
      <c r="E18" s="166" t="inlineStr">
        <is>
          <t>Independent Samples t-test</t>
        </is>
      </c>
      <c r="F18" s="166" t="inlineStr">
        <is>
          <t>Paired t-test</t>
        </is>
      </c>
      <c r="G18" s="166" t="inlineStr">
        <is>
          <t>One-Way ANOVA</t>
        </is>
      </c>
      <c r="H18" s="166" t="inlineStr">
        <is>
          <t>Pearson Correlation</t>
        </is>
      </c>
      <c r="I18" s="167" t="n">
        <v>1</v>
      </c>
      <c r="J18" s="166" t="inlineStr">
        <is>
          <t>✅ คำตอบที่ถูกต้อง: ข้อ ก. Chi-Square Test of Independence (หรือ Fisher Exact Test กรณีตัวอย่างน้อย)
💡 Background:
การวิเคราะห์ทางชีวสถิติสำหรับข้อมูลกลุ่มตัวอย่าง 2 กลุ่มที่เป็นอิสระต่อกัน โดยตัวแปรต้นคือการได้รับยา (Exposed vs Non-exposed) และตัวแปรตามคือผลลัพธ์การเกิดอาการ (เกิด vs ไม่เกิด) ซึ่งทั้งสองตัวแปรเป็นข้อมูลเชิงกลุ่ม (Categorical/Nominal data)
🎯 ทำไมข้อนี้ถึงถูก:
Chi-Square Test of Independence เป็นการทดสอบมาตรฐานเพื่อหาความสัมพันธ์ระหว่างตัวแปรเชิงกลุ่ม 2 ตัวแปรที่เป็นอิสระต่อกัน (Categorical variables) ในตาราง 2x2 หากมีเซลล์ใดที่มีค่าคาดหมาย (Expected frequency) น้อยกว่า 5 เกินร้อยละ 20 ให้เลือกใช้ Fisher Exact Test แทน
🔍 ข้ออื่นผิดเพราะอะไร:
• ข้อ ข. (Independent Samples t-test): ใช้สำหรับเปรียบเทียบค่าเฉลี่ย (Mean) ของข้อมูลเชิงปริมาณต่อเนื่อง (Continuous data) 2 กลุ่ม
• ข้อ ค. (Paired t-test): ใช้สำหรับเปรียบเทียบค่าเฉลี่ยของกลุ่มตัวอย่างเดียวกันก่อนและหลัง (Dependent/Paired data)
• ข้อ ง. (One-Way ANOVA): ใช้เปรียบเทียบค่าเฉลี่ยของข้อมูลต่อเนื่องตั้งแต่ 3 กลุ่มขึ้นไป
• ข้อ จ. (Pearson Correlation): ใช้วัดขนาดและทิศทางความสัมพันธ์เชิงเส้นของข้อมูลเชิงปริมาณ 2 ตัวแปร
📖 Guideline อ้างอิง:
Biostatistics: A Foundation for Analysis in the Health Sciences (Daniel &amp; Cross, 11th Edition)
📌 จุดจำก่อนสอบ:
• ข้อมูล Categorical 2 กลุ่มอิสระ = Chi-Square Test (หรือ Fisher Exact)
• ข้อมูล Continuous 2 กลุ่มอิสระ = Independent t-test
• ข้อมูล Continuous 3 กลุ่มขึ้นไป = One-Way ANOVA</t>
        </is>
      </c>
      <c r="K18" s="166" t="inlineStr"/>
      <c r="L18" s="166" t="inlineStr">
        <is>
          <t>รูปแบบการวิจัยทางคลินิก</t>
        </is>
      </c>
      <c r="M18" s="166" t="inlineStr"/>
      <c r="N18" s="165" t="inlineStr">
        <is>
          <t>Research &amp; Biostats</t>
        </is>
      </c>
      <c r="O18" s="166" t="inlineStr">
        <is>
          <t>PLE_CC1_2567_Set1_Key ข้อ 38</t>
        </is>
      </c>
      <c r="P18" s="165" t="inlineStr">
        <is>
          <t>ข้อสอบเก่า</t>
        </is>
      </c>
      <c r="Q18" s="165" t="inlineStr">
        <is>
          <t>2567</t>
        </is>
      </c>
      <c r="R18" s="165" t="inlineStr"/>
    </row>
    <row r="19" ht="24" customHeight="1" s="49">
      <c r="A19" s="167" t="n">
        <v>17</v>
      </c>
      <c r="B19" s="166" t="inlineStr">
        <is>
          <t>ข้อใดจัดเป็นแหล่งข้อมูลสารสนเทศทางยาประเภททุติยภูมิ (Secondary Literature) ที่ทำหน้าที่เป็นดัชนีและระบบสืบค้นวรรณกรรมทางการแพทย์</t>
        </is>
      </c>
      <c r="C19" s="166" t="inlineStr"/>
      <c r="D19" s="166" t="inlineStr">
        <is>
          <t>ฐานข้อมูล PubMed / MEDLINE</t>
        </is>
      </c>
      <c r="E19" s="166" t="inlineStr">
        <is>
          <t>ตำราวิชาการ Pharmacotherapy: A Pathophysiologic Approach (Dipiro)</t>
        </is>
      </c>
      <c r="F19" s="166" t="inlineStr">
        <is>
          <t>บทความวิจัยต้นฉบับ Randomized Controlled Trial ในวารสาร NEJM</t>
        </is>
      </c>
      <c r="G19" s="166" t="inlineStr">
        <is>
          <t>แนวทางเวชปฏิบัติ Clinical Practice Guidelines จากราชวิทยาลัยแพทย์</t>
        </is>
      </c>
      <c r="H19" s="166" t="inlineStr">
        <is>
          <t>ฐานข้อมูลสำเร็จรูป Micromedex และ Lexicomp</t>
        </is>
      </c>
      <c r="I19" s="167" t="n">
        <v>1</v>
      </c>
      <c r="J19" s="166" t="inlineStr">
        <is>
          <t>✅ คำตอบที่ถูกต้อง: ข้อ ก. ฐานข้อมูล PubMed / MEDLINE
💡 Background:
แหล่งข้อมูลสารสนเทศทางยา (Drug Information Resources) แบ่งออกเป็น 3 ลำดับขั้นหลัก: ข้อมูลปฐมภูมิ (Primary), ข้อมูลทุติยภูมิ (Secondary), และข้อมูลตติยภูมิ (Tertiary) เภสัชกรต้องเลือกใช้แหล่งข้อมูลให้เหมาะสมกับลักษณะคำถามและเวลา
🎯 ทำไมข้อนี้ถึงถูก:
Secondary Literature คือระบบดัชนี (Indexing) และบทคัดย่อ (Abstracting databases) ที่ใช้สำหรับสืบค้นบทความวิจัยปฐมภูมิ เช่น PubMed/MEDLINE, EMBASE, Scopus, Google Scholar และ Cochrane Library
🔍 ข้ออื่นผิดเพราะอะไร:
• ข้อ ข. (ตำรา Dipiro): จัดเป็น Tertiary literature ซึ่งเป็นการรวบรวมและสรุปข้อมูลจากงานวิจัยมาเรียบเรียงให้อ่านเข้าใจง่าย
• ข้อ ค. (บทความวิจัยต้นฉบับ RCT ใน NEJM): จัดเป็น Primary literature ซึ่งเป็นรายงานผลการวิจัยฉบับดั้งเดิมโดยตรงจากผู้วิจัย
• ข้อ ง. (แนวทางเวชปฏิบัติ CPG): จัดเป็น Tertiary literature ที่ผ่านการสังเคราะห์และประเมินหลักฐานเชิงประจักษ์โดยคณะผู้เชี่ยวชาญ
• ข้อ จ. (Micromedex/Lexicomp): จัดเป็น Tertiary drug compendia ที่สรุปข้อมูลยาสำเร็จรูปพร้อมใช้ในทางคลินิก
📖 Guideline อ้างอิง:
Drug Information: A Guide for Pharmacists (Malone et al., 6th Edition: Chapter 2 Drug Information Resources)
📌 จุดจำก่อนสอบ:
• Primary: Original research articles (NEJM, Lancet, Clinical trials)
• Secondary: Indexing/Abstracting databases (PubMed, EMBASE, Cochrane)
• Tertiary: Textbooks, Guidelines, Compendia (Dipiro, Micromedex, Lexicomp)</t>
        </is>
      </c>
      <c r="K19" s="166" t="inlineStr"/>
      <c r="L19" s="166" t="inlineStr">
        <is>
          <t>รูปแบบการวิจัยทางคลินิก</t>
        </is>
      </c>
      <c r="M19" s="166" t="inlineStr"/>
      <c r="N19" s="165" t="inlineStr">
        <is>
          <t>Research &amp; Biostats</t>
        </is>
      </c>
      <c r="O19" s="166" t="inlineStr">
        <is>
          <t>PLE_CC1_2567_Set1_Key ข้อ 71</t>
        </is>
      </c>
      <c r="P19" s="165" t="inlineStr">
        <is>
          <t>ข้อสอบเก่า</t>
        </is>
      </c>
      <c r="Q19" s="165" t="inlineStr">
        <is>
          <t>2567</t>
        </is>
      </c>
      <c r="R19" s="165" t="inlineStr"/>
    </row>
    <row r="20" ht="24" customHeight="1" s="49">
      <c r="A20" s="167" t="n">
        <v>18</v>
      </c>
      <c r="B20"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20" s="166" t="inlineStr"/>
      <c r="D20" s="166" t="inlineStr">
        <is>
          <t>Cost-Utility Analysis (CUA)</t>
        </is>
      </c>
      <c r="E20" s="166" t="inlineStr">
        <is>
          <t>Cost-Effectiveness Analysis (CEA)</t>
        </is>
      </c>
      <c r="F20" s="166" t="inlineStr">
        <is>
          <t>Cost-Benefit Analysis (CBA)</t>
        </is>
      </c>
      <c r="G20" s="166" t="inlineStr">
        <is>
          <t>Cost-Minimization Analysis (CMA)</t>
        </is>
      </c>
      <c r="H20" s="166" t="inlineStr">
        <is>
          <t>Cost of Illness Analysis (COI)</t>
        </is>
      </c>
      <c r="I20" s="167" t="n">
        <v>1</v>
      </c>
      <c r="J20" s="166"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20" s="166" t="inlineStr"/>
      <c r="L20" s="166" t="inlineStr">
        <is>
          <t>รูปแบบการวิจัยทางคลินิก</t>
        </is>
      </c>
      <c r="M20" s="166" t="inlineStr"/>
      <c r="N20" s="165" t="inlineStr">
        <is>
          <t>Research &amp; Biostats</t>
        </is>
      </c>
      <c r="O20" s="166" t="inlineStr">
        <is>
          <t>PLE-CC1 ปี 2566 Day 2 ข้อ 1</t>
        </is>
      </c>
      <c r="P20" s="165" t="inlineStr">
        <is>
          <t>ข้อสอบเก่า</t>
        </is>
      </c>
      <c r="Q20" s="165" t="inlineStr">
        <is>
          <t>2566</t>
        </is>
      </c>
      <c r="R20" s="165" t="inlineStr"/>
    </row>
    <row r="21" ht="24" customHeight="1" s="49">
      <c r="A21" s="167" t="n">
        <v>19</v>
      </c>
      <c r="B21"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21" s="166" t="inlineStr"/>
      <c r="D21" s="166" t="inlineStr">
        <is>
          <t>p-value ≥ 0.05 หรือ 95% CI ของความแตกต่างครอบคลุมค่า 0 (RR/OR ครอบคลุมค่า 1.0)</t>
        </is>
      </c>
      <c r="E21" s="166" t="inlineStr">
        <is>
          <t>p-value &lt; 0.01 และ 95% CI ของ Relative Risk มีค่า 0.45 - 0.85</t>
        </is>
      </c>
      <c r="F21" s="166" t="inlineStr">
        <is>
          <t>p-value &lt; 0.05 โดยสามารถปฏิเสธสมมติฐานว่าง (Reject H0)</t>
        </is>
      </c>
      <c r="G21" s="166" t="inlineStr">
        <is>
          <t>ค่าเฉลี่ยของทั้งสองกลุ่มแตกต่างกันอย่างมีนัยสำคัญที่ระดับความเชื่อมั่น 95%</t>
        </is>
      </c>
      <c r="H21" s="166" t="inlineStr">
        <is>
          <t>ค่าสถิติทดสอบสูงกว่า Critical value อย่างมีนัยสำคัญ</t>
        </is>
      </c>
      <c r="I21" s="167" t="n">
        <v>1</v>
      </c>
      <c r="J21" s="166"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21" s="166" t="inlineStr"/>
      <c r="L21" s="166" t="inlineStr">
        <is>
          <t>รูปแบบการวิจัยทางคลินิก</t>
        </is>
      </c>
      <c r="M21" s="166" t="inlineStr"/>
      <c r="N21" s="165" t="inlineStr">
        <is>
          <t>Research &amp; Biostats</t>
        </is>
      </c>
      <c r="O21" s="166" t="inlineStr">
        <is>
          <t>PLE-CC1 ปี 2566 Day 2 ข้อ 1</t>
        </is>
      </c>
      <c r="P21" s="165" t="inlineStr">
        <is>
          <t>ข้อสอบเก่า</t>
        </is>
      </c>
      <c r="Q21" s="165" t="inlineStr">
        <is>
          <t>2566</t>
        </is>
      </c>
      <c r="R21" s="165" t="inlineStr"/>
    </row>
    <row r="22" ht="24" customHeight="1" s="49">
      <c r="A22" s="167" t="n">
        <v>20</v>
      </c>
      <c r="B22"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22" s="166" t="inlineStr"/>
      <c r="D22" s="166" t="inlineStr">
        <is>
          <t>p-value &lt; 0.05 และ 95% CI ของ Relative Risk ไม่ครอบคลุมค่า 1.0 (เช่น RR = 0.60; 95% CI: 0.42 - 0.86)</t>
        </is>
      </c>
      <c r="E22" s="166" t="inlineStr">
        <is>
          <t>p-value ≥ 0.05 และยอมรับสมมติฐานว่าง (Fail to reject H0)</t>
        </is>
      </c>
      <c r="F22" s="166" t="inlineStr">
        <is>
          <t>95% CI ของผลต่างจำนวนวันที่มีอาการปวดครอบคลุมค่า 0</t>
        </is>
      </c>
      <c r="G22" s="166" t="inlineStr">
        <is>
          <t>เกิดความผิดพลาดชนิดที่ 2 (Type II error, Beta) ในการแปลผล</t>
        </is>
      </c>
      <c r="H22" s="166" t="inlineStr">
        <is>
          <t>ค่า Relative Risk เท่ากับ 1.00 อย่างสมบูรณ์</t>
        </is>
      </c>
      <c r="I22" s="167" t="n">
        <v>1</v>
      </c>
      <c r="J22" s="166"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22" s="166" t="inlineStr"/>
      <c r="L22" s="166" t="inlineStr">
        <is>
          <t>รูปแบบการวิจัยทางคลินิก</t>
        </is>
      </c>
      <c r="M22" s="166" t="inlineStr"/>
      <c r="N22" s="165" t="inlineStr">
        <is>
          <t>Research &amp; Biostats</t>
        </is>
      </c>
      <c r="O22" s="166" t="inlineStr">
        <is>
          <t>PLE-CC1 ปี 2566 Day 2 ข้อ 4</t>
        </is>
      </c>
      <c r="P22" s="165" t="inlineStr">
        <is>
          <t>ข้อสอบเก่า</t>
        </is>
      </c>
      <c r="Q22" s="165" t="inlineStr">
        <is>
          <t>2566</t>
        </is>
      </c>
      <c r="R22" s="165" t="inlineStr"/>
    </row>
    <row r="23" ht="24" customHeight="1" s="49">
      <c r="A23" s="167" t="n">
        <v>21</v>
      </c>
      <c r="B23"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3" s="166" t="inlineStr"/>
      <c r="D23" s="166" t="inlineStr">
        <is>
          <t>มีการทำหลายสถานที่</t>
        </is>
      </c>
      <c r="E23" s="166" t="inlineStr">
        <is>
          <t>double-blinded มี</t>
        </is>
      </c>
      <c r="F23" s="166" t="inlineStr">
        <is>
          <t>มีการสุ่ม</t>
        </is>
      </c>
      <c r="G23" s="166" t="inlineStr">
        <is>
          <t>มีกลุ่มควบคุม 2 กลุ่ม</t>
        </is>
      </c>
      <c r="H23" s="166" t="inlineStr">
        <is>
          <t>มีกลุ่ม intervention 2 กลุ่ม</t>
        </is>
      </c>
      <c r="I23" s="167" t="inlineStr">
        <is>
          <t>1</t>
        </is>
      </c>
      <c r="J23" s="166"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รูปแบบการวิจัยทางคลินิก</t>
        </is>
      </c>
      <c r="M23" s="166" t="inlineStr"/>
      <c r="N23" s="165" t="inlineStr">
        <is>
          <t>SAP</t>
        </is>
      </c>
      <c r="O23" s="166" t="inlineStr">
        <is>
          <t>ข้อ 53 (PLE_CC1_2562_Key.md)</t>
        </is>
      </c>
      <c r="P23" s="165" t="inlineStr">
        <is>
          <t>ข้อสอบเก่า</t>
        </is>
      </c>
      <c r="Q23" s="165" t="inlineStr">
        <is>
          <t>2562</t>
        </is>
      </c>
      <c r="R23" s="165" t="inlineStr"/>
    </row>
    <row r="24" ht="24" customHeight="1" s="49">
      <c r="A24" s="167" t="n">
        <v>22</v>
      </c>
      <c r="B24" s="166" t="inlineStr">
        <is>
          <t>หากต้องการเทียบยารักษา SLE ตัวใหม่ เทียบกับตัวเก่า จงหา ICER X 77 ยาเก่า 18.0 QALYs 11.0 cost 1,200,000 bath ยาใหม่ 20.0 QALYs 12.5 cost 1,500,000 bath</t>
        </is>
      </c>
      <c r="C24" s="166" t="inlineStr"/>
      <c r="D24" s="168" t="inlineStr">
        <is>
          <t>75,000</t>
        </is>
      </c>
      <c r="E24" s="168" t="inlineStr">
        <is>
          <t>120,000</t>
        </is>
      </c>
      <c r="F24" s="168" t="inlineStr">
        <is>
          <t>150,000</t>
        </is>
      </c>
      <c r="G24" s="168" t="inlineStr">
        <is>
          <t>200,000</t>
        </is>
      </c>
      <c r="H24" s="166" t="inlineStr">
        <is>
          <t>300,000 ICER = ou X = 1, 500 , 000 - 1, 200 12 . 5 - 11 , 000 = 200, 000 bath/GALYs หË´มนาÆปทาซËาทืกกรณิ ÂวËนาต้จ²ÆดËรงบ¯นืญ´ต film</t>
        </is>
      </c>
      <c r="I24" s="167" t="inlineStr">
        <is>
          <t>1</t>
        </is>
      </c>
      <c r="J24" s="166"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วิธีประเมินต้นทุนและประสิทธิผล</t>
        </is>
      </c>
      <c r="M24" s="166" t="inlineStr"/>
      <c r="N24" s="165" t="inlineStr">
        <is>
          <t>SAP</t>
        </is>
      </c>
      <c r="O24" s="166" t="inlineStr">
        <is>
          <t>ข้อ 114 (PLE_CC1_2562_Key.md)</t>
        </is>
      </c>
      <c r="P24" s="165" t="inlineStr">
        <is>
          <t>ข้อสอบเก่า</t>
        </is>
      </c>
      <c r="Q24" s="165" t="inlineStr">
        <is>
          <t>2562</t>
        </is>
      </c>
      <c r="R24" s="165" t="inlineStr"/>
    </row>
    <row r="25" ht="24" customHeight="1" s="49">
      <c r="A25" s="167" t="n">
        <v>23</v>
      </c>
      <c r="B25"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5" s="166" t="inlineStr"/>
      <c r="D25" s="166" t="inlineStr">
        <is>
          <t>Prospective Cohort Study (Relative Risk: RR)</t>
        </is>
      </c>
      <c r="E25" s="166" t="inlineStr">
        <is>
          <t>Case-Control Study (Odds Ratio: OR)</t>
        </is>
      </c>
      <c r="F25" s="166" t="inlineStr">
        <is>
          <t>Cross-Sectional Survey Prevalence Study</t>
        </is>
      </c>
      <c r="G25" s="166" t="inlineStr">
        <is>
          <t>Cost-Effectiveness Analysis (Incremental Cost-Effectiveness Ratio: ICER)</t>
        </is>
      </c>
      <c r="H25" s="166" t="inlineStr">
        <is>
          <t>Cost-Utility Analysis (Quality-Adjusted Life Years: QALY)</t>
        </is>
      </c>
      <c r="I25" s="167" t="inlineStr">
        <is>
          <t>1</t>
        </is>
      </c>
      <c r="J25"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รูปแบบการวิจัยทางคลินิก</t>
        </is>
      </c>
      <c r="M25" s="166" t="inlineStr"/>
      <c r="N25" s="165" t="inlineStr">
        <is>
          <t>SAP</t>
        </is>
      </c>
      <c r="O25" s="166" t="inlineStr">
        <is>
          <t>ข้อ 26 (PLE_CC1_2557.md)</t>
        </is>
      </c>
      <c r="P25" s="165" t="inlineStr">
        <is>
          <t>ข้อสอบเก่า</t>
        </is>
      </c>
      <c r="Q25" s="165" t="inlineStr">
        <is>
          <t>2557</t>
        </is>
      </c>
      <c r="R25" s="165" t="inlineStr"/>
    </row>
    <row r="26" ht="24" customHeight="1" s="49">
      <c r="A26" s="167" t="n">
        <v>24</v>
      </c>
      <c r="B26" s="166" t="inlineStr">
        <is>
          <t>ยาใดต่อไปนี% ไม่มีผลลดอัตราการตายสำหรับผู้ป่วย myocardial infarction (1) Simvastatin (2) Enalapril (3) Aspirin (4) Clopidogrel (5) Amlodipine</t>
        </is>
      </c>
      <c r="C26" s="166" t="inlineStr"/>
      <c r="D26" s="166" t="inlineStr">
        <is>
          <t>Cost-Effectiveness Analysis (Incremental Cost-Effectiveness Ratio: ICER)</t>
        </is>
      </c>
      <c r="E26" s="166" t="inlineStr">
        <is>
          <t>Cost-Utility Analysis (Quality-Adjusted Life Years: QALY)</t>
        </is>
      </c>
      <c r="F26" s="166" t="inlineStr">
        <is>
          <t>Cost-Benefit Analysis (Net Monetary Benefit)</t>
        </is>
      </c>
      <c r="G26" s="166" t="inlineStr">
        <is>
          <t>Cost-Minimization Analysis (CMA)</t>
        </is>
      </c>
      <c r="H26" s="166" t="inlineStr">
        <is>
          <t>Student t-test for comparing two independent means</t>
        </is>
      </c>
      <c r="I26" s="167" t="inlineStr">
        <is>
          <t>1</t>
        </is>
      </c>
      <c r="J26"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รูปแบบการวิจัยทางคลินิก</t>
        </is>
      </c>
      <c r="M26" s="166" t="inlineStr"/>
      <c r="N26" s="165" t="inlineStr">
        <is>
          <t>SAP</t>
        </is>
      </c>
      <c r="O26" s="166" t="inlineStr">
        <is>
          <t>ข้อ 27 (PLE_CC1_2557.md)</t>
        </is>
      </c>
      <c r="P26" s="165" t="inlineStr">
        <is>
          <t>ข้อสอบเก่า</t>
        </is>
      </c>
      <c r="Q26" s="165" t="inlineStr">
        <is>
          <t>2557</t>
        </is>
      </c>
      <c r="R26" s="165" t="inlineStr"/>
    </row>
    <row r="27" ht="24" customHeight="1" s="49">
      <c r="A27" s="167" t="n">
        <v>25</v>
      </c>
      <c r="B27"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7" s="166" t="inlineStr"/>
      <c r="D27" s="166" t="inlineStr">
        <is>
          <t>Cost-Minimization Analysis (CMA)</t>
        </is>
      </c>
      <c r="E27" s="166" t="inlineStr">
        <is>
          <t>Student t-test for comparing two independent means</t>
        </is>
      </c>
      <c r="F27" s="166" t="inlineStr">
        <is>
          <t>Chi-Square Test for Categorical Independence (p &lt; 0.05)</t>
        </is>
      </c>
      <c r="G27" s="166" t="inlineStr">
        <is>
          <t>Randomized Controlled Trial (Double-blind RCT)</t>
        </is>
      </c>
      <c r="H27" s="166" t="inlineStr">
        <is>
          <t>Prospective Cohort Study (Relative Risk: RR)</t>
        </is>
      </c>
      <c r="I27" s="167" t="inlineStr">
        <is>
          <t>1</t>
        </is>
      </c>
      <c r="J27" s="166"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วิธีประเมินต้นทุนและประสิทธิผล</t>
        </is>
      </c>
      <c r="M27" s="166" t="inlineStr"/>
      <c r="N27" s="165" t="inlineStr">
        <is>
          <t>SAP</t>
        </is>
      </c>
      <c r="O27" s="166" t="inlineStr">
        <is>
          <t>ข้อ 85 (PLE_CC1_2557.md)</t>
        </is>
      </c>
      <c r="P27" s="165" t="inlineStr">
        <is>
          <t>ข้อสอบเก่า</t>
        </is>
      </c>
      <c r="Q27" s="165" t="inlineStr">
        <is>
          <t>2557</t>
        </is>
      </c>
      <c r="R27" s="165" t="inlineStr"/>
    </row>
    <row r="28" ht="24" customHeight="1" s="49">
      <c r="A28" s="167" t="n">
        <v>26</v>
      </c>
      <c r="B28"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8" s="166" t="inlineStr"/>
      <c r="D28" s="166" t="inlineStr">
        <is>
          <t>Randomized Controlled Trial (Double-blind RCT)</t>
        </is>
      </c>
      <c r="E28" s="166" t="inlineStr">
        <is>
          <t>Prospective Cohort Study (Relative Risk: RR)</t>
        </is>
      </c>
      <c r="F28" s="166" t="inlineStr">
        <is>
          <t>Case-Control Study (Odds Ratio: OR)</t>
        </is>
      </c>
      <c r="G28" s="166" t="inlineStr">
        <is>
          <t>Cross-Sectional Survey Prevalence Study</t>
        </is>
      </c>
      <c r="H28" s="166" t="inlineStr">
        <is>
          <t>Cost-Effectiveness Analysis (Incremental Cost-Effectiveness Ratio: ICER)</t>
        </is>
      </c>
      <c r="I28" s="167" t="inlineStr">
        <is>
          <t>1</t>
        </is>
      </c>
      <c r="J2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วิธีประเมินต้นทุนและประสิทธิผล</t>
        </is>
      </c>
      <c r="M28" s="166" t="inlineStr"/>
      <c r="N28" s="165" t="inlineStr">
        <is>
          <t>SAP</t>
        </is>
      </c>
      <c r="O28" s="166" t="inlineStr">
        <is>
          <t>ข้อ 86 (PLE_CC1_2557.md)</t>
        </is>
      </c>
      <c r="P28" s="165" t="inlineStr">
        <is>
          <t>ข้อสอบเก่า</t>
        </is>
      </c>
      <c r="Q28" s="165" t="inlineStr">
        <is>
          <t>2557</t>
        </is>
      </c>
      <c r="R28" s="165" t="inlineStr"/>
    </row>
    <row r="29" ht="24" customHeight="1" s="49">
      <c r="A29" s="167" t="n">
        <v>27</v>
      </c>
      <c r="B29"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9" s="166" t="inlineStr"/>
      <c r="D29" s="166" t="inlineStr">
        <is>
          <t>Cross-Sectional Survey Prevalence Study</t>
        </is>
      </c>
      <c r="E29" s="166" t="inlineStr">
        <is>
          <t>Cost-Effectiveness Analysis (Incremental Cost-Effectiveness Ratio: ICER)</t>
        </is>
      </c>
      <c r="F29" s="166" t="inlineStr">
        <is>
          <t>Cost-Utility Analysis (Quality-Adjusted Life Years: QALY)</t>
        </is>
      </c>
      <c r="G29" s="166" t="inlineStr">
        <is>
          <t>Cost-Benefit Analysis (Net Monetary Benefit)</t>
        </is>
      </c>
      <c r="H29" s="166" t="inlineStr">
        <is>
          <t>Cost-Minimization Analysis (CMA)</t>
        </is>
      </c>
      <c r="I29" s="167" t="inlineStr">
        <is>
          <t>1</t>
        </is>
      </c>
      <c r="J29" s="166"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วิธีประเมินต้นทุนและประสิทธิผล</t>
        </is>
      </c>
      <c r="M29" s="166" t="inlineStr"/>
      <c r="N29" s="165" t="inlineStr">
        <is>
          <t>SAP</t>
        </is>
      </c>
      <c r="O29" s="166" t="inlineStr">
        <is>
          <t>ข้อ 7 (PLE_CC1_2555 Day 2.md)</t>
        </is>
      </c>
      <c r="P29" s="165" t="inlineStr">
        <is>
          <t>ข้อสอบเก่า</t>
        </is>
      </c>
      <c r="Q29" s="165" t="inlineStr">
        <is>
          <t>2555</t>
        </is>
      </c>
      <c r="R29" s="165" t="inlineStr"/>
    </row>
    <row r="30" ht="24" customHeight="1" s="49">
      <c r="A30" s="167" t="n">
        <v>28</v>
      </c>
      <c r="B30"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0" s="166" t="inlineStr"/>
      <c r="D30" s="166" t="inlineStr">
        <is>
          <t>Cost-Benefit Analysis (Net Monetary Benefit)</t>
        </is>
      </c>
      <c r="E30" s="166" t="inlineStr">
        <is>
          <t>Cost-Minimization Analysis (CMA)</t>
        </is>
      </c>
      <c r="F30" s="166" t="inlineStr">
        <is>
          <t>Student t-test for comparing two independent means</t>
        </is>
      </c>
      <c r="G30" s="166" t="inlineStr">
        <is>
          <t>Chi-Square Test for Categorical Independence (p &lt; 0.05)</t>
        </is>
      </c>
      <c r="H30" s="166" t="inlineStr">
        <is>
          <t>Randomized Controlled Trial (Double-blind RCT)</t>
        </is>
      </c>
      <c r="I30" s="167" t="inlineStr">
        <is>
          <t>1</t>
        </is>
      </c>
      <c r="J30" s="166"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วิธีประเมินต้นทุนและประสิทธิผล</t>
        </is>
      </c>
      <c r="M30" s="166" t="inlineStr"/>
      <c r="N30" s="165" t="inlineStr">
        <is>
          <t>SAP</t>
        </is>
      </c>
      <c r="O30" s="166" t="inlineStr">
        <is>
          <t>ข้อ 8 (PLE_CC1_2555 Day 2.md)</t>
        </is>
      </c>
      <c r="P30" s="165" t="inlineStr">
        <is>
          <t>ข้อสอบเก่า</t>
        </is>
      </c>
      <c r="Q30" s="165" t="inlineStr">
        <is>
          <t>2555</t>
        </is>
      </c>
      <c r="R30" s="165" t="inlineStr"/>
    </row>
    <row r="31" ht="24" customHeight="1" s="49">
      <c r="A31" s="167" t="n">
        <v>29</v>
      </c>
      <c r="B31" s="166" t="inlineStr">
        <is>
          <t>Cmax + Elimination half-life</t>
        </is>
      </c>
      <c r="C31" s="166" t="inlineStr"/>
      <c r="D31" s="166" t="inlineStr">
        <is>
          <t>Chi-Square Test for Categorical Independence (p &lt; 0.05)</t>
        </is>
      </c>
      <c r="E31" s="166" t="inlineStr">
        <is>
          <t>Randomized Controlled Trial (Double-blind RCT)</t>
        </is>
      </c>
      <c r="F31" s="166" t="inlineStr">
        <is>
          <t>Prospective Cohort Study (Relative Risk: RR)</t>
        </is>
      </c>
      <c r="G31" s="166" t="inlineStr">
        <is>
          <t>Case-Control Study (Odds Ratio: OR)</t>
        </is>
      </c>
      <c r="H31" s="166" t="inlineStr">
        <is>
          <t>Cross-Sectional Survey Prevalence Study</t>
        </is>
      </c>
      <c r="I31" s="167" t="inlineStr">
        <is>
          <t>1</t>
        </is>
      </c>
      <c r="J31"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วิธีประเมินต้นทุนและประสิทธิผล</t>
        </is>
      </c>
      <c r="M31" s="166" t="inlineStr"/>
      <c r="N31" s="165" t="inlineStr">
        <is>
          <t>SAP</t>
        </is>
      </c>
      <c r="O31" s="166" t="inlineStr">
        <is>
          <t>ข้อ 4 (PLE_CC1_2555 Day 2.md)</t>
        </is>
      </c>
      <c r="P31" s="165" t="inlineStr">
        <is>
          <t>ข้อสอบเก่า</t>
        </is>
      </c>
      <c r="Q31" s="165" t="inlineStr">
        <is>
          <t>2555</t>
        </is>
      </c>
      <c r="R31" s="165" t="inlineStr"/>
    </row>
    <row r="32" ht="24" customHeight="1" s="49">
      <c r="A32" s="167" t="n">
        <v>30</v>
      </c>
      <c r="B32"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2" s="166" t="inlineStr"/>
      <c r="D32" s="166" t="inlineStr">
        <is>
          <t>Case-Control Study (Odds Ratio: OR)</t>
        </is>
      </c>
      <c r="E32" s="166" t="inlineStr">
        <is>
          <t>Cross-Sectional Survey Prevalence Study</t>
        </is>
      </c>
      <c r="F32" s="166" t="inlineStr">
        <is>
          <t>Cost-Effectiveness Analysis (Incremental Cost-Effectiveness Ratio: ICER)</t>
        </is>
      </c>
      <c r="G32" s="166" t="inlineStr">
        <is>
          <t>Cost-Utility Analysis (Quality-Adjusted Life Years: QALY)</t>
        </is>
      </c>
      <c r="H32" s="166" t="inlineStr">
        <is>
          <t>Cost-Benefit Analysis (Net Monetary Benefit)</t>
        </is>
      </c>
      <c r="I32" s="167" t="inlineStr">
        <is>
          <t>1</t>
        </is>
      </c>
      <c r="J32"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สถิติวิเคราะห์</t>
        </is>
      </c>
      <c r="M32" s="166" t="inlineStr"/>
      <c r="N32" s="165" t="inlineStr">
        <is>
          <t>SAP</t>
        </is>
      </c>
      <c r="O32" s="166" t="inlineStr">
        <is>
          <t>ข้อ 2 (PLE_CC1_2554 SET2.md)</t>
        </is>
      </c>
      <c r="P32" s="165" t="inlineStr">
        <is>
          <t>ข้อสอบเก่า</t>
        </is>
      </c>
      <c r="Q32" s="165" t="inlineStr">
        <is>
          <t>2554</t>
        </is>
      </c>
      <c r="R32" s="165" t="inlineStr"/>
    </row>
    <row r="33" ht="24" customHeight="1" s="49">
      <c r="A33" s="167" t="n">
        <v>31</v>
      </c>
      <c r="B33" s="166" t="inlineStr">
        <is>
          <t>ถ้าต้องการเปรียบเทียบระดับยาที่เวลา 5, 10, 15 และ 20 นาที ของยา FDT กับ Tablet ควรใช้สถิติข้อใดในการวิเคราะห์</t>
        </is>
      </c>
      <c r="C33" s="166" t="inlineStr"/>
      <c r="D33" s="166" t="inlineStr">
        <is>
          <t>Cost-Utility Analysis (Quality-Adjusted Life Years: QALY)</t>
        </is>
      </c>
      <c r="E33" s="166" t="inlineStr">
        <is>
          <t>Cost-Benefit Analysis (Net Monetary Benefit)</t>
        </is>
      </c>
      <c r="F33" s="166" t="inlineStr">
        <is>
          <t>Cost-Minimization Analysis (CMA)</t>
        </is>
      </c>
      <c r="G33" s="166" t="inlineStr">
        <is>
          <t>Student t-test for comparing two independent means</t>
        </is>
      </c>
      <c r="H33" s="166" t="inlineStr">
        <is>
          <t>Chi-Square Test for Categorical Independence (p &lt; 0.05)</t>
        </is>
      </c>
      <c r="I33" s="167" t="inlineStr">
        <is>
          <t>1</t>
        </is>
      </c>
      <c r="J3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รูปแบบการวิจัยทางคลินิก</t>
        </is>
      </c>
      <c r="M33" s="166" t="inlineStr"/>
      <c r="N33" s="165" t="inlineStr">
        <is>
          <t>SAP</t>
        </is>
      </c>
      <c r="O33" s="166" t="inlineStr">
        <is>
          <t>ข้อ 10 (PLE_CC1_2533.md)</t>
        </is>
      </c>
      <c r="P33" s="165" t="inlineStr">
        <is>
          <t>ข้อสอบเก่า</t>
        </is>
      </c>
      <c r="Q33" s="165" t="inlineStr">
        <is>
          <t>2533</t>
        </is>
      </c>
      <c r="R33" s="165" t="inlineStr"/>
    </row>
    <row r="34" ht="24" customHeight="1" s="49">
      <c r="A34" s="167" t="n">
        <v>32</v>
      </c>
      <c r="B34"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4" s="166" t="inlineStr"/>
      <c r="D34" s="166" t="inlineStr">
        <is>
          <t>Student t-test for comparing two independent means</t>
        </is>
      </c>
      <c r="E34" s="166" t="inlineStr">
        <is>
          <t>Chi-Square Test for Categorical Independence (p &lt; 0.05)</t>
        </is>
      </c>
      <c r="F34" s="166" t="inlineStr">
        <is>
          <t>Randomized Controlled Trial (Double-blind RCT)</t>
        </is>
      </c>
      <c r="G34" s="166" t="inlineStr">
        <is>
          <t>Prospective Cohort Study (Relative Risk: RR)</t>
        </is>
      </c>
      <c r="H34" s="166" t="inlineStr">
        <is>
          <t>Case-Control Study (Odds Ratio: OR)</t>
        </is>
      </c>
      <c r="I34" s="167" t="inlineStr">
        <is>
          <t>1</t>
        </is>
      </c>
      <c r="J34" s="166"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วิธีประเมินต้นทุนและประสิทธิผล</t>
        </is>
      </c>
      <c r="M34" s="166" t="inlineStr"/>
      <c r="N34" s="165" t="inlineStr">
        <is>
          <t>SAP</t>
        </is>
      </c>
      <c r="O34" s="166" t="inlineStr">
        <is>
          <t>ข้อ 5 (PLE_CC1_2533.md)</t>
        </is>
      </c>
      <c r="P34" s="165" t="inlineStr">
        <is>
          <t>ข้อสอบเก่า</t>
        </is>
      </c>
      <c r="Q34" s="165" t="inlineStr">
        <is>
          <t>2533</t>
        </is>
      </c>
      <c r="R34" s="165" t="inlineStr"/>
    </row>
    <row r="35" ht="24" customHeight="1" s="49">
      <c r="A35" s="167" t="n">
        <v>33</v>
      </c>
      <c r="B35"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5" s="166" t="inlineStr"/>
      <c r="D35" s="166" t="inlineStr">
        <is>
          <t>Prospective Cohort Study (Relative Risk: RR)</t>
        </is>
      </c>
      <c r="E35" s="166" t="inlineStr">
        <is>
          <t>Case-Control Study (Odds Ratio: OR)</t>
        </is>
      </c>
      <c r="F35" s="166" t="inlineStr">
        <is>
          <t>Cross-Sectional Survey Prevalence Study</t>
        </is>
      </c>
      <c r="G35" s="166" t="inlineStr">
        <is>
          <t>Cost-Effectiveness Analysis (Incremental Cost-Effectiveness Ratio: ICER)</t>
        </is>
      </c>
      <c r="H35" s="166" t="inlineStr">
        <is>
          <t>Cost-Utility Analysis (Quality-Adjusted Life Years: QALY)</t>
        </is>
      </c>
      <c r="I35" s="167" t="inlineStr">
        <is>
          <t>1</t>
        </is>
      </c>
      <c r="J35"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รูปแบบการวิจัยทางคลินิก</t>
        </is>
      </c>
      <c r="M35" s="166" t="inlineStr"/>
      <c r="N35" s="165" t="inlineStr">
        <is>
          <t>SAP</t>
        </is>
      </c>
      <c r="O35" s="166" t="inlineStr">
        <is>
          <t>ข้อ 10 (PLE_CC1_2533.md)</t>
        </is>
      </c>
      <c r="P35" s="165" t="inlineStr">
        <is>
          <t>ข้อสอบเก่า</t>
        </is>
      </c>
      <c r="Q35" s="165" t="inlineStr">
        <is>
          <t>2533</t>
        </is>
      </c>
      <c r="R35" s="165" t="inlineStr"/>
    </row>
    <row r="36" ht="24" customHeight="1" s="49">
      <c r="A36" s="167" t="n">
        <v>34</v>
      </c>
      <c r="B36" s="166"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36" s="166" t="inlineStr"/>
      <c r="D36" s="166" t="inlineStr">
        <is>
          <t>Cost-Effectiveness Analysis (Incremental Cost-Effectiveness Ratio: ICER)</t>
        </is>
      </c>
      <c r="E36" s="166" t="inlineStr">
        <is>
          <t>Cost-Utility Analysis (Quality-Adjusted Life Years: QALY)</t>
        </is>
      </c>
      <c r="F36" s="166" t="inlineStr">
        <is>
          <t>Cost-Benefit Analysis (Net Monetary Benefit)</t>
        </is>
      </c>
      <c r="G36" s="166" t="inlineStr">
        <is>
          <t>Cost-Minimization Analysis (CMA)</t>
        </is>
      </c>
      <c r="H36" s="166" t="inlineStr">
        <is>
          <t>Student t-test for comparing two independent means</t>
        </is>
      </c>
      <c r="I36" s="167" t="inlineStr">
        <is>
          <t>1</t>
        </is>
      </c>
      <c r="J36"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รูปแบบการวิจัยทางคลินิก</t>
        </is>
      </c>
      <c r="M36" s="166" t="inlineStr"/>
      <c r="N36" s="165" t="inlineStr">
        <is>
          <t>SAP</t>
        </is>
      </c>
      <c r="O36" s="166" t="inlineStr">
        <is>
          <t>ข้อ 4 (PLE_CC1_2533.md)</t>
        </is>
      </c>
      <c r="P36" s="165" t="inlineStr">
        <is>
          <t>ข้อสอบเก่า</t>
        </is>
      </c>
      <c r="Q36" s="165" t="inlineStr">
        <is>
          <t>2533</t>
        </is>
      </c>
      <c r="R36" s="165" t="inlineStr"/>
    </row>
    <row r="37" ht="24" customHeight="1" s="49">
      <c r="A37" s="167" t="n">
        <v>35</v>
      </c>
      <c r="B37" s="166" t="inlineStr">
        <is>
          <t>Prospective cohort studies</t>
        </is>
      </c>
      <c r="C37" s="166" t="inlineStr"/>
      <c r="D37" s="166" t="inlineStr">
        <is>
          <t>Cost-Minimization Analysis (CMA)</t>
        </is>
      </c>
      <c r="E37" s="166" t="inlineStr">
        <is>
          <t>Student t-test for comparing two independent means</t>
        </is>
      </c>
      <c r="F37" s="166" t="inlineStr">
        <is>
          <t>Chi-Square Test for Categorical Independence (p &lt; 0.05)</t>
        </is>
      </c>
      <c r="G37" s="166" t="inlineStr">
        <is>
          <t>Randomized Controlled Trial (Double-blind RCT)</t>
        </is>
      </c>
      <c r="H37" s="166" t="inlineStr">
        <is>
          <t>Prospective Cohort Study (Relative Risk: RR)</t>
        </is>
      </c>
      <c r="I37" s="167" t="inlineStr">
        <is>
          <t>1</t>
        </is>
      </c>
      <c r="J37"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รูปแบบการวิจัยทางคลินิก</t>
        </is>
      </c>
      <c r="M37" s="166" t="inlineStr"/>
      <c r="N37" s="165" t="inlineStr">
        <is>
          <t>SAP</t>
        </is>
      </c>
      <c r="O37" s="166" t="inlineStr">
        <is>
          <t>ข้อ 3 (PLE_CC1_2533.md)</t>
        </is>
      </c>
      <c r="P37" s="165" t="inlineStr">
        <is>
          <t>ข้อสอบเก่า</t>
        </is>
      </c>
      <c r="Q37" s="165" t="inlineStr">
        <is>
          <t>2533</t>
        </is>
      </c>
      <c r="R37" s="165" t="inlineStr"/>
    </row>
    <row r="38" ht="24" customHeight="1" s="49">
      <c r="A38" s="167" t="n">
        <v>36</v>
      </c>
      <c r="B38" s="166" t="inlineStr">
        <is>
          <t>Nested case-control studies</t>
        </is>
      </c>
      <c r="C38" s="166" t="inlineStr"/>
      <c r="D38" s="166" t="inlineStr">
        <is>
          <t>Randomized Controlled Trial (Double-blind RCT)</t>
        </is>
      </c>
      <c r="E38" s="166" t="inlineStr">
        <is>
          <t>Prospective Cohort Study (Relative Risk: RR)</t>
        </is>
      </c>
      <c r="F38" s="166" t="inlineStr">
        <is>
          <t>Case-Control Study (Odds Ratio: OR)</t>
        </is>
      </c>
      <c r="G38" s="166" t="inlineStr">
        <is>
          <t>Cross-Sectional Survey Prevalence Study</t>
        </is>
      </c>
      <c r="H38" s="166" t="inlineStr">
        <is>
          <t>Cost-Effectiveness Analysis (Incremental Cost-Effectiveness Ratio: ICER)</t>
        </is>
      </c>
      <c r="I38" s="167" t="inlineStr">
        <is>
          <t>1</t>
        </is>
      </c>
      <c r="J3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รูปแบบการวิจัยทางคลินิก</t>
        </is>
      </c>
      <c r="M38" s="166" t="inlineStr"/>
      <c r="N38" s="165" t="inlineStr">
        <is>
          <t>SAP</t>
        </is>
      </c>
      <c r="O38" s="166" t="inlineStr">
        <is>
          <t>ข้อ 4 (PLE_CC1_2533.md)</t>
        </is>
      </c>
      <c r="P38" s="165" t="inlineStr">
        <is>
          <t>ข้อสอบเก่า</t>
        </is>
      </c>
      <c r="Q38" s="165" t="inlineStr">
        <is>
          <t>2533</t>
        </is>
      </c>
      <c r="R38" s="165" t="inlineStr"/>
    </row>
    <row r="39" ht="24" customHeight="1" s="49">
      <c r="A39" s="167" t="n">
        <v>37</v>
      </c>
      <c r="B39" s="166" t="inlineStr">
        <is>
          <t>จากข้อ 9 พบว่า odds ratio ของผู้ที่มีประวัติการมีเพศสัมพันธ์มาก่อนเทียบกับผู้ที่ไม่มีเพศสัมพันธ์มาก่อนเท่ากับ</t>
        </is>
      </c>
      <c r="C39" s="166" t="inlineStr"/>
      <c r="D39" s="166" t="inlineStr">
        <is>
          <t>8 (95% CI 2.4-9.8) หมายความว่าอย่างไร โรคระบบประสาท (Parkinson) สถานการณ์</t>
        </is>
      </c>
      <c r="E39" s="166" t="inlineStr">
        <is>
          <t>Cost-Effectiveness Analysis (Incremental Cost-Effectiveness Ratio: ICER)</t>
        </is>
      </c>
      <c r="F39" s="166" t="inlineStr">
        <is>
          <t>Cost-Utility Analysis (Quality-Adjusted Life Years: QALY)</t>
        </is>
      </c>
      <c r="G39" s="166" t="inlineStr">
        <is>
          <t>Cost-Benefit Analysis (Net Monetary Benefit)</t>
        </is>
      </c>
      <c r="H39" s="166" t="inlineStr">
        <is>
          <t>Cost-Minimization Analysis (CMA)</t>
        </is>
      </c>
      <c r="I39" s="167" t="inlineStr">
        <is>
          <t>1</t>
        </is>
      </c>
      <c r="J39" s="166"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สถิติวิเคราะห์</t>
        </is>
      </c>
      <c r="M39" s="166" t="inlineStr"/>
      <c r="N39" s="165" t="inlineStr">
        <is>
          <t>SAP</t>
        </is>
      </c>
      <c r="O39" s="166" t="inlineStr">
        <is>
          <t>ข้อ 10 (PLE_CC1_2533.md)</t>
        </is>
      </c>
      <c r="P39" s="165" t="inlineStr">
        <is>
          <t>ข้อสอบเก่า</t>
        </is>
      </c>
      <c r="Q39" s="165" t="inlineStr">
        <is>
          <t>2533</t>
        </is>
      </c>
      <c r="R39" s="165" t="inlineStr"/>
    </row>
    <row r="40" ht="24" customHeight="1" s="49">
      <c r="A40" s="167" t="n">
        <v>38</v>
      </c>
      <c r="B40" s="166" t="inlineStr">
        <is>
          <t>ระเบียบวิจัยและสถิติ 384 390</t>
        </is>
      </c>
      <c r="C40" s="166" t="inlineStr"/>
      <c r="D40" s="166" t="inlineStr">
        <is>
          <t>Cost-Benefit Analysis (Net Monetary Benefit)</t>
        </is>
      </c>
      <c r="E40" s="166" t="inlineStr">
        <is>
          <t>Cost-Minimization Analysis (CMA)</t>
        </is>
      </c>
      <c r="F40" s="166" t="inlineStr">
        <is>
          <t>Student t-test for comparing two independent means</t>
        </is>
      </c>
      <c r="G40" s="166" t="inlineStr">
        <is>
          <t>Chi-Square Test for Categorical Independence (p &lt; 0.05)</t>
        </is>
      </c>
      <c r="H40" s="166" t="inlineStr">
        <is>
          <t>Randomized Controlled Trial (Double-blind RCT)</t>
        </is>
      </c>
      <c r="I40" s="167" t="inlineStr">
        <is>
          <t>5</t>
        </is>
      </c>
      <c r="J40" s="166"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รูปแบบการวิจัยทางคลินิก</t>
        </is>
      </c>
      <c r="M40" s="166" t="inlineStr"/>
      <c r="N40" s="165" t="inlineStr">
        <is>
          <t>SAP</t>
        </is>
      </c>
      <c r="O40" s="166" t="inlineStr">
        <is>
          <t>ข้อ 19 (PLE_CC1_Practice_Exam.md)</t>
        </is>
      </c>
      <c r="P40" s="165" t="inlineStr">
        <is>
          <t>ข้อสอบจำลอง</t>
        </is>
      </c>
      <c r="Q40" s="165" t="inlineStr">
        <is>
          <t>Mock สภาเภสัชฯ Practice</t>
        </is>
      </c>
      <c r="R40" s="165" t="inlineStr"/>
    </row>
    <row r="41" ht="24" customHeight="1" s="49">
      <c r="A41" s="167" t="n">
        <v>39</v>
      </c>
      <c r="B41" s="166" t="inlineStr">
        <is>
          <t>ข้อใดบ่งบอกว่าผู้ป่วยรายนี้เป็น Myocardial Infarction</t>
        </is>
      </c>
      <c r="C41" s="166" t="inlineStr"/>
      <c r="D41" s="166" t="inlineStr">
        <is>
          <t>อาการเจ็บร้าวไปที่แขน ไหล่ หลัง</t>
        </is>
      </c>
      <c r="E41" s="166" t="inlineStr">
        <is>
          <t>ตรวจพบ Cardiac enzymes ในกระแสเลือด</t>
        </is>
      </c>
      <c r="F41" s="166" t="inlineStr">
        <is>
          <t>มีค่า Ejection fraction ลดลง</t>
        </is>
      </c>
      <c r="G41" s="166" t="inlineStr">
        <is>
          <t>มีอาการเจ็บเค้นหน้าอกเฉียบพลันขณะพัก</t>
        </is>
      </c>
      <c r="H41" s="166" t="inlineStr">
        <is>
          <t>มีอาการเจ็บเค้นหน้าอกมากกว่า 5 นาที</t>
        </is>
      </c>
      <c r="I41" s="167" t="inlineStr">
        <is>
          <t>1</t>
        </is>
      </c>
      <c r="J41" s="166"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รูปแบบการวิจัยทางคลินิก</t>
        </is>
      </c>
      <c r="M41" s="166" t="inlineStr"/>
      <c r="N41" s="165" t="inlineStr">
        <is>
          <t>SAP</t>
        </is>
      </c>
      <c r="O41" s="166" t="inlineStr">
        <is>
          <t>ข้อ 6 (PLE_CC1_Practice_Exam.md)</t>
        </is>
      </c>
      <c r="P41" s="165" t="inlineStr">
        <is>
          <t>ข้อสอบจำลอง</t>
        </is>
      </c>
      <c r="Q41" s="165" t="inlineStr">
        <is>
          <t>Mock สภาเภสัชฯ Practice</t>
        </is>
      </c>
      <c r="R41" s="165" t="inlineStr"/>
    </row>
    <row r="42" ht="24" customHeight="1" s="49">
      <c r="A42" s="167" t="n">
        <v>40</v>
      </c>
      <c r="B42" s="166"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2" s="166" t="inlineStr"/>
      <c r="D42" s="166" t="inlineStr">
        <is>
          <t>Case-Control Study (Odds Ratio: OR)</t>
        </is>
      </c>
      <c r="E42" s="166" t="inlineStr">
        <is>
          <t>Cross-Sectional Survey Prevalence Study</t>
        </is>
      </c>
      <c r="F42" s="166" t="inlineStr">
        <is>
          <t>Cost-Effectiveness Analysis (Incremental Cost-Effectiveness Ratio: ICER)</t>
        </is>
      </c>
      <c r="G42" s="166" t="inlineStr">
        <is>
          <t>Cost-Utility Analysis (Quality-Adjusted Life Years: QALY)</t>
        </is>
      </c>
      <c r="H42" s="166" t="inlineStr">
        <is>
          <t>Cost-Benefit Analysis (Net Monetary Benefit)</t>
        </is>
      </c>
      <c r="I42" s="167" t="inlineStr">
        <is>
          <t>1</t>
        </is>
      </c>
      <c r="J42"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รูปแบบการวิจัยทางคลินิก</t>
        </is>
      </c>
      <c r="M42" s="166" t="inlineStr"/>
      <c r="N42" s="165" t="inlineStr">
        <is>
          <t>SAP</t>
        </is>
      </c>
      <c r="O42" s="166" t="inlineStr">
        <is>
          <t>ข้อ 40 (PLE_CC1_Practice_Exam.md)</t>
        </is>
      </c>
      <c r="P42" s="165" t="inlineStr">
        <is>
          <t>ข้อสอบจำลอง</t>
        </is>
      </c>
      <c r="Q42" s="165" t="inlineStr">
        <is>
          <t>Mock สภาเภสัชฯ Practice</t>
        </is>
      </c>
      <c r="R42" s="165" t="inlineStr"/>
    </row>
    <row r="43" ht="24" customHeight="1" s="49">
      <c r="A43" s="167" t="n">
        <v>41</v>
      </c>
      <c r="B43" s="166" t="inlineStr">
        <is>
          <t>เกี่ยวกับ ระเบียบวิจัยและสถิติ โดย ข้อใดต่อไปนี้กล่าวถูกต้องตามหลักวิชาชีพเภสัชกรรม</t>
        </is>
      </c>
      <c r="C43" s="166" t="inlineStr"/>
      <c r="D43" s="166" t="inlineStr">
        <is>
          <t>Cost-Utility Analysis (Quality-Adjusted Life Years: QALY)</t>
        </is>
      </c>
      <c r="E43" s="166" t="inlineStr">
        <is>
          <t>Cost-Benefit Analysis (Net Monetary Benefit)</t>
        </is>
      </c>
      <c r="F43" s="166" t="inlineStr">
        <is>
          <t>Cost-Minimization Analysis (CMA)</t>
        </is>
      </c>
      <c r="G43" s="166" t="inlineStr">
        <is>
          <t>Student t-test for comparing two independent means</t>
        </is>
      </c>
      <c r="H43" s="166" t="inlineStr">
        <is>
          <t>Chi-Square Test for Categorical Independence (p &lt; 0.05)</t>
        </is>
      </c>
      <c r="I43" s="167" t="inlineStr">
        <is>
          <t>1</t>
        </is>
      </c>
      <c r="J4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รูปแบบการวิจัยทางคลินิก</t>
        </is>
      </c>
      <c r="M43" s="166" t="inlineStr"/>
      <c r="N43" s="165" t="inlineStr">
        <is>
          <t>SAP</t>
        </is>
      </c>
      <c r="O43" s="166" t="inlineStr">
        <is>
          <t>ข้อ 19 (PLE_CC1_Practice_Exam.md)</t>
        </is>
      </c>
      <c r="P43" s="165" t="inlineStr">
        <is>
          <t>ข้อสอบจำลอง</t>
        </is>
      </c>
      <c r="Q43" s="165" t="inlineStr">
        <is>
          <t>Mock สภาเภสัชฯ Practice</t>
        </is>
      </c>
      <c r="R43" s="165" t="inlineStr"/>
    </row>
    <row r="44" ht="24" customHeight="1" s="49">
      <c r="A44" s="167" t="n">
        <v>42</v>
      </c>
      <c r="B44" s="166"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4" s="166" t="inlineStr"/>
      <c r="D44" s="166" t="inlineStr">
        <is>
          <t>Cross-sectional descriptive study</t>
        </is>
      </c>
      <c r="E44" s="166" t="inlineStr">
        <is>
          <t>Cross-sectional analytical study</t>
        </is>
      </c>
      <c r="F44" s="166" t="inlineStr">
        <is>
          <t>Cohort study</t>
        </is>
      </c>
      <c r="G44" s="166" t="inlineStr">
        <is>
          <t>Case control</t>
        </is>
      </c>
      <c r="H44" s="166" t="inlineStr">
        <is>
          <t>RCT</t>
        </is>
      </c>
      <c r="I44" s="167" t="inlineStr">
        <is>
          <t>1</t>
        </is>
      </c>
      <c r="J44"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รูปแบบการวิจัยทางคลินิก</t>
        </is>
      </c>
      <c r="M44" s="166" t="inlineStr"/>
      <c r="N44" s="165" t="inlineStr">
        <is>
          <t>SAP</t>
        </is>
      </c>
      <c r="O44" s="166" t="inlineStr">
        <is>
          <t>ข้อ 1 (PLE_CC1_Practice_Exam.md)</t>
        </is>
      </c>
      <c r="P44" s="165" t="inlineStr">
        <is>
          <t>ข้อสอบจำลอง</t>
        </is>
      </c>
      <c r="Q44" s="165" t="inlineStr">
        <is>
          <t>Mock สภาเภสัชฯ Practice</t>
        </is>
      </c>
      <c r="R44" s="165" t="inlineStr"/>
    </row>
    <row r="45" ht="24" customHeight="1" s="49">
      <c r="A45" s="167" t="n">
        <v>43</v>
      </c>
      <c r="B45" s="166"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5" s="166" t="inlineStr"/>
      <c r="D45" s="166" t="inlineStr">
        <is>
          <t>Cross-sectional descriptive study</t>
        </is>
      </c>
      <c r="E45" s="166" t="inlineStr">
        <is>
          <t>Cross-sectional analytical study</t>
        </is>
      </c>
      <c r="F45" s="166" t="inlineStr">
        <is>
          <t>Retrospective cohort study</t>
        </is>
      </c>
      <c r="G45" s="166" t="inlineStr">
        <is>
          <t>Prospective case control</t>
        </is>
      </c>
      <c r="H45" s="166" t="inlineStr">
        <is>
          <t>Randomized controlled trial</t>
        </is>
      </c>
      <c r="I45" s="167" t="inlineStr">
        <is>
          <t>1</t>
        </is>
      </c>
      <c r="J45"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รูปแบบการวิจัยทางคลินิก</t>
        </is>
      </c>
      <c r="M45" s="166" t="inlineStr"/>
      <c r="N45" s="165" t="inlineStr">
        <is>
          <t>SAP</t>
        </is>
      </c>
      <c r="O45" s="166" t="inlineStr">
        <is>
          <t>ข้อ 2 (PLE_CC1_Practice_Exam.md)</t>
        </is>
      </c>
      <c r="P45" s="165" t="inlineStr">
        <is>
          <t>ข้อสอบจำลอง</t>
        </is>
      </c>
      <c r="Q45" s="165" t="inlineStr">
        <is>
          <t>Mock สภาเภสัชฯ Practice</t>
        </is>
      </c>
      <c r="R45" s="165" t="inlineStr"/>
    </row>
    <row r="46" ht="24" customHeight="1" s="49">
      <c r="A46" s="167" t="n">
        <v>44</v>
      </c>
      <c r="B46" s="166"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46" s="166" t="inlineStr"/>
      <c r="D46" s="166" t="inlineStr">
        <is>
          <t>Meta-analysis , RCT</t>
        </is>
      </c>
      <c r="E46" s="166" t="inlineStr">
        <is>
          <t>Meta-analysis , Case control</t>
        </is>
      </c>
      <c r="F46" s="166" t="inlineStr">
        <is>
          <t>RCT , Cohort</t>
        </is>
      </c>
      <c r="G46" s="166" t="inlineStr">
        <is>
          <t>Cohort , Case control</t>
        </is>
      </c>
      <c r="H46" s="166" t="inlineStr">
        <is>
          <t>Cohort , Case series</t>
        </is>
      </c>
      <c r="I46" s="167" t="inlineStr">
        <is>
          <t>1</t>
        </is>
      </c>
      <c r="J46" s="166"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รูปแบบการวิจัยทางคลินิก</t>
        </is>
      </c>
      <c r="M46" s="166" t="inlineStr"/>
      <c r="N46" s="165" t="inlineStr">
        <is>
          <t>SAP</t>
        </is>
      </c>
      <c r="O46" s="166" t="inlineStr">
        <is>
          <t>ข้อ 6 (PLE_CC1_Practice_Exam.md)</t>
        </is>
      </c>
      <c r="P46" s="165" t="inlineStr">
        <is>
          <t>ข้อสอบจำลอง</t>
        </is>
      </c>
      <c r="Q46" s="165" t="inlineStr">
        <is>
          <t>Mock สภาเภสัชฯ Practice</t>
        </is>
      </c>
      <c r="R46" s="165" t="inlineStr"/>
    </row>
    <row r="47" ht="24" customHeight="1" s="49">
      <c r="A47" s="167" t="n">
        <v>45</v>
      </c>
      <c r="B47" s="166" t="inlineStr">
        <is>
          <t>.ถ้าอยากหาความสัมพันธ์ระหว่างไมเกรนกับปัจจัยความเครียด ควรเลือกใช้สถิติใด</t>
        </is>
      </c>
      <c r="C47" s="166" t="inlineStr"/>
      <c r="D47" s="166" t="inlineStr">
        <is>
          <t>Chi square test</t>
        </is>
      </c>
      <c r="E47" s="166" t="inlineStr">
        <is>
          <t>T-test</t>
        </is>
      </c>
      <c r="F47" s="166" t="inlineStr">
        <is>
          <t>ANOVA</t>
        </is>
      </c>
      <c r="G47" s="166" t="inlineStr">
        <is>
          <t>Correlation</t>
        </is>
      </c>
      <c r="H47" s="166" t="inlineStr">
        <is>
          <t>Regression</t>
        </is>
      </c>
      <c r="I47" s="167" t="inlineStr">
        <is>
          <t>1</t>
        </is>
      </c>
      <c r="J47" s="166"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รูปแบบการวิจัยทางคลินิก</t>
        </is>
      </c>
      <c r="M47" s="166" t="inlineStr"/>
      <c r="N47" s="165" t="inlineStr">
        <is>
          <t>SAP</t>
        </is>
      </c>
      <c r="O47" s="166" t="inlineStr">
        <is>
          <t>ข้อ 10 (PLE_CC1_Practice_Exam.md)</t>
        </is>
      </c>
      <c r="P47" s="165" t="inlineStr">
        <is>
          <t>ข้อสอบจำลอง</t>
        </is>
      </c>
      <c r="Q47" s="165" t="inlineStr">
        <is>
          <t>Mock สภาเภสัชฯ Practice</t>
        </is>
      </c>
      <c r="R47" s="165" t="inlineStr"/>
    </row>
    <row r="48" ht="24" customHeight="1" s="49">
      <c r="A48" s="167" t="n">
        <v>46</v>
      </c>
      <c r="B48" s="166"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48" s="166" t="inlineStr"/>
      <c r="D48" s="166" t="inlineStr">
        <is>
          <t>Unpaired t-test</t>
        </is>
      </c>
      <c r="E48" s="166" t="inlineStr">
        <is>
          <t>Paired t-test</t>
        </is>
      </c>
      <c r="F48" s="166" t="inlineStr">
        <is>
          <t>Chi-square test 386 ระเบียบวิจัยและสถิติ</t>
        </is>
      </c>
      <c r="G48" s="166" t="inlineStr">
        <is>
          <t>Analysis of variance</t>
        </is>
      </c>
      <c r="H48" s="166" t="inlineStr">
        <is>
          <t>Correlation</t>
        </is>
      </c>
      <c r="I48" s="167" t="inlineStr">
        <is>
          <t>1</t>
        </is>
      </c>
      <c r="J48"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รูปแบบการวิจัยทางคลินิก</t>
        </is>
      </c>
      <c r="M48" s="166" t="inlineStr"/>
      <c r="N48" s="165" t="inlineStr">
        <is>
          <t>SAP</t>
        </is>
      </c>
      <c r="O48" s="166" t="inlineStr">
        <is>
          <t>ข้อ 11 (PLE_CC1_Practice_Exam.md)</t>
        </is>
      </c>
      <c r="P48" s="165" t="inlineStr">
        <is>
          <t>ข้อสอบจำลอง</t>
        </is>
      </c>
      <c r="Q48" s="165" t="inlineStr">
        <is>
          <t>Mock สภาเภสัชฯ Practice</t>
        </is>
      </c>
      <c r="R48" s="165" t="inlineStr"/>
    </row>
    <row r="49" ht="24" customHeight="1" s="49">
      <c r="A49" s="167" t="n">
        <v>47</v>
      </c>
      <c r="B49" s="166"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49" s="166" t="inlineStr"/>
      <c r="D49" s="166" t="inlineStr">
        <is>
          <t>Unpaired t-test</t>
        </is>
      </c>
      <c r="E49" s="166" t="inlineStr">
        <is>
          <t>Paired t-test</t>
        </is>
      </c>
      <c r="F49" s="166" t="inlineStr">
        <is>
          <t>Chi-square test</t>
        </is>
      </c>
      <c r="G49" s="166" t="inlineStr">
        <is>
          <t>Analysis of variance</t>
        </is>
      </c>
      <c r="H49" s="166" t="inlineStr">
        <is>
          <t>Correlation</t>
        </is>
      </c>
      <c r="I49" s="167" t="inlineStr">
        <is>
          <t>1</t>
        </is>
      </c>
      <c r="J49"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รูปแบบการวิจัยทางคลินิก</t>
        </is>
      </c>
      <c r="M49" s="166" t="inlineStr"/>
      <c r="N49" s="165" t="inlineStr">
        <is>
          <t>SAP</t>
        </is>
      </c>
      <c r="O49" s="166" t="inlineStr">
        <is>
          <t>ข้อ 12 (PLE_CC1_Practice_Exam.md)</t>
        </is>
      </c>
      <c r="P49" s="165" t="inlineStr">
        <is>
          <t>ข้อสอบจำลอง</t>
        </is>
      </c>
      <c r="Q49" s="165" t="inlineStr">
        <is>
          <t>Mock สภาเภสัชฯ Practice</t>
        </is>
      </c>
      <c r="R49" s="165" t="inlineStr"/>
    </row>
    <row r="50" ht="24" customHeight="1" s="49">
      <c r="A50" s="167" t="n">
        <v>48</v>
      </c>
      <c r="B50" s="166"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0" s="166" t="inlineStr"/>
      <c r="D50" s="166" t="inlineStr">
        <is>
          <t>Unpaired t-test</t>
        </is>
      </c>
      <c r="E50" s="166" t="inlineStr">
        <is>
          <t>Paired t-test</t>
        </is>
      </c>
      <c r="F50" s="166" t="inlineStr">
        <is>
          <t>Chi-square test</t>
        </is>
      </c>
      <c r="G50" s="166" t="inlineStr">
        <is>
          <t>Analysis of variance</t>
        </is>
      </c>
      <c r="H50" s="166" t="inlineStr">
        <is>
          <t>Correlation</t>
        </is>
      </c>
      <c r="I50" s="167" t="inlineStr">
        <is>
          <t>1</t>
        </is>
      </c>
      <c r="J50"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รูปแบบการวิจัยทางคลินิก</t>
        </is>
      </c>
      <c r="M50" s="166" t="inlineStr"/>
      <c r="N50" s="165" t="inlineStr">
        <is>
          <t>SAP</t>
        </is>
      </c>
      <c r="O50" s="166" t="inlineStr">
        <is>
          <t>ข้อ 13 (PLE_CC1_Practice_Exam.md)</t>
        </is>
      </c>
      <c r="P50" s="165" t="inlineStr">
        <is>
          <t>ข้อสอบจำลอง</t>
        </is>
      </c>
      <c r="Q50" s="165" t="inlineStr">
        <is>
          <t>Mock สภาเภสัชฯ Practice</t>
        </is>
      </c>
      <c r="R50" s="165" t="inlineStr"/>
    </row>
    <row r="51" ht="24" customHeight="1" s="49">
      <c r="A51" s="167" t="n">
        <v>49</v>
      </c>
      <c r="B51" s="166"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1" s="166" t="inlineStr"/>
      <c r="D51" s="166" t="inlineStr">
        <is>
          <t>Unpaired t-test</t>
        </is>
      </c>
      <c r="E51" s="166" t="inlineStr">
        <is>
          <t>Paired t-test</t>
        </is>
      </c>
      <c r="F51" s="166" t="inlineStr">
        <is>
          <t>Chi-square test</t>
        </is>
      </c>
      <c r="G51" s="166" t="inlineStr">
        <is>
          <t>One-way ANOVA</t>
        </is>
      </c>
      <c r="H51" s="166" t="inlineStr">
        <is>
          <t>Correlation</t>
        </is>
      </c>
      <c r="I51" s="167" t="inlineStr">
        <is>
          <t>1</t>
        </is>
      </c>
      <c r="J51"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รูปแบบการวิจัยทางคลินิก</t>
        </is>
      </c>
      <c r="M51" s="166" t="inlineStr"/>
      <c r="N51" s="165" t="inlineStr">
        <is>
          <t>SAP</t>
        </is>
      </c>
      <c r="O51" s="166" t="inlineStr">
        <is>
          <t>ข้อ 14 (PLE_CC1_Practice_Exam.md)</t>
        </is>
      </c>
      <c r="P51" s="165" t="inlineStr">
        <is>
          <t>ข้อสอบจำลอง</t>
        </is>
      </c>
      <c r="Q51" s="165" t="inlineStr">
        <is>
          <t>Mock สภาเภสัชฯ Practice</t>
        </is>
      </c>
      <c r="R51" s="165" t="inlineStr"/>
    </row>
    <row r="52" ht="24" customHeight="1" s="49">
      <c r="A52" s="167" t="n">
        <v>50</v>
      </c>
      <c r="B52" s="166"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2" s="166" t="inlineStr"/>
      <c r="D52" s="166" t="inlineStr">
        <is>
          <t>Unpaired t-test</t>
        </is>
      </c>
      <c r="E52" s="166" t="inlineStr">
        <is>
          <t>Paired t-test</t>
        </is>
      </c>
      <c r="F52" s="166" t="inlineStr">
        <is>
          <t>Chi-square test 387 ระเบียบวิจัยและสถิติ</t>
        </is>
      </c>
      <c r="G52" s="166" t="inlineStr">
        <is>
          <t>One-way ANOVA</t>
        </is>
      </c>
      <c r="H52" s="166" t="inlineStr">
        <is>
          <t>Two-way ANOVA</t>
        </is>
      </c>
      <c r="I52" s="167" t="inlineStr">
        <is>
          <t>1</t>
        </is>
      </c>
      <c r="J52"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รูปแบบการวิจัยทางคลินิก</t>
        </is>
      </c>
      <c r="M52" s="166" t="inlineStr"/>
      <c r="N52" s="165" t="inlineStr">
        <is>
          <t>SAP</t>
        </is>
      </c>
      <c r="O52" s="166" t="inlineStr">
        <is>
          <t>ข้อ 15 (PLE_CC1_Practice_Exam.md)</t>
        </is>
      </c>
      <c r="P52" s="165" t="inlineStr">
        <is>
          <t>ข้อสอบจำลอง</t>
        </is>
      </c>
      <c r="Q52" s="165" t="inlineStr">
        <is>
          <t>Mock สภาเภสัชฯ Practice</t>
        </is>
      </c>
      <c r="R52" s="165" t="inlineStr"/>
    </row>
    <row r="53" ht="24" customHeight="1" s="49">
      <c r="A53" s="167" t="n">
        <v>51</v>
      </c>
      <c r="B53" s="166"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3" s="166" t="inlineStr"/>
      <c r="D53" s="166" t="inlineStr">
        <is>
          <t>Unpaired t-test</t>
        </is>
      </c>
      <c r="E53" s="166" t="inlineStr">
        <is>
          <t>Paired t-test</t>
        </is>
      </c>
      <c r="F53" s="166" t="inlineStr">
        <is>
          <t>Chi-square test</t>
        </is>
      </c>
      <c r="G53" s="166" t="inlineStr">
        <is>
          <t>One-way ANOVA</t>
        </is>
      </c>
      <c r="H53" s="166" t="inlineStr">
        <is>
          <t>Two-way ANOVA</t>
        </is>
      </c>
      <c r="I53" s="167" t="inlineStr">
        <is>
          <t>1</t>
        </is>
      </c>
      <c r="J53"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รูปแบบการวิจัยทางคลินิก</t>
        </is>
      </c>
      <c r="M53" s="166" t="inlineStr"/>
      <c r="N53" s="165" t="inlineStr">
        <is>
          <t>SAP</t>
        </is>
      </c>
      <c r="O53" s="166" t="inlineStr">
        <is>
          <t>ข้อ 16 (PLE_CC1_Practice_Exam.md)</t>
        </is>
      </c>
      <c r="P53" s="165" t="inlineStr">
        <is>
          <t>ข้อสอบจำลอง</t>
        </is>
      </c>
      <c r="Q53" s="165" t="inlineStr">
        <is>
          <t>Mock สภาเภสัชฯ Practice</t>
        </is>
      </c>
      <c r="R53" s="165" t="inlineStr"/>
    </row>
    <row r="54" ht="24" customHeight="1" s="49">
      <c r="A54" s="167" t="n">
        <v>52</v>
      </c>
      <c r="B54" s="166"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4" s="166" t="inlineStr"/>
      <c r="D54" s="166" t="inlineStr">
        <is>
          <t>Chi-square test</t>
        </is>
      </c>
      <c r="E54" s="166" t="inlineStr">
        <is>
          <t>Unpaired t-test</t>
        </is>
      </c>
      <c r="F54" s="166" t="inlineStr">
        <is>
          <t>Paired t-test 388 ระเบียบวิจัยและสถิติ</t>
        </is>
      </c>
      <c r="G54" s="166" t="inlineStr">
        <is>
          <t>ANOVA</t>
        </is>
      </c>
      <c r="H54" s="166" t="inlineStr">
        <is>
          <t>Correlation</t>
        </is>
      </c>
      <c r="I54" s="167" t="inlineStr">
        <is>
          <t>1</t>
        </is>
      </c>
      <c r="J54" s="166"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รูปแบบการวิจัยทางคลินิก</t>
        </is>
      </c>
      <c r="M54" s="166" t="inlineStr"/>
      <c r="N54" s="165" t="inlineStr">
        <is>
          <t>SAP</t>
        </is>
      </c>
      <c r="O54" s="166" t="inlineStr">
        <is>
          <t>ข้อ 18 (PLE_CC1_Practice_Exam.md)</t>
        </is>
      </c>
      <c r="P54" s="165" t="inlineStr">
        <is>
          <t>ข้อสอบจำลอง</t>
        </is>
      </c>
      <c r="Q54" s="165" t="inlineStr">
        <is>
          <t>Mock สภาเภสัชฯ Practice</t>
        </is>
      </c>
      <c r="R54" s="165" t="inlineStr"/>
    </row>
    <row r="55" ht="24" customHeight="1" s="49">
      <c r="A55" s="167" t="n">
        <v>53</v>
      </c>
      <c r="B55" s="166"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5" s="166" t="inlineStr"/>
      <c r="D55" s="166" t="inlineStr">
        <is>
          <t>Independent Student's t-test</t>
        </is>
      </c>
      <c r="E55" s="166" t="inlineStr">
        <is>
          <t>Paired t-test</t>
        </is>
      </c>
      <c r="F55" s="166" t="inlineStr">
        <is>
          <t>Chi-square test of independence</t>
        </is>
      </c>
      <c r="G55" s="166" t="inlineStr">
        <is>
          <t>One-Way Analysis of Variance (One-Way ANOVA)</t>
        </is>
      </c>
      <c r="H55" s="166" t="inlineStr">
        <is>
          <t>Repeated Measures ANOVA</t>
        </is>
      </c>
      <c r="I55" s="167" t="n">
        <v>4</v>
      </c>
      <c r="J55" s="166"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5" s="166" t="inlineStr"/>
      <c r="L55" s="166" t="inlineStr">
        <is>
          <t>รูปแบบการวิจัยทางคลินิก</t>
        </is>
      </c>
      <c r="M55" s="166" t="inlineStr"/>
      <c r="N55" s="165" t="inlineStr">
        <is>
          <t>SAP</t>
        </is>
      </c>
      <c r="O55" s="166" t="inlineStr">
        <is>
          <t>ข้อ 20 (PLE_CC1_Practice_Exam.md)</t>
        </is>
      </c>
      <c r="P55" s="165" t="inlineStr">
        <is>
          <t>ข้อสอบจำลอง</t>
        </is>
      </c>
      <c r="Q55" s="165" t="inlineStr">
        <is>
          <t>Mock สภาเภสัชฯ Practice</t>
        </is>
      </c>
      <c r="R55" s="165" t="inlineStr"/>
    </row>
    <row r="56" ht="24" customHeight="1" s="49">
      <c r="A56" s="167" t="n">
        <v>54</v>
      </c>
      <c r="B56" s="166" t="inlineStr">
        <is>
          <t>Peak plasma drug concentration (Cmax)</t>
        </is>
      </c>
      <c r="C56" s="166" t="inlineStr"/>
      <c r="D56" s="166" t="inlineStr">
        <is>
          <t>Cost-Effectiveness Analysis (Incremental Cost-Effectiveness Ratio: ICER)</t>
        </is>
      </c>
      <c r="E56" s="166" t="inlineStr">
        <is>
          <t>Cost-Utility Analysis (Quality-Adjusted Life Years: QALY)</t>
        </is>
      </c>
      <c r="F56" s="166" t="inlineStr">
        <is>
          <t>Cost-Benefit Analysis (Net Monetary Benefit)</t>
        </is>
      </c>
      <c r="G56" s="166" t="inlineStr">
        <is>
          <t>Cost-Minimization Analysis (CMA)</t>
        </is>
      </c>
      <c r="H56" s="166" t="inlineStr">
        <is>
          <t>Student t-test for comparing two independent means</t>
        </is>
      </c>
      <c r="I56" s="167" t="inlineStr">
        <is>
          <t>1</t>
        </is>
      </c>
      <c r="J56"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วิธีประเมินต้นทุนและประสิทธิผล</t>
        </is>
      </c>
      <c r="M56" s="166" t="inlineStr"/>
      <c r="N56" s="165" t="inlineStr">
        <is>
          <t>SAP</t>
        </is>
      </c>
      <c r="O56" s="166" t="inlineStr">
        <is>
          <t>ข้อ 2 (PLE_CC1_Key_Rx20_UBU.md)</t>
        </is>
      </c>
      <c r="P56" s="165" t="inlineStr">
        <is>
          <t>ข้อสอบจำลอง</t>
        </is>
      </c>
      <c r="Q56" s="165" t="inlineStr">
        <is>
          <t>Mock Rx20 UBU</t>
        </is>
      </c>
      <c r="R56" s="165" t="inlineStr"/>
    </row>
    <row r="57" ht="24" customHeight="1" s="49">
      <c r="A57" s="167" t="n">
        <v>55</v>
      </c>
      <c r="B57" s="166"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57" s="166" t="inlineStr"/>
      <c r="D57" s="166" t="inlineStr">
        <is>
          <t>Cost-Minimization Analysis (CMA)</t>
        </is>
      </c>
      <c r="E57" s="166" t="inlineStr">
        <is>
          <t>Student t-test for comparing two independent means</t>
        </is>
      </c>
      <c r="F57" s="166" t="inlineStr">
        <is>
          <t>Chi-Square Test for Categorical Independence (p &lt; 0.05)</t>
        </is>
      </c>
      <c r="G57" s="166" t="inlineStr">
        <is>
          <t>Randomized Controlled Trial (Double-blind RCT)</t>
        </is>
      </c>
      <c r="H57" s="166" t="inlineStr">
        <is>
          <t>Prospective Cohort Study (Relative Risk: RR)</t>
        </is>
      </c>
      <c r="I57" s="167" t="inlineStr">
        <is>
          <t>1</t>
        </is>
      </c>
      <c r="J57"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รูปแบบการวิจัยทางคลินิก</t>
        </is>
      </c>
      <c r="M57" s="166" t="inlineStr"/>
      <c r="N57" s="165" t="inlineStr">
        <is>
          <t>SAP</t>
        </is>
      </c>
      <c r="O57" s="166" t="inlineStr">
        <is>
          <t>ข้อ 13 (PLE_CC1_Key_Rx20_UBU.md)</t>
        </is>
      </c>
      <c r="P57" s="165" t="inlineStr">
        <is>
          <t>ข้อสอบจำลอง</t>
        </is>
      </c>
      <c r="Q57" s="165" t="inlineStr">
        <is>
          <t>Mock Rx20 UBU</t>
        </is>
      </c>
      <c r="R57" s="165" t="inlineStr"/>
    </row>
    <row r="58" ht="24" customHeight="1" s="49">
      <c r="A58" s="167" t="n">
        <v>56</v>
      </c>
      <c r="B58" s="166" t="inlineStr">
        <is>
          <t>สำนักงานวิจัยระบบสาธารณสุข (สวรส.)</t>
        </is>
      </c>
      <c r="C58" s="166" t="inlineStr"/>
      <c r="D58" s="166" t="inlineStr">
        <is>
          <t>Randomized Controlled Trial (Double-blind RCT)</t>
        </is>
      </c>
      <c r="E58" s="166" t="inlineStr">
        <is>
          <t>Prospective Cohort Study (Relative Risk: RR)</t>
        </is>
      </c>
      <c r="F58" s="166" t="inlineStr">
        <is>
          <t>Case-Control Study (Odds Ratio: OR)</t>
        </is>
      </c>
      <c r="G58" s="166" t="inlineStr">
        <is>
          <t>Cross-Sectional Survey Prevalence Study</t>
        </is>
      </c>
      <c r="H58" s="166" t="inlineStr">
        <is>
          <t>Cost-Effectiveness Analysis (Incremental Cost-Effectiveness Ratio: ICER)</t>
        </is>
      </c>
      <c r="I58" s="167" t="inlineStr">
        <is>
          <t>1</t>
        </is>
      </c>
      <c r="J5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รูปแบบการวิจัยทางคลินิก</t>
        </is>
      </c>
      <c r="M58" s="166" t="inlineStr"/>
      <c r="N58" s="165" t="inlineStr">
        <is>
          <t>SAP</t>
        </is>
      </c>
      <c r="O58" s="166" t="inlineStr">
        <is>
          <t>ข้อ 1 (PLE_CC1_Key_Rx20_UBU.md)</t>
        </is>
      </c>
      <c r="P58" s="165" t="inlineStr">
        <is>
          <t>ข้อสอบจำลอง</t>
        </is>
      </c>
      <c r="Q58" s="165" t="inlineStr">
        <is>
          <t>Mock Rx20 UBU</t>
        </is>
      </c>
      <c r="R58" s="165" t="inlineStr"/>
    </row>
    <row r="59" ht="24" customHeight="1" s="49">
      <c r="A59" s="167" t="n">
        <v>57</v>
      </c>
      <c r="B59" s="166"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59" s="166" t="inlineStr"/>
      <c r="D59" s="166" t="inlineStr">
        <is>
          <t>Cross-Sectional Survey Prevalence Study</t>
        </is>
      </c>
      <c r="E59" s="166" t="inlineStr">
        <is>
          <t>Cost-Effectiveness Analysis (Incremental Cost-Effectiveness Ratio: ICER)</t>
        </is>
      </c>
      <c r="F59" s="166" t="inlineStr">
        <is>
          <t>Cost-Utility Analysis (Quality-Adjusted Life Years: QALY)</t>
        </is>
      </c>
      <c r="G59" s="166" t="inlineStr">
        <is>
          <t>Cost-Benefit Analysis (Net Monetary Benefit)</t>
        </is>
      </c>
      <c r="H59" s="166" t="inlineStr">
        <is>
          <t>Cost-Minimization Analysis (CMA)</t>
        </is>
      </c>
      <c r="I59" s="167" t="inlineStr">
        <is>
          <t>1</t>
        </is>
      </c>
      <c r="J59"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รูปแบบการวิจัยทางคลินิก</t>
        </is>
      </c>
      <c r="M59" s="166" t="inlineStr"/>
      <c r="N59" s="165" t="inlineStr">
        <is>
          <t>SAP</t>
        </is>
      </c>
      <c r="O59" s="166" t="inlineStr">
        <is>
          <t>ข้อ 4 (PLE_CC1_Key_Rx20_UBU.md)</t>
        </is>
      </c>
      <c r="P59" s="165" t="inlineStr">
        <is>
          <t>ข้อสอบจำลอง</t>
        </is>
      </c>
      <c r="Q59" s="165" t="inlineStr">
        <is>
          <t>Mock Rx20 UBU</t>
        </is>
      </c>
      <c r="R59" s="165" t="inlineStr"/>
    </row>
    <row r="60" ht="24" customHeight="1" s="49">
      <c r="A60" s="167" t="n">
        <v>58</v>
      </c>
      <c r="B60" s="166" t="inlineStr">
        <is>
          <t>ยาใดตGอไปนี้ ไมGมีผลลดอัตราการตายสำหรับผู้ป่วย myocardial infarction</t>
        </is>
      </c>
      <c r="C60" s="166" t="inlineStr"/>
      <c r="D60" s="166" t="inlineStr">
        <is>
          <t>Simvastatin</t>
        </is>
      </c>
      <c r="E60" s="166" t="inlineStr">
        <is>
          <t>Enalapril</t>
        </is>
      </c>
      <c r="F60" s="166" t="inlineStr">
        <is>
          <t>Aspirin</t>
        </is>
      </c>
      <c r="G60" s="166" t="inlineStr">
        <is>
          <t>Clopidogrel</t>
        </is>
      </c>
      <c r="H60" s="166"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60" s="167" t="inlineStr">
        <is>
          <t>5</t>
        </is>
      </c>
      <c r="J60" s="166"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รูปแบบการวิจัยทางคลินิก</t>
        </is>
      </c>
      <c r="M60" s="166" t="inlineStr"/>
      <c r="N60" s="165" t="inlineStr">
        <is>
          <t>SAP</t>
        </is>
      </c>
      <c r="O60" s="166" t="inlineStr">
        <is>
          <t>ข้อ 27 (PLE_CC1_Key_Rx20_UBU.md)</t>
        </is>
      </c>
      <c r="P60" s="165" t="inlineStr">
        <is>
          <t>ข้อสอบจำลอง</t>
        </is>
      </c>
      <c r="Q60" s="165" t="inlineStr">
        <is>
          <t>Mock Rx20 UBU</t>
        </is>
      </c>
      <c r="R60" s="165" t="inlineStr"/>
    </row>
    <row r="61" ht="24" customHeight="1" s="49">
      <c r="A61" s="167" t="n">
        <v>59</v>
      </c>
      <c r="B61" s="166" t="inlineStr">
        <is>
          <t>ยาในข$อใดสามารถใช$เปญนยาปนองกัน (primary prophylaxis) สำหรับภาวะ variceal bleeding (1) Octreotide (2) Pantoprazole (3) Somatostatin (4) Propranolol (5) Lactulose</t>
        </is>
      </c>
      <c r="C61" s="166" t="inlineStr"/>
      <c r="D61" s="166" t="inlineStr">
        <is>
          <t>Chi-Square Test for Categorical Independence (p &lt; 0.05)</t>
        </is>
      </c>
      <c r="E61" s="166" t="inlineStr">
        <is>
          <t>Randomized Controlled Trial (Double-blind RCT)</t>
        </is>
      </c>
      <c r="F61" s="166" t="inlineStr">
        <is>
          <t>Prospective Cohort Study (Relative Risk: RR)</t>
        </is>
      </c>
      <c r="G61" s="166" t="inlineStr">
        <is>
          <t>Case-Control Study (Odds Ratio: OR)</t>
        </is>
      </c>
      <c r="H61" s="166" t="inlineStr">
        <is>
          <t>Cross-Sectional Survey Prevalence Study</t>
        </is>
      </c>
      <c r="I61" s="167" t="inlineStr">
        <is>
          <t>1</t>
        </is>
      </c>
      <c r="J61"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วิธีประเมินต้นทุนและประสิทธิผล</t>
        </is>
      </c>
      <c r="M61" s="166" t="inlineStr"/>
      <c r="N61" s="165" t="inlineStr">
        <is>
          <t>SAP</t>
        </is>
      </c>
      <c r="O61" s="166" t="inlineStr">
        <is>
          <t>ข้อ 56 (PLE_CC1_Key_Rx20_UBU.md)</t>
        </is>
      </c>
      <c r="P61" s="165" t="inlineStr">
        <is>
          <t>ข้อสอบจำลอง</t>
        </is>
      </c>
      <c r="Q61" s="165" t="inlineStr">
        <is>
          <t>Mock Rx20 UBU</t>
        </is>
      </c>
      <c r="R61" s="165" t="inlineStr"/>
    </row>
    <row r="62" ht="24" customHeight="1" s="49">
      <c r="A62" s="167" t="n">
        <v>60</v>
      </c>
      <c r="B62" s="166"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2" s="166" t="inlineStr"/>
      <c r="D62" s="166" t="inlineStr">
        <is>
          <t>Case-Control Study (Odds Ratio: OR)</t>
        </is>
      </c>
      <c r="E62" s="166" t="inlineStr">
        <is>
          <t>Cross-Sectional Survey Prevalence Study</t>
        </is>
      </c>
      <c r="F62" s="166" t="inlineStr">
        <is>
          <t>Cost-Effectiveness Analysis (Incremental Cost-Effectiveness Ratio: ICER)</t>
        </is>
      </c>
      <c r="G62" s="166" t="inlineStr">
        <is>
          <t>Cost-Utility Analysis (Quality-Adjusted Life Years: QALY)</t>
        </is>
      </c>
      <c r="H62" s="166" t="inlineStr">
        <is>
          <t>Cost-Benefit Analysis (Net Monetary Benefit)</t>
        </is>
      </c>
      <c r="I62" s="167" t="inlineStr">
        <is>
          <t>1</t>
        </is>
      </c>
      <c r="J62" s="166"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วิธีประเมินต้นทุนและประสิทธิผล</t>
        </is>
      </c>
      <c r="M62" s="166" t="inlineStr"/>
      <c r="N62" s="165" t="inlineStr">
        <is>
          <t>SAP</t>
        </is>
      </c>
      <c r="O62" s="166" t="inlineStr">
        <is>
          <t>ข้อ 84 (PLE_CC1_Key_Rx20_UBU.md)</t>
        </is>
      </c>
      <c r="P62" s="165" t="inlineStr">
        <is>
          <t>ข้อสอบจำลอง</t>
        </is>
      </c>
      <c r="Q62" s="165" t="inlineStr">
        <is>
          <t>Mock Rx20 UBU</t>
        </is>
      </c>
      <c r="R62" s="165" t="inlineStr"/>
    </row>
    <row r="63" ht="24" customHeight="1" s="49">
      <c r="A63" s="167" t="n">
        <v>61</v>
      </c>
      <c r="B63" s="166" t="inlineStr">
        <is>
          <t>(โจทย_ถามรูปแบบการทดลองที่ให$ข$อมูลที่นGาเชื่อถือที่สุด) RCT</t>
        </is>
      </c>
      <c r="C63" s="166" t="inlineStr"/>
      <c r="D63" s="166" t="inlineStr">
        <is>
          <t>Cost-Utility Analysis (Quality-Adjusted Life Years: QALY)</t>
        </is>
      </c>
      <c r="E63" s="166" t="inlineStr">
        <is>
          <t>Cost-Benefit Analysis (Net Monetary Benefit)</t>
        </is>
      </c>
      <c r="F63" s="166" t="inlineStr">
        <is>
          <t>Cost-Minimization Analysis (CMA)</t>
        </is>
      </c>
      <c r="G63" s="166" t="inlineStr">
        <is>
          <t>Student t-test for comparing two independent means</t>
        </is>
      </c>
      <c r="H63" s="166" t="inlineStr">
        <is>
          <t>Chi-Square Test for Categorical Independence (p &lt; 0.05)</t>
        </is>
      </c>
      <c r="I63" s="167" t="inlineStr">
        <is>
          <t>1</t>
        </is>
      </c>
      <c r="J6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รูปแบบการวิจัยทางคลินิก</t>
        </is>
      </c>
      <c r="M63" s="166" t="inlineStr"/>
      <c r="N63" s="165" t="inlineStr">
        <is>
          <t>SAP</t>
        </is>
      </c>
      <c r="O63" s="166" t="inlineStr">
        <is>
          <t>ข้อ 39 (PLE_CC1_Key_Rx20_UBU.md)</t>
        </is>
      </c>
      <c r="P63" s="165" t="inlineStr">
        <is>
          <t>ข้อสอบจำลอง</t>
        </is>
      </c>
      <c r="Q63" s="165" t="inlineStr">
        <is>
          <t>Mock Rx20 UBU</t>
        </is>
      </c>
      <c r="R63" s="165" t="inlineStr"/>
    </row>
    <row r="64" ht="24" customHeight="1" s="49">
      <c r="A64" s="167" t="n">
        <v>62</v>
      </c>
      <c r="B64" s="166" t="inlineStr">
        <is>
          <t>(โจทย_ให$แปลความหมายของ relative risk ให$คGา 0.88 95% CI ไมGครGอม 1) สถานการณ) 5</t>
        </is>
      </c>
      <c r="C64" s="166" t="inlineStr"/>
      <c r="D64" s="166" t="inlineStr">
        <is>
          <t>Student t-test for comparing two independent means</t>
        </is>
      </c>
      <c r="E64" s="166" t="inlineStr">
        <is>
          <t>Chi-Square Test for Categorical Independence (p &lt; 0.05)</t>
        </is>
      </c>
      <c r="F64" s="166" t="inlineStr">
        <is>
          <t>Randomized Controlled Trial (Double-blind RCT)</t>
        </is>
      </c>
      <c r="G64" s="166" t="inlineStr">
        <is>
          <t>Prospective Cohort Study (Relative Risk: RR)</t>
        </is>
      </c>
      <c r="H64" s="166" t="inlineStr">
        <is>
          <t>Case-Control Study (Odds Ratio: OR)</t>
        </is>
      </c>
      <c r="I64" s="167" t="inlineStr">
        <is>
          <t>1</t>
        </is>
      </c>
      <c r="J64" s="166"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สถิติวิเคราะห์</t>
        </is>
      </c>
      <c r="M64" s="166" t="inlineStr"/>
      <c r="N64" s="165" t="inlineStr">
        <is>
          <t>SAP</t>
        </is>
      </c>
      <c r="O64" s="166" t="inlineStr">
        <is>
          <t>ข้อ 40 (PLE_CC1_Key_Rx20_UBU.md)</t>
        </is>
      </c>
      <c r="P64" s="165" t="inlineStr">
        <is>
          <t>ข้อสอบจำลอง</t>
        </is>
      </c>
      <c r="Q64" s="165" t="inlineStr">
        <is>
          <t>Mock Rx20 UBU</t>
        </is>
      </c>
      <c r="R64" s="165" t="inlineStr"/>
    </row>
    <row r="65" ht="24" customHeight="1" s="49">
      <c r="A65" s="167" t="n">
        <v>63</v>
      </c>
      <c r="B65" s="166" t="inlineStr">
        <is>
          <t>มีคGา ICER สูง cost/unit of efficacy ใช$เงินน$อยๆ เพื่อให$ได$ outcome ที่ต$องการ</t>
        </is>
      </c>
      <c r="C65" s="166" t="inlineStr"/>
      <c r="D65" s="166" t="inlineStr">
        <is>
          <t>Prospective Cohort Study (Relative Risk: RR)</t>
        </is>
      </c>
      <c r="E65" s="166" t="inlineStr">
        <is>
          <t>Case-Control Study (Odds Ratio: OR)</t>
        </is>
      </c>
      <c r="F65" s="166" t="inlineStr">
        <is>
          <t>Cross-Sectional Survey Prevalence Study</t>
        </is>
      </c>
      <c r="G65" s="166" t="inlineStr">
        <is>
          <t>Cost-Effectiveness Analysis (Incremental Cost-Effectiveness Ratio: ICER)</t>
        </is>
      </c>
      <c r="H65" s="166" t="inlineStr">
        <is>
          <t>Cost-Utility Analysis (Quality-Adjusted Life Years: QALY)</t>
        </is>
      </c>
      <c r="I65" s="167" t="inlineStr">
        <is>
          <t>2</t>
        </is>
      </c>
      <c r="J65" s="166"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วิธีประเมินต้นทุนและประสิทธิผล</t>
        </is>
      </c>
      <c r="M65" s="166" t="inlineStr"/>
      <c r="N65" s="165" t="inlineStr">
        <is>
          <t>SAP</t>
        </is>
      </c>
      <c r="O65" s="166" t="inlineStr">
        <is>
          <t>ข้อ 5 (PLE_CC1_Key_Rx20_UBU.md)</t>
        </is>
      </c>
      <c r="P65" s="165" t="inlineStr">
        <is>
          <t>ข้อสอบจำลอง</t>
        </is>
      </c>
      <c r="Q65" s="165" t="inlineStr">
        <is>
          <t>Mock Rx20 UBU</t>
        </is>
      </c>
      <c r="R65" s="165" t="inlineStr"/>
    </row>
    <row r="66" ht="24" customHeight="1" s="49">
      <c r="A66" s="167" t="n">
        <v>64</v>
      </c>
      <c r="B66" s="166" t="inlineStr">
        <is>
          <t>จากสถิติพบวGาในป3 2556 มีผู้ป่วยด$วยภาวะ..........22885 รายตGอประชากรหนึ่งแสนคน จำนวนดังกลGาวเรียกวGาอะไร</t>
        </is>
      </c>
      <c r="C66" s="166" t="inlineStr"/>
      <c r="D66" s="166" t="inlineStr">
        <is>
          <t>Cost-Effectiveness Analysis (Incremental Cost-Effectiveness Ratio: ICER)</t>
        </is>
      </c>
      <c r="E66" s="166" t="inlineStr">
        <is>
          <t>Cost-Utility Analysis (Quality-Adjusted Life Years: QALY)</t>
        </is>
      </c>
      <c r="F66" s="166" t="inlineStr">
        <is>
          <t>Cost-Benefit Analysis (Net Monetary Benefit)</t>
        </is>
      </c>
      <c r="G66" s="166" t="inlineStr">
        <is>
          <t>Cost-Minimization Analysis (CMA)</t>
        </is>
      </c>
      <c r="H66" s="166" t="inlineStr">
        <is>
          <t>Student t-test for comparing two independent means</t>
        </is>
      </c>
      <c r="I66" s="167" t="inlineStr">
        <is>
          <t>1</t>
        </is>
      </c>
      <c r="J66"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รูปแบบการวิจัยทางคลินิก</t>
        </is>
      </c>
      <c r="M66" s="166" t="inlineStr"/>
      <c r="N66" s="165" t="inlineStr">
        <is>
          <t>SAP</t>
        </is>
      </c>
      <c r="O66" s="166" t="inlineStr">
        <is>
          <t>ข้อ 105 (PLE_CC1_Key_Rx20_UBU.md)</t>
        </is>
      </c>
      <c r="P66" s="165" t="inlineStr">
        <is>
          <t>ข้อสอบจำลอง</t>
        </is>
      </c>
      <c r="Q66" s="165" t="inlineStr">
        <is>
          <t>Mock Rx20 UBU</t>
        </is>
      </c>
      <c r="R66" s="165" t="inlineStr"/>
    </row>
    <row r="67" ht="24" customHeight="1" s="49">
      <c r="A67" s="167" t="n">
        <v>65</v>
      </c>
      <c r="B67" s="166"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67" s="166" t="inlineStr"/>
      <c r="D67" s="166" t="inlineStr">
        <is>
          <t>Cost-Minimization Analysis (CMA)</t>
        </is>
      </c>
      <c r="E67" s="166" t="inlineStr">
        <is>
          <t>Student t-test for comparing two independent means</t>
        </is>
      </c>
      <c r="F67" s="166" t="inlineStr">
        <is>
          <t>Chi-Square Test for Categorical Independence (p &lt; 0.05)</t>
        </is>
      </c>
      <c r="G67" s="166" t="inlineStr">
        <is>
          <t>Randomized Controlled Trial (Double-blind RCT)</t>
        </is>
      </c>
      <c r="H67" s="166" t="inlineStr">
        <is>
          <t>Prospective Cohort Study (Relative Risk: RR)</t>
        </is>
      </c>
      <c r="I67" s="167" t="inlineStr">
        <is>
          <t>2</t>
        </is>
      </c>
      <c r="J67" s="166"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สถิติวิเคราะห์</t>
        </is>
      </c>
      <c r="M67" s="166" t="inlineStr"/>
      <c r="N67" s="165" t="inlineStr">
        <is>
          <t>SAP</t>
        </is>
      </c>
      <c r="O67" s="166" t="inlineStr">
        <is>
          <t>ข้อ 5 (PLE_CC1_Key_Rx20_UBU.md)</t>
        </is>
      </c>
      <c r="P67" s="165" t="inlineStr">
        <is>
          <t>ข้อสอบจำลอง</t>
        </is>
      </c>
      <c r="Q67" s="165" t="inlineStr">
        <is>
          <t>Mock Rx20 UBU</t>
        </is>
      </c>
      <c r="R67" s="165" t="inlineStr"/>
    </row>
    <row r="68" ht="24" customHeight="1" s="49">
      <c r="A68" s="167" t="n">
        <v>66</v>
      </c>
      <c r="B68" s="166"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68" s="166" t="inlineStr"/>
      <c r="D68" s="166" t="inlineStr">
        <is>
          <t>Randomized Controlled Trial (Double-blind RCT)</t>
        </is>
      </c>
      <c r="E68" s="166" t="inlineStr">
        <is>
          <t>Prospective Cohort Study (Relative Risk: RR)</t>
        </is>
      </c>
      <c r="F68" s="166" t="inlineStr">
        <is>
          <t>Case-Control Study (Odds Ratio: OR)</t>
        </is>
      </c>
      <c r="G68" s="166" t="inlineStr">
        <is>
          <t>Cross-Sectional Survey Prevalence Study</t>
        </is>
      </c>
      <c r="H68" s="166" t="inlineStr">
        <is>
          <t>Cost-Effectiveness Analysis (Incremental Cost-Effectiveness Ratio: ICER)</t>
        </is>
      </c>
      <c r="I68" s="167" t="inlineStr">
        <is>
          <t>4</t>
        </is>
      </c>
      <c r="J68" s="166"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วิธีประเมินต้นทุนและประสิทธิผล</t>
        </is>
      </c>
      <c r="M68" s="166" t="inlineStr"/>
      <c r="N68" s="165" t="inlineStr">
        <is>
          <t>SAP</t>
        </is>
      </c>
      <c r="O68" s="166" t="inlineStr">
        <is>
          <t>ข้อ 2 (PLE_CC1_Key_Rx20_UBU.md)</t>
        </is>
      </c>
      <c r="P68" s="165" t="inlineStr">
        <is>
          <t>ข้อสอบจำลอง</t>
        </is>
      </c>
      <c r="Q68" s="165" t="inlineStr">
        <is>
          <t>Mock Rx20 UBU</t>
        </is>
      </c>
      <c r="R68" s="165" t="inlineStr"/>
    </row>
    <row r="69" ht="24" customHeight="1" s="49">
      <c r="A69" s="167" t="n">
        <v>67</v>
      </c>
      <c r="B69" s="166" t="inlineStr">
        <is>
          <t>เกี่ยวกับ Prospective Cohort study ข้อใดต่อไปนี้กล่าวถูกต้องตามหลักวิชาชีพเภสัชกรรม</t>
        </is>
      </c>
      <c r="C69" s="166" t="inlineStr"/>
      <c r="D69" s="166" t="inlineStr">
        <is>
          <t>Cross-Sectional Survey Prevalence Study</t>
        </is>
      </c>
      <c r="E69" s="166" t="inlineStr">
        <is>
          <t>Cost-Effectiveness Analysis (Incremental Cost-Effectiveness Ratio: ICER)</t>
        </is>
      </c>
      <c r="F69" s="166" t="inlineStr">
        <is>
          <t>Cost-Utility Analysis (Quality-Adjusted Life Years: QALY)</t>
        </is>
      </c>
      <c r="G69" s="166" t="inlineStr">
        <is>
          <t>Cost-Benefit Analysis (Net Monetary Benefit)</t>
        </is>
      </c>
      <c r="H69" s="166" t="inlineStr">
        <is>
          <t>Cost-Minimization Analysis (CMA)</t>
        </is>
      </c>
      <c r="I69" s="167" t="inlineStr">
        <is>
          <t>1</t>
        </is>
      </c>
      <c r="J69"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รูปแบบการวิจัยทางคลินิก</t>
        </is>
      </c>
      <c r="M69" s="166" t="inlineStr"/>
      <c r="N69" s="165" t="inlineStr">
        <is>
          <t>SAP</t>
        </is>
      </c>
      <c r="O69" s="166" t="inlineStr">
        <is>
          <t>ข้อ 5 (PLE_CC1_Key_Rx20_UBU.md)</t>
        </is>
      </c>
      <c r="P69" s="165" t="inlineStr">
        <is>
          <t>ข้อสอบจำลอง</t>
        </is>
      </c>
      <c r="Q69" s="165" t="inlineStr">
        <is>
          <t>Mock Rx20 UBU</t>
        </is>
      </c>
      <c r="R69" s="165" t="inlineStr"/>
    </row>
    <row r="70" ht="24" customHeight="1" s="49">
      <c r="A70" s="167" t="n">
        <v>68</v>
      </c>
      <c r="B70" s="166"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0" s="166" t="inlineStr"/>
      <c r="D70" s="166" t="inlineStr">
        <is>
          <t>Cost-Benefit Analysis (Net Monetary Benefit)</t>
        </is>
      </c>
      <c r="E70" s="166" t="inlineStr">
        <is>
          <t>Cost-Minimization Analysis (CMA)</t>
        </is>
      </c>
      <c r="F70" s="166" t="inlineStr">
        <is>
          <t>Student t-test for comparing two independent means</t>
        </is>
      </c>
      <c r="G70" s="166" t="inlineStr">
        <is>
          <t>Chi-Square Test for Categorical Independence (p &lt; 0.05)</t>
        </is>
      </c>
      <c r="H70" s="166" t="inlineStr">
        <is>
          <t>Randomized Controlled Trial (Double-blind RCT)</t>
        </is>
      </c>
      <c r="I70" s="167" t="inlineStr">
        <is>
          <t>3</t>
        </is>
      </c>
      <c r="J70" s="166"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วิธีประเมินต้นทุนและประสิทธิผล</t>
        </is>
      </c>
      <c r="M70" s="166" t="inlineStr"/>
      <c r="N70" s="165" t="inlineStr">
        <is>
          <t>SAP</t>
        </is>
      </c>
      <c r="O70" s="166" t="inlineStr">
        <is>
          <t>ข้อ 4 (PLE_CC1_Key_Rx20_UBU.md)</t>
        </is>
      </c>
      <c r="P70" s="165" t="inlineStr">
        <is>
          <t>ข้อสอบจำลอง</t>
        </is>
      </c>
      <c r="Q70" s="165" t="inlineStr">
        <is>
          <t>Mock Rx20 UBU</t>
        </is>
      </c>
      <c r="R70" s="165" t="inlineStr"/>
    </row>
    <row r="71" ht="24" customHeight="1" s="49">
      <c r="A71" s="167" t="n">
        <v>69</v>
      </c>
      <c r="B71" s="166" t="inlineStr">
        <is>
          <t>โรงพยาบาลพิจารณาเลือกยา โดยดูความคุ้มค่าของยาพ่น A และ ยาพ่น B ข้อใดถูกต้อง (Threshold ของ โรงพยาบาล = 160,000/QALYs)</t>
        </is>
      </c>
      <c r="C71" s="166" t="inlineStr"/>
      <c r="D71" s="166" t="inlineStr">
        <is>
          <t>ยา A คุ้มค่ามากกว่า เนื่องจากมีปีสุขภาวะมากกว่า</t>
        </is>
      </c>
      <c r="E71" s="166" t="inlineStr">
        <is>
          <t>ยา A คุ้มค่ามากกว่ายา B เนื่องจากมีค่า ICER ติดลบ 8,000/QALYs</t>
        </is>
      </c>
      <c r="F71" s="166" t="inlineStr">
        <is>
          <t>ยา B คุ้มค่ามากกว่ายา A เนื่องจากต้นทุนถูกกว่า</t>
        </is>
      </c>
      <c r="G71" s="166" t="inlineStr">
        <is>
          <t>ยา B คุ้มค่ามากกว่ายา A เนื่องจากมีค่า ICER บวก 8,000/QALYs</t>
        </is>
      </c>
      <c r="H71" s="166"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1" s="167" t="inlineStr">
        <is>
          <t>4</t>
        </is>
      </c>
      <c r="J71" s="166"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วิธีประเมินต้นทุนและประสิทธิผล</t>
        </is>
      </c>
      <c r="M71" s="166" t="inlineStr"/>
      <c r="N71" s="165" t="inlineStr">
        <is>
          <t>SAP</t>
        </is>
      </c>
      <c r="O71" s="166" t="inlineStr">
        <is>
          <t>ข้อ 63 (PLE_CC1_Key_Rx20_UBU.md)</t>
        </is>
      </c>
      <c r="P71" s="165" t="inlineStr">
        <is>
          <t>ข้อสอบจำลอง</t>
        </is>
      </c>
      <c r="Q71" s="165" t="inlineStr">
        <is>
          <t>Mock Rx20 UBU</t>
        </is>
      </c>
      <c r="R71" s="165" t="inlineStr"/>
    </row>
    <row r="72" ht="24" customHeight="1" s="49">
      <c r="A72" s="165" t="n">
        <v>70</v>
      </c>
      <c r="B72" s="166"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2" s="166" t="inlineStr"/>
      <c r="D72" s="166" t="inlineStr">
        <is>
          <t>Indirect cost (ต้นทุนทางอ้อม)</t>
        </is>
      </c>
      <c r="E72" s="166" t="inlineStr">
        <is>
          <t>Intangible cost (ต้นทุนที่ไม่สามารถวัดเป็นตัวเงินได้)</t>
        </is>
      </c>
      <c r="F72" s="166" t="inlineStr">
        <is>
          <t>Direct medical cost (ต้นทุนทางตรงทางการแพทย์์)</t>
        </is>
      </c>
      <c r="G72" s="166" t="inlineStr">
        <is>
          <t>Direct non-medical cost (ต้นทุนทางตรงที่ไม่ใช่ทางการแพทย์์)</t>
        </is>
      </c>
      <c r="H72" s="166" t="inlineStr">
        <is>
          <t>Opportunity cost (ต้นทุนค่าเสียโอกาสเชิงนโยบาย)</t>
        </is>
      </c>
      <c r="I72" s="167" t="inlineStr">
        <is>
          <t>1</t>
        </is>
      </c>
      <c r="J72" s="166"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2" s="166" t="inlineStr"/>
      <c r="L72" s="166" t="inlineStr">
        <is>
          <t>Research &amp; Biostats</t>
        </is>
      </c>
      <c r="M72" s="166" t="inlineStr"/>
      <c r="N72" s="165" t="inlineStr">
        <is>
          <t>SAP</t>
        </is>
      </c>
      <c r="O72" s="166" t="inlineStr">
        <is>
          <t>PLE_CC1_2567_Key ข้อ 10</t>
        </is>
      </c>
      <c r="P72" s="165" t="inlineStr">
        <is>
          <t>ข้อสอบเก่า</t>
        </is>
      </c>
      <c r="Q72" s="165" t="inlineStr">
        <is>
          <t>2567</t>
        </is>
      </c>
      <c r="R72" s="165" t="inlineStr"/>
    </row>
    <row r="73" ht="24" customHeight="1" s="49">
      <c r="A73" s="165" t="n">
        <v>71</v>
      </c>
      <c r="B73" s="166"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73" s="166" t="inlineStr"/>
      <c r="D73" s="166" t="inlineStr">
        <is>
          <t>การใช้ยา Lamivudine มีประสิทธิภาพป้องกันการเกิดภาวะตับอักเสบได้มากกว่า Tenofovir/Lamivudine</t>
        </is>
      </c>
      <c r="E73" s="166" t="inlineStr">
        <is>
          <t>ผลการศึกษาดังกล่าวแสดงถึง significance level ที่ 0.05 เนื่องจากค่า 95%CI ไม่คร่อม 1</t>
        </is>
      </c>
      <c r="F73" s="166" t="inlineStr">
        <is>
          <t>ควรทำการศึกษาเพิ่มเติม เนื่องจากผลของการศึกษา RR เข้าใกล้ 0.5</t>
        </is>
      </c>
      <c r="G73" s="166" t="inlineStr">
        <is>
          <t>จำนวนอาสาสมัครที่เข้าร่วมการศึกษามีจำนวนมากจนเกินไป ผลอาจทำให้คลาดเคลื่อนได้</t>
        </is>
      </c>
      <c r="H73" s="166" t="inlineStr">
        <is>
          <t>ถูกทุกข้อ</t>
        </is>
      </c>
      <c r="I73" s="165" t="inlineStr">
        <is>
          <t>1</t>
        </is>
      </c>
      <c r="J73" s="166"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3" s="166" t="inlineStr"/>
      <c r="L73" s="166" t="inlineStr">
        <is>
          <t>Hypertension</t>
        </is>
      </c>
      <c r="M73" s="166" t="inlineStr"/>
      <c r="N73" s="165" t="inlineStr">
        <is>
          <t>Clinic</t>
        </is>
      </c>
      <c r="O73" s="166" t="inlineStr">
        <is>
          <t>ข้อ 116 (Pharmtutor_2024_Set1.md)</t>
        </is>
      </c>
      <c r="P73" s="165" t="inlineStr">
        <is>
          <t>ข้อสอบจำลอง</t>
        </is>
      </c>
      <c r="Q73" s="165" t="inlineStr">
        <is>
          <t>Mock Pharmtutor 2024</t>
        </is>
      </c>
      <c r="R73" s="165" t="inlineStr"/>
    </row>
    <row r="74" ht="24" customHeight="1" s="49">
      <c r="A74" s="165" t="n">
        <v>72</v>
      </c>
      <c r="B74"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74" s="166" t="inlineStr"/>
      <c r="D74" s="166" t="inlineStr">
        <is>
          <t>4 9.5</t>
        </is>
      </c>
      <c r="E74" s="166" t="inlineStr">
        <is>
          <t>9 Cough</t>
        </is>
      </c>
      <c r="F74" s="166" t="inlineStr">
        <is>
          <t>Empagliflozin 10 mg OD</t>
        </is>
      </c>
      <c r="G74" s="166" t="inlineStr">
        <is>
          <t>Diltiazem 30 mg TID</t>
        </is>
      </c>
      <c r="H74" s="166" t="inlineStr">
        <is>
          <t>0 ควรใช้สถิติใดสำหรับการวิเคราะห์ดังกล่าว</t>
        </is>
      </c>
      <c r="I74" s="165" t="inlineStr">
        <is>
          <t>1</t>
        </is>
      </c>
      <c r="J74" s="166"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166" t="inlineStr"/>
      <c r="L74" s="166" t="inlineStr">
        <is>
          <t>Hypertension</t>
        </is>
      </c>
      <c r="M74" s="166" t="inlineStr"/>
      <c r="N74" s="165" t="inlineStr">
        <is>
          <t>Clinic</t>
        </is>
      </c>
      <c r="O74" s="166" t="inlineStr">
        <is>
          <t>ข้อ 17 (PLE_CC1_Practice_Exam.md)</t>
        </is>
      </c>
      <c r="P74" s="165" t="inlineStr">
        <is>
          <t>แบบฝึกหัด</t>
        </is>
      </c>
      <c r="Q74" s="165" t="inlineStr">
        <is>
          <t>เล่มม่วง</t>
        </is>
      </c>
      <c r="R74" s="165" t="inlineStr"/>
    </row>
    <row r="75" ht="24" customHeight="1" s="49">
      <c r="A75" s="165" t="n">
        <v>73</v>
      </c>
      <c r="B75"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75" s="166" t="inlineStr"/>
      <c r="D75" s="166" t="inlineStr">
        <is>
          <t>1/100</t>
        </is>
      </c>
      <c r="E75" s="166" t="inlineStr">
        <is>
          <t>5/1000</t>
        </is>
      </c>
      <c r="F75" s="166" t="inlineStr">
        <is>
          <t>5/10000</t>
        </is>
      </c>
      <c r="G75" s="166" t="inlineStr">
        <is>
          <t>33/10000</t>
        </is>
      </c>
      <c r="H75" s="166" t="inlineStr">
        <is>
          <t>1/100000</t>
        </is>
      </c>
      <c r="I75" s="165" t="inlineStr">
        <is>
          <t>2</t>
        </is>
      </c>
      <c r="J75" s="166" t="inlineStr">
        <is>
          <t xml:space="preserve">✅ คำตอบที่ถูกต้อง: ข้อ ข. 5/1000
🎯 ทำไมข้อนี้ถึงถูก:
🔍 ข้ออื่นผิดเพราะอะไร:
</t>
        </is>
      </c>
      <c r="K75" s="166" t="inlineStr"/>
      <c r="L75" s="166" t="inlineStr">
        <is>
          <t>Epidemiology</t>
        </is>
      </c>
      <c r="M75" s="166" t="inlineStr"/>
      <c r="N75" s="165" t="inlineStr">
        <is>
          <t>SAP</t>
        </is>
      </c>
      <c r="O75" s="166" t="inlineStr">
        <is>
          <t>[SOURCE: Pharma Plus เล่มม่วง 2 - ข้อสอบย้อนหลังปี 2558 วันที่ 1 ข้อ 17]</t>
        </is>
      </c>
      <c r="P75" s="165" t="inlineStr">
        <is>
          <t>ข้อสอบเก่า</t>
        </is>
      </c>
      <c r="Q75" s="165" t="inlineStr">
        <is>
          <t>2558</t>
        </is>
      </c>
      <c r="R75" s="165" t="inlineStr"/>
    </row>
    <row r="76" ht="24" customHeight="1" s="49">
      <c r="A76" s="165" t="n">
        <v>74</v>
      </c>
      <c r="B76" s="166" t="inlineStr">
        <is>
          <t>หลักการเก็บข้อมูลทางสถิติใด มี bias น้อยสุด</t>
        </is>
      </c>
      <c r="C76" s="166" t="inlineStr"/>
      <c r="D76" s="166" t="inlineStr">
        <is>
          <t>Case report</t>
        </is>
      </c>
      <c r="E76" s="166" t="inlineStr">
        <is>
          <t>Case control</t>
        </is>
      </c>
      <c r="F76" s="166" t="inlineStr">
        <is>
          <t>Cross-sectional survey</t>
        </is>
      </c>
      <c r="G76" s="166" t="inlineStr">
        <is>
          <t>Prospective cohort</t>
        </is>
      </c>
      <c r="H76" s="166" t="inlineStr">
        <is>
          <t>Case series</t>
        </is>
      </c>
      <c r="I76" s="165" t="inlineStr">
        <is>
          <t>4</t>
        </is>
      </c>
      <c r="J76" s="166" t="inlineStr">
        <is>
          <t xml:space="preserve">✅ คำตอบที่ถูกต้อง: ข้อ ง. Prospective cohort
🎯 ทำไมข้อนี้ถึงถูก:
🔍 ข้ออื่นผิดเพราะอะไร:
</t>
        </is>
      </c>
      <c r="K76" s="166" t="inlineStr"/>
      <c r="L76" s="166" t="inlineStr">
        <is>
          <t>Epidemiology &amp; Study Designs</t>
        </is>
      </c>
      <c r="M76" s="166" t="inlineStr"/>
      <c r="N76" s="165" t="inlineStr">
        <is>
          <t>SAP</t>
        </is>
      </c>
      <c r="O76" s="166" t="inlineStr">
        <is>
          <t>[SOURCE: Pharma Plus เล่มม่วง 2 - ข้อสอบย้อนหลังปี 2558 วันที่ 1 ข้อ 85]</t>
        </is>
      </c>
      <c r="P76" s="165" t="inlineStr">
        <is>
          <t>ข้อสอบเก่า</t>
        </is>
      </c>
      <c r="Q76" s="165" t="inlineStr">
        <is>
          <t>2558</t>
        </is>
      </c>
      <c r="R76" s="165" t="inlineStr"/>
    </row>
    <row r="77" ht="24" customHeight="1" s="49">
      <c r="A77" s="165" t="n">
        <v>75</v>
      </c>
      <c r="B77"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77" s="166" t="inlineStr"/>
      <c r="D77" s="166" t="inlineStr">
        <is>
          <t>Mann-Whitney U test</t>
        </is>
      </c>
      <c r="E77" s="166" t="inlineStr">
        <is>
          <t>Independent t-test</t>
        </is>
      </c>
      <c r="F77" s="166" t="inlineStr">
        <is>
          <t>Pair t-test</t>
        </is>
      </c>
      <c r="G77" s="166" t="inlineStr">
        <is>
          <t>Wilcoxon</t>
        </is>
      </c>
      <c r="H77" s="166" t="inlineStr">
        <is>
          <t>Cox proportional hazard model</t>
        </is>
      </c>
      <c r="I77" s="165" t="inlineStr">
        <is>
          <t>2</t>
        </is>
      </c>
      <c r="J77" s="166" t="inlineStr">
        <is>
          <t xml:space="preserve">✅ คำตอบที่ถูกต้อง: ข้อ ข. Independent t-test
🎯 ทำไมข้อนี้ถึงถูก:
🔍 ข้ออื่นผิดเพราะอะไร:
</t>
        </is>
      </c>
      <c r="K77" s="166" t="inlineStr"/>
      <c r="L77" s="166" t="inlineStr">
        <is>
          <t>Biostatistics</t>
        </is>
      </c>
      <c r="M77" s="166" t="inlineStr"/>
      <c r="N77" s="165" t="inlineStr">
        <is>
          <t>SAP</t>
        </is>
      </c>
      <c r="O77" s="166" t="inlineStr">
        <is>
          <t>[SOURCE: Pharma Plus เล่มม่วง 2 - ข้อสอบย้อนหลังปี 2558 วันที่ 2 ข้อ 23]</t>
        </is>
      </c>
      <c r="P77" s="165" t="inlineStr">
        <is>
          <t>ข้อสอบเก่า</t>
        </is>
      </c>
      <c r="Q77" s="165" t="inlineStr">
        <is>
          <t>2558</t>
        </is>
      </c>
      <c r="R77" s="165" t="inlineStr"/>
    </row>
    <row r="78" ht="24" customHeight="1" s="49">
      <c r="A78" s="165" t="n">
        <v>76</v>
      </c>
      <c r="B78"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78" s="166" t="inlineStr"/>
      <c r="D78" s="166" t="inlineStr">
        <is>
          <t>การให้ยา combination มีประสิทธิภาพและความปลอดภัยมากกว่ายาเดี่ยว อย่างมีนัยสำคัญทางสถิติ</t>
        </is>
      </c>
      <c r="E78" s="166" t="inlineStr">
        <is>
          <t>การให้ยา combination มีประสิทธิภาพเท่ากับยาเดี่ยวแต่เกิดผลข้างเคียงมากกว่าอย่างมีนัยสำคัญทางสถิติ</t>
        </is>
      </c>
      <c r="F78" s="166" t="inlineStr">
        <is>
          <t>Telmisartan มีประสิทธิภาพมากกว่า ramipril อย่างมีนัยสำคัญทางสถิติ</t>
        </is>
      </c>
      <c r="G78" s="166" t="inlineStr">
        <is>
          <t>Telmisartan ทำให้เกิดผลข้างเคียงต่อไตมากกว่า ramipril อย่างมีนัยสำคัญทางสถิติ</t>
        </is>
      </c>
      <c r="H78" s="166" t="inlineStr">
        <is>
          <t>Telmisartan กับ ramipril ทำให้ ความดันต่ำไม่แตกต่างกัน</t>
        </is>
      </c>
      <c r="I78" s="165" t="inlineStr">
        <is>
          <t>2</t>
        </is>
      </c>
      <c r="J78" s="166" t="inlineStr">
        <is>
          <t xml:space="preserve">✅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t>
        </is>
      </c>
      <c r="K78" s="166" t="inlineStr"/>
      <c r="L78" s="166" t="inlineStr">
        <is>
          <t>Clinical Trial Interpretation and Biostatistics</t>
        </is>
      </c>
      <c r="M78" s="166" t="inlineStr"/>
      <c r="N78" s="165" t="inlineStr">
        <is>
          <t>SAP</t>
        </is>
      </c>
      <c r="O78" s="166" t="inlineStr">
        <is>
          <t>[SOURCE: Pharma Plus เล่มม่วง 2 - ข้อสอบย้อนหลังปี 2558 วันที่ 2 ข้อ 53]</t>
        </is>
      </c>
      <c r="P78" s="165" t="inlineStr">
        <is>
          <t>ข้อสอบเก่า</t>
        </is>
      </c>
      <c r="Q78" s="165" t="inlineStr">
        <is>
          <t>2558</t>
        </is>
      </c>
      <c r="R78" s="165" t="inlineStr"/>
    </row>
    <row r="79" ht="24" customHeight="1" s="49">
      <c r="A79" s="165" t="n">
        <v>77</v>
      </c>
      <c r="B79"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79" s="166" t="inlineStr"/>
      <c r="D79" s="166" t="inlineStr">
        <is>
          <t>1.25</t>
        </is>
      </c>
      <c r="E79" s="166" t="inlineStr">
        <is>
          <t>5</t>
        </is>
      </c>
      <c r="F79" s="166" t="inlineStr">
        <is>
          <t>6.25</t>
        </is>
      </c>
      <c r="G79" s="166" t="inlineStr">
        <is>
          <t>20</t>
        </is>
      </c>
      <c r="H79" s="166" t="inlineStr">
        <is>
          <t>25</t>
        </is>
      </c>
      <c r="I79" s="165" t="inlineStr">
        <is>
          <t>3</t>
        </is>
      </c>
      <c r="J79" s="16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79" s="166" t="inlineStr"/>
      <c r="L79" s="166" t="inlineStr">
        <is>
          <t>Epidemiology and Biostatistics</t>
        </is>
      </c>
      <c r="M79" s="166" t="inlineStr"/>
      <c r="N79" s="165" t="inlineStr">
        <is>
          <t>SAP</t>
        </is>
      </c>
      <c r="O79" s="166" t="inlineStr">
        <is>
          <t>[SOURCE: Pharma Plus เล่มม่วง 2 - ข้อสอบย้อนหลัง PLE-CC1 ปี 2564 วันที่ 1 ข้อ 72]</t>
        </is>
      </c>
      <c r="P79" s="165" t="inlineStr">
        <is>
          <t>ข้อสอบเก่า</t>
        </is>
      </c>
      <c r="Q79" s="165" t="inlineStr">
        <is>
          <t>2564</t>
        </is>
      </c>
      <c r="R79" s="165" t="inlineStr"/>
    </row>
    <row r="80" ht="24" customHeight="1" s="49">
      <c r="A80" s="165" t="n">
        <v>78</v>
      </c>
      <c r="B80" s="166" t="inlineStr">
        <is>
          <t>Rare ADR ควรใช้การศึกษาแบบใด</t>
        </is>
      </c>
      <c r="C80" s="166" t="inlineStr"/>
      <c r="D80" s="166" t="inlineStr">
        <is>
          <t>Case controls</t>
        </is>
      </c>
      <c r="E80" s="166" t="inlineStr">
        <is>
          <t>Cross sectional</t>
        </is>
      </c>
      <c r="F80" s="166" t="inlineStr">
        <is>
          <t>Cohort study</t>
        </is>
      </c>
      <c r="G80" s="166" t="inlineStr">
        <is>
          <t>Randomize control trial</t>
        </is>
      </c>
      <c r="H80" s="166" t="inlineStr">
        <is>
          <t>Meta analysis</t>
        </is>
      </c>
      <c r="I80" s="165" t="inlineStr">
        <is>
          <t>1</t>
        </is>
      </c>
      <c r="J80" s="16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80" s="166" t="inlineStr"/>
      <c r="L80" s="166" t="inlineStr">
        <is>
          <t>Study Designs in Epidemiology</t>
        </is>
      </c>
      <c r="M80" s="166" t="inlineStr"/>
      <c r="N80" s="165" t="inlineStr">
        <is>
          <t>SAP</t>
        </is>
      </c>
      <c r="O80" s="166" t="inlineStr">
        <is>
          <t>[SOURCE: Pharma Plus เล่มม่วง 2 - ข้อสอบย้อนหลัง PLE-CC1 ปี 2564 วันที่ 1 ข้อ 101]</t>
        </is>
      </c>
      <c r="P80" s="165" t="inlineStr">
        <is>
          <t>ข้อสอบเก่า</t>
        </is>
      </c>
      <c r="Q80" s="165" t="inlineStr">
        <is>
          <t>2564</t>
        </is>
      </c>
      <c r="R80" s="165" t="inlineStr"/>
    </row>
    <row r="81" ht="24" customHeight="1" s="49">
      <c r="A81" s="165" t="n">
        <v>79</v>
      </c>
      <c r="B81"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81" s="166" t="inlineStr"/>
      <c r="D81" s="166" t="inlineStr">
        <is>
          <t>ศึกษาแบบ Case Control โดยหาค่า RR</t>
        </is>
      </c>
      <c r="E81" s="166" t="inlineStr">
        <is>
          <t>ศึกษาแบบ Case Control โดยหาค่า OR</t>
        </is>
      </c>
      <c r="F81" s="166" t="inlineStr">
        <is>
          <t>ศึกษา แบบ cross sectional วัดผล เป็น prevalence</t>
        </is>
      </c>
      <c r="G81" s="166" t="inlineStr">
        <is>
          <t>ศึกษาแบบ Cohort study โดยหาค่า RR</t>
        </is>
      </c>
      <c r="H81" s="166" t="inlineStr">
        <is>
          <t>ศึกษาแบบ Cohort study โดยหาค่า OR</t>
        </is>
      </c>
      <c r="I81" s="165" t="inlineStr">
        <is>
          <t>4</t>
        </is>
      </c>
      <c r="J81" s="16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81" s="166" t="inlineStr"/>
      <c r="L81" s="166" t="inlineStr">
        <is>
          <t>Study Designs and Effect Measures</t>
        </is>
      </c>
      <c r="M81" s="166" t="inlineStr"/>
      <c r="N81" s="165" t="inlineStr">
        <is>
          <t>SAP</t>
        </is>
      </c>
      <c r="O81" s="166" t="inlineStr">
        <is>
          <t>[SOURCE: Pharma Plus เล่มม่วง 2 - ข้อสอบย้อนหลัง PLE-CC1 ปี 2564 วันที่ 1 ข้อ 102]</t>
        </is>
      </c>
      <c r="P81" s="165" t="inlineStr">
        <is>
          <t>ข้อสอบเก่า</t>
        </is>
      </c>
      <c r="Q81" s="165" t="inlineStr">
        <is>
          <t>2564</t>
        </is>
      </c>
      <c r="R81" s="165" t="inlineStr"/>
    </row>
    <row r="82" ht="24" customHeight="1" s="49">
      <c r="A82" s="165" t="n">
        <v>80</v>
      </c>
      <c r="B82"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82" s="166" t="inlineStr"/>
      <c r="D82" s="166" t="inlineStr">
        <is>
          <t>Meta analysis</t>
        </is>
      </c>
      <c r="E82" s="166" t="inlineStr">
        <is>
          <t>Randomized controlled trial</t>
        </is>
      </c>
      <c r="F82" s="166" t="inlineStr">
        <is>
          <t>Retrospective cohort</t>
        </is>
      </c>
      <c r="G82" s="166" t="inlineStr">
        <is>
          <t>Case control</t>
        </is>
      </c>
      <c r="H82" s="166" t="inlineStr">
        <is>
          <t>Cross-sectional</t>
        </is>
      </c>
      <c r="I82" s="165" t="inlineStr">
        <is>
          <t>3</t>
        </is>
      </c>
      <c r="J82"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82" s="166" t="inlineStr"/>
      <c r="L82" s="166" t="inlineStr">
        <is>
          <t>Study Designs &amp; Methodology</t>
        </is>
      </c>
      <c r="M82" s="166" t="inlineStr"/>
      <c r="N82" s="165" t="inlineStr">
        <is>
          <t>SAP</t>
        </is>
      </c>
      <c r="O82" s="166" t="inlineStr">
        <is>
          <t>[SOURCE: Pharma Plus เล่มม่วง 2 - ข้อสอบย้อนหลัง PLE-CC1 ปี 2564 วันที่ 2 ข้อ 15]</t>
        </is>
      </c>
      <c r="P82" s="165" t="inlineStr">
        <is>
          <t>ข้อสอบเก่า</t>
        </is>
      </c>
      <c r="Q82" s="165" t="inlineStr">
        <is>
          <t>2564</t>
        </is>
      </c>
      <c r="R82" s="165" t="inlineStr"/>
    </row>
    <row r="83" ht="24" customHeight="1" s="49">
      <c r="A83" s="165" t="n">
        <v>81</v>
      </c>
      <c r="B83"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83" s="166" t="inlineStr"/>
      <c r="D83" s="166" t="inlineStr">
        <is>
          <t>Recall bias</t>
        </is>
      </c>
      <c r="E83" s="166" t="inlineStr">
        <is>
          <t>Sampling bias</t>
        </is>
      </c>
      <c r="F83" s="166" t="inlineStr">
        <is>
          <t>Selection bias</t>
        </is>
      </c>
      <c r="G83" s="166" t="inlineStr">
        <is>
          <t>Publication bias</t>
        </is>
      </c>
      <c r="H83" s="166" t="inlineStr">
        <is>
          <t>Information bias</t>
        </is>
      </c>
      <c r="I83" s="165" t="inlineStr">
        <is>
          <t>5</t>
        </is>
      </c>
      <c r="J83"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83" s="166" t="inlineStr">
        <is>
          <t>Epidemiology and Study Design</t>
        </is>
      </c>
      <c r="L83" s="166" t="inlineStr">
        <is>
          <t>Information Bias and Misclassification</t>
        </is>
      </c>
      <c r="M83" s="166" t="inlineStr"/>
      <c r="N83" s="165" t="inlineStr">
        <is>
          <t>ปานกลาง</t>
        </is>
      </c>
      <c r="O83" s="166" t="inlineStr">
        <is>
          <t>ข้อสอบเก่า</t>
        </is>
      </c>
      <c r="P83" s="165" t="inlineStr">
        <is>
          <t>ข้อสอบเก่า</t>
        </is>
      </c>
      <c r="Q83" s="165" t="inlineStr">
        <is>
          <t>2565</t>
        </is>
      </c>
      <c r="R83" s="165" t="inlineStr"/>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inlineStr">
        <is>
          <t>Username</t>
        </is>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inlineStr">
        <is>
          <t>maxnum</t>
        </is>
      </c>
      <c r="B3" s="88" t="inlineStr">
        <is>
          <t>เกี่ยวกับ Maxnum ข้อใดต่อไปนี้กล่าวถูกต้องตามหลักวิชาชีพเภสัชกรรม</t>
        </is>
      </c>
      <c r="C3" s="100" t="n">
        <v>17</v>
      </c>
      <c r="D3" s="88" t="inlineStr">
        <is>
          <t>5</t>
        </is>
      </c>
      <c r="E3" s="144" t="inlineStr">
        <is>
          <t>0.29</t>
        </is>
      </c>
      <c r="F3" s="88" t="inlineStr">
        <is>
          <t>1</t>
        </is>
      </c>
      <c r="G3" s="88" t="inlineStr">
        <is>
          <t>2026-09-24T14:17:16.289Z</t>
        </is>
      </c>
    </row>
    <row r="4" ht="13.2" customHeight="1" s="49">
      <c r="A4" s="100" t="inlineStr">
        <is>
          <t>chayanit</t>
        </is>
      </c>
      <c r="B4" s="88" t="inlineStr">
        <is>
          <t>เกี่ยวกับ idea ข้อใดต่อไปนี้กล่าวถูกต้องตามหลักวิชาชีพเภสัชกรรม</t>
        </is>
      </c>
      <c r="C4" s="100" t="n">
        <v>33</v>
      </c>
      <c r="D4" s="88" t="inlineStr">
        <is>
          <t>26</t>
        </is>
      </c>
      <c r="E4" s="144" t="inlineStr">
        <is>
          <t>0.79</t>
        </is>
      </c>
      <c r="F4" s="88" t="inlineStr">
        <is>
          <t>1</t>
        </is>
      </c>
      <c r="G4" s="88" t="inlineStr">
        <is>
          <t>2026-09-24T13:36:51.013Z</t>
        </is>
      </c>
    </row>
    <row r="5" ht="13.2" customHeight="1" s="49">
      <c r="A5" s="100" t="inlineStr">
        <is>
          <t>supichaya</t>
        </is>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row>
    <row r="6" ht="13.2" customHeight="1" s="49">
      <c r="A6" s="100" t="n">
        <v>6531014833</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row>
    <row r="7" ht="13.2" customHeight="1" s="49">
      <c r="A7" s="100" t="inlineStr">
        <is>
          <t>j.natthida</t>
        </is>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row>
    <row r="8" ht="13.2" customHeight="1" s="49">
      <c r="A8" s="100" t="n">
        <v>6531024033</v>
      </c>
      <c r="B8" s="88" t="inlineStr">
        <is>
          <t>เกี่ยวกับ 6531024033 ข้อใดต่อไปนี้กล่าวถูกต้องตามหลักวิชาชีพเภสัชกรรม</t>
        </is>
      </c>
      <c r="C8" s="100" t="n">
        <v>9</v>
      </c>
      <c r="D8" s="88" t="inlineStr">
        <is>
          <t>5</t>
        </is>
      </c>
      <c r="E8" s="144" t="inlineStr">
        <is>
          <t>0.56</t>
        </is>
      </c>
      <c r="F8" s="88" t="inlineStr">
        <is>
          <t>1</t>
        </is>
      </c>
      <c r="G8" s="88" t="inlineStr">
        <is>
          <t>2026-09-24T13:27:04.553Z</t>
        </is>
      </c>
    </row>
    <row r="9" ht="13.2" customHeight="1" s="49">
      <c r="A9" s="100" t="n"/>
      <c r="B9" s="34" t="n"/>
      <c r="C9" s="100" t="n"/>
      <c r="D9" s="34" t="n"/>
      <c r="E9" s="112" t="n"/>
      <c r="F9" s="34" t="n"/>
      <c r="G9" s="34" t="n"/>
    </row>
    <row r="10" ht="13.2" customHeight="1" s="49">
      <c r="A10" s="100" t="n"/>
      <c r="B10" s="34" t="n"/>
      <c r="C10" s="100" t="n"/>
      <c r="D10" s="34" t="n"/>
      <c r="E10" s="112" t="n"/>
      <c r="F10" s="34" t="n"/>
      <c r="G10" s="34" t="n"/>
    </row>
    <row r="11" ht="13.2" customHeight="1" s="49">
      <c r="A11" s="100" t="n"/>
      <c r="B11" s="34" t="n"/>
      <c r="C11" s="100" t="n"/>
      <c r="D11" s="34" t="n"/>
      <c r="E11" s="112" t="n"/>
      <c r="F11" s="34" t="n"/>
      <c r="G11" s="34" t="n"/>
    </row>
    <row r="12" ht="13.2" customHeight="1" s="49">
      <c r="A12" s="100" t="n"/>
      <c r="B12" s="34" t="n"/>
      <c r="C12" s="100" t="n"/>
      <c r="D12" s="34" t="n"/>
      <c r="E12" s="112" t="n"/>
      <c r="F12" s="34" t="n"/>
      <c r="G12" s="34" t="n"/>
    </row>
    <row r="13" ht="13.2" customHeight="1" s="49">
      <c r="A13" s="100" t="n"/>
      <c r="B13" s="34" t="n"/>
      <c r="C13" s="100" t="n"/>
      <c r="D13" s="34" t="n"/>
      <c r="E13" s="112" t="n"/>
      <c r="F13" s="34" t="n"/>
      <c r="G13" s="3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inlineStr">
        <is>
          <t>MessageId</t>
        </is>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inlineStr">
        <is>
          <t>msg_1790163390739</t>
        </is>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row>
    <row r="4" ht="13.2" customHeight="1" s="49">
      <c r="A4" s="100" t="inlineStr">
        <is>
          <t>msg_1790167308559</t>
        </is>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row>
    <row r="5" ht="13.2" customHeight="1" s="49">
      <c r="A5" s="100" t="inlineStr">
        <is>
          <t>msg_1790255957466</t>
        </is>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row>
    <row r="6" ht="13.2" customHeight="1" s="49">
      <c r="A6" s="100" t="inlineStr">
        <is>
          <t>msg_1790256395477</t>
        </is>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row>
    <row r="7" ht="13.2" customHeight="1" s="49">
      <c r="A7" s="100" t="inlineStr">
        <is>
          <t>msg_1790256597256</t>
        </is>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inlineStr">
        <is>
          <t>Timestamp (วัน-เวลา)</t>
        </is>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inlineStr">
        <is>
          <t>2026-09-24T13:24:45.393Z</t>
        </is>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row>
    <row r="4" ht="21.6" customHeight="1" s="49">
      <c r="A4" s="100" t="inlineStr">
        <is>
          <t>2026-09-24T13:25:06.755Z</t>
        </is>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row>
    <row r="5" ht="21.6" customHeight="1" s="49">
      <c r="A5" s="100" t="inlineStr">
        <is>
          <t>2026-09-24T13:33:03.933Z</t>
        </is>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row>
    <row r="6" ht="21.6" customHeight="1" s="49">
      <c r="A6" s="100" t="inlineStr">
        <is>
          <t>2026-09-24T13:35:29.057Z</t>
        </is>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row>
    <row r="7" ht="21.6" customHeight="1" s="49">
      <c r="A7" s="100" t="inlineStr">
        <is>
          <t>2026-09-24T13:35:53.592Z</t>
        </is>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row>
    <row r="8" ht="21.6" customHeight="1" s="49">
      <c r="A8" s="100" t="inlineStr">
        <is>
          <t>2026-09-24T13:36:40.555Z</t>
        </is>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row>
    <row r="9" ht="21.6" customHeight="1" s="49">
      <c r="A9" s="100" t="inlineStr">
        <is>
          <t>2026-09-24T13:41:24.660Z</t>
        </is>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row>
    <row r="10" ht="21.6" customHeight="1" s="49">
      <c r="A10" s="100" t="inlineStr">
        <is>
          <t>2026-09-24T13:42:18.204Z</t>
        </is>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row>
    <row r="11" ht="21.6" customHeight="1" s="49">
      <c r="A11" s="100" t="inlineStr">
        <is>
          <t>2026-09-24T13:43:06.372Z</t>
        </is>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row>
    <row r="12" ht="21.6" customHeight="1" s="49">
      <c r="A12" s="100" t="inlineStr">
        <is>
          <t>2026-09-24T13:43:19.108Z</t>
        </is>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row>
    <row r="13" ht="21.6" customHeight="1" s="49">
      <c r="A13" s="100" t="inlineStr">
        <is>
          <t>2026-09-24T13:44:39.585Z</t>
        </is>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row>
    <row r="14" ht="21.6" customHeight="1" s="49">
      <c r="A14" s="100" t="inlineStr">
        <is>
          <t>2026-09-24T13:44:51.287Z</t>
        </is>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row>
    <row r="15" ht="21.6" customHeight="1" s="49">
      <c r="A15" s="100" t="inlineStr">
        <is>
          <t>2026-09-24T13:45:09.913Z</t>
        </is>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row>
    <row r="16" ht="21.6" customHeight="1" s="49">
      <c r="A16" s="100" t="inlineStr">
        <is>
          <t>2026-09-24T13:47:03.540Z</t>
        </is>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row>
    <row r="17" ht="21.6" customHeight="1" s="49">
      <c r="A17" s="100" t="inlineStr">
        <is>
          <t>2026-09-24T14:03:13.737Z</t>
        </is>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row>
    <row r="18" ht="21.6" customHeight="1" s="49">
      <c r="A18" s="100" t="n"/>
      <c r="B18" s="34" t="n"/>
      <c r="C18" s="100" t="n"/>
      <c r="D18" s="34" t="n"/>
      <c r="E18" s="34" t="n"/>
      <c r="F18" s="34" t="n"/>
      <c r="G18" s="34" t="n"/>
      <c r="H18" s="34" t="n"/>
    </row>
    <row r="19" ht="21.6" customHeight="1" s="49">
      <c r="A19" s="100" t="n"/>
      <c r="B19" s="34" t="n"/>
      <c r="C19" s="100" t="n"/>
      <c r="D19" s="34" t="n"/>
      <c r="E19" s="34" t="n"/>
      <c r="F19" s="34" t="n"/>
      <c r="G19" s="34" t="n"/>
      <c r="H19" s="34" t="n"/>
    </row>
    <row r="20" ht="21.6" customHeight="1" s="49">
      <c r="A20" s="100" t="n"/>
      <c r="B20" s="34" t="n"/>
      <c r="C20" s="100" t="n"/>
      <c r="D20" s="34" t="n"/>
      <c r="E20" s="34" t="n"/>
      <c r="F20" s="34" t="n"/>
      <c r="G20" s="34" t="n"/>
      <c r="H20" s="34" t="n"/>
    </row>
    <row r="21" ht="21.6" customHeight="1" s="49">
      <c r="A21" s="100" t="n"/>
      <c r="B21" s="34" t="n"/>
      <c r="C21" s="100" t="n"/>
      <c r="D21" s="34" t="n"/>
      <c r="E21" s="34" t="n"/>
      <c r="F21" s="34" t="n"/>
      <c r="G21" s="34" t="n"/>
      <c r="H21" s="34" t="n"/>
    </row>
    <row r="22" ht="21.6" customHeight="1" s="49">
      <c r="A22" s="100" t="n"/>
      <c r="B22" s="34" t="n"/>
      <c r="C22" s="100" t="n"/>
      <c r="D22" s="34" t="n"/>
      <c r="E22" s="34" t="n"/>
      <c r="F22" s="34" t="n"/>
      <c r="G22" s="34" t="n"/>
      <c r="H22" s="34" t="n"/>
    </row>
    <row r="23" ht="21.6" customHeight="1" s="49">
      <c r="A23" s="100" t="n"/>
      <c r="B23" s="34" t="n"/>
      <c r="C23" s="100" t="n"/>
      <c r="D23" s="34" t="n"/>
      <c r="E23" s="34" t="n"/>
      <c r="F23" s="34" t="n"/>
      <c r="G23" s="34" t="n"/>
      <c r="H23" s="34" t="n"/>
    </row>
    <row r="24" ht="21.6" customHeight="1" s="49">
      <c r="A24" s="100" t="n"/>
      <c r="B24" s="34" t="n"/>
      <c r="C24" s="100" t="n"/>
      <c r="D24" s="34" t="n"/>
      <c r="E24" s="34" t="n"/>
      <c r="F24" s="34" t="n"/>
      <c r="G24" s="34" t="n"/>
      <c r="H24" s="34" t="n"/>
    </row>
    <row r="25" ht="21.6" customHeight="1" s="49">
      <c r="A25" s="100" t="n"/>
      <c r="B25" s="34" t="n"/>
      <c r="C25" s="100" t="n"/>
      <c r="D25" s="34" t="n"/>
      <c r="E25" s="34" t="n"/>
      <c r="F25" s="34" t="n"/>
      <c r="G25" s="34" t="n"/>
      <c r="H25" s="34" t="n"/>
    </row>
    <row r="26" ht="21.6" customHeight="1" s="49">
      <c r="A26" s="100" t="n"/>
      <c r="B26" s="34" t="n"/>
      <c r="C26" s="100" t="n"/>
      <c r="D26" s="34" t="n"/>
      <c r="E26" s="34" t="n"/>
      <c r="F26" s="34" t="n"/>
      <c r="G26" s="34" t="n"/>
      <c r="H26" s="34" t="n"/>
    </row>
    <row r="27" ht="21.6" customHeight="1" s="49">
      <c r="A27" s="100" t="n"/>
      <c r="B27" s="34" t="n"/>
      <c r="C27" s="100" t="n"/>
      <c r="D27" s="34" t="n"/>
      <c r="E27" s="34" t="n"/>
      <c r="F27" s="34" t="n"/>
      <c r="G27" s="34" t="n"/>
      <c r="H27" s="34" t="n"/>
    </row>
    <row r="28" ht="21.6" customHeight="1" s="49">
      <c r="A28" s="100" t="n"/>
      <c r="B28" s="34" t="n"/>
      <c r="C28" s="100" t="n"/>
      <c r="D28" s="34" t="n"/>
      <c r="E28" s="34" t="n"/>
      <c r="F28" s="34" t="n"/>
      <c r="G28" s="34" t="n"/>
      <c r="H28" s="34" t="n"/>
    </row>
    <row r="29" ht="21.6" customHeight="1" s="49">
      <c r="A29" s="100" t="n"/>
      <c r="B29" s="34" t="n"/>
      <c r="C29" s="100" t="n"/>
      <c r="D29" s="34" t="n"/>
      <c r="E29" s="34" t="n"/>
      <c r="F29" s="34" t="n"/>
      <c r="G29" s="34" t="n"/>
      <c r="H29" s="34" t="n"/>
    </row>
    <row r="30" ht="21.6" customHeight="1" s="49">
      <c r="A30" s="100" t="n"/>
      <c r="B30" s="34" t="n"/>
      <c r="C30" s="100" t="n"/>
      <c r="D30" s="34" t="n"/>
      <c r="E30" s="34" t="n"/>
      <c r="F30" s="34" t="n"/>
      <c r="G30" s="34" t="n"/>
      <c r="H30" s="34" t="n"/>
    </row>
    <row r="31" ht="21.6" customHeight="1" s="49">
      <c r="A31" s="100" t="n"/>
      <c r="B31" s="34" t="n"/>
      <c r="C31" s="100" t="n"/>
      <c r="D31" s="34" t="n"/>
      <c r="E31" s="34" t="n"/>
      <c r="F31" s="34" t="n"/>
      <c r="G31" s="34" t="n"/>
      <c r="H31" s="34" t="n"/>
    </row>
    <row r="32" ht="21.6" customHeight="1" s="49">
      <c r="A32" s="100" t="n"/>
      <c r="B32" s="34" t="n"/>
      <c r="C32" s="100" t="n"/>
      <c r="D32" s="34" t="n"/>
      <c r="E32" s="34" t="n"/>
      <c r="F32" s="34" t="n"/>
      <c r="G32" s="34" t="n"/>
      <c r="H32" s="34" t="n"/>
    </row>
    <row r="33" ht="21.6" customHeight="1" s="49">
      <c r="A33" s="100" t="n"/>
      <c r="B33" s="34" t="n"/>
      <c r="C33" s="100" t="n"/>
      <c r="D33" s="34" t="n"/>
      <c r="E33" s="34" t="n"/>
      <c r="F33" s="34" t="n"/>
      <c r="G33" s="34" t="n"/>
      <c r="H33" s="34" t="n"/>
    </row>
    <row r="34" ht="21.6" customHeight="1" s="49">
      <c r="A34" s="100" t="n"/>
      <c r="B34" s="34" t="n"/>
      <c r="C34" s="100" t="n"/>
      <c r="D34" s="34" t="n"/>
      <c r="E34" s="34" t="n"/>
      <c r="F34" s="34" t="n"/>
      <c r="G34" s="34" t="n"/>
      <c r="H34" s="34" t="n"/>
    </row>
    <row r="35" ht="21.6" customHeight="1" s="49">
      <c r="A35" s="100" t="n"/>
      <c r="B35" s="34" t="n"/>
      <c r="C35" s="100" t="n"/>
      <c r="D35" s="34" t="n"/>
      <c r="E35" s="34" t="n"/>
      <c r="F35" s="34" t="n"/>
      <c r="G35" s="34" t="n"/>
      <c r="H35" s="34" t="n"/>
    </row>
    <row r="36" ht="21.6" customHeight="1" s="49">
      <c r="A36" s="100" t="n"/>
      <c r="B36" s="34" t="n"/>
      <c r="C36" s="100" t="n"/>
      <c r="D36" s="34" t="n"/>
      <c r="E36" s="34" t="n"/>
      <c r="F36" s="34" t="n"/>
      <c r="G36" s="34" t="n"/>
      <c r="H36" s="34" t="n"/>
    </row>
    <row r="37" ht="21.6" customHeight="1" s="49">
      <c r="A37" s="100" t="n"/>
      <c r="B37" s="34" t="n"/>
      <c r="C37" s="100" t="n"/>
      <c r="D37" s="34" t="n"/>
      <c r="E37" s="34" t="n"/>
      <c r="F37" s="34" t="n"/>
      <c r="G37" s="34" t="n"/>
      <c r="H37" s="34" t="n"/>
    </row>
    <row r="38" ht="21.6" customHeight="1" s="49">
      <c r="A38" s="100" t="n"/>
      <c r="B38" s="34" t="n"/>
      <c r="C38" s="100" t="n"/>
      <c r="D38" s="34" t="n"/>
      <c r="E38" s="34" t="n"/>
      <c r="F38" s="34" t="n"/>
      <c r="G38" s="34" t="n"/>
      <c r="H38" s="34" t="n"/>
    </row>
    <row r="39" ht="21.6" customHeight="1" s="49">
      <c r="A39" s="100" t="n"/>
      <c r="B39" s="34" t="n"/>
      <c r="C39" s="100" t="n"/>
      <c r="D39" s="34" t="n"/>
      <c r="E39" s="34" t="n"/>
      <c r="F39" s="34" t="n"/>
      <c r="G39" s="34" t="n"/>
      <c r="H39" s="34" t="n"/>
    </row>
    <row r="40" ht="21.6" customHeight="1" s="49">
      <c r="A40" s="100" t="n"/>
      <c r="B40" s="34" t="n"/>
      <c r="C40" s="100" t="n"/>
      <c r="D40" s="34" t="n"/>
      <c r="E40" s="34" t="n"/>
      <c r="F40" s="34" t="n"/>
      <c r="G40" s="34" t="n"/>
      <c r="H40" s="34" t="n"/>
    </row>
    <row r="41" ht="21.6" customHeight="1" s="49">
      <c r="A41" s="100" t="n"/>
      <c r="B41" s="34" t="n"/>
      <c r="C41" s="100" t="n"/>
      <c r="D41" s="34" t="n"/>
      <c r="E41" s="34" t="n"/>
      <c r="F41" s="34" t="n"/>
      <c r="G41" s="34" t="n"/>
      <c r="H41" s="34" t="n"/>
    </row>
    <row r="42" ht="21.6" customHeight="1" s="49">
      <c r="A42" s="100" t="n"/>
      <c r="B42" s="34" t="n"/>
      <c r="C42" s="100" t="n"/>
      <c r="D42" s="34" t="n"/>
      <c r="E42" s="34" t="n"/>
      <c r="F42" s="34" t="n"/>
      <c r="G42" s="34" t="n"/>
      <c r="H42" s="34" t="n"/>
    </row>
    <row r="43" ht="21.6" customHeight="1" s="49">
      <c r="A43" s="100" t="n"/>
      <c r="B43" s="34" t="n"/>
      <c r="C43" s="100" t="n"/>
      <c r="D43" s="34" t="n"/>
      <c r="E43" s="34" t="n"/>
      <c r="F43" s="34" t="n"/>
      <c r="G43" s="34" t="n"/>
      <c r="H43" s="34" t="n"/>
    </row>
    <row r="44" ht="21.6" customHeight="1" s="49">
      <c r="A44" s="100" t="n"/>
      <c r="B44" s="34" t="n"/>
      <c r="C44" s="100" t="n"/>
      <c r="D44" s="34" t="n"/>
      <c r="E44" s="34" t="n"/>
      <c r="F44" s="34" t="n"/>
      <c r="G44" s="34" t="n"/>
      <c r="H44" s="34" t="n"/>
    </row>
    <row r="45" ht="21.6" customHeight="1" s="49">
      <c r="A45" s="100" t="n"/>
      <c r="B45" s="34" t="n"/>
      <c r="C45" s="100" t="n"/>
      <c r="D45" s="34" t="n"/>
      <c r="E45" s="34" t="n"/>
      <c r="F45" s="34" t="n"/>
      <c r="G45" s="34" t="n"/>
      <c r="H45" s="34" t="n"/>
    </row>
    <row r="46" ht="21.6" customHeight="1" s="49">
      <c r="A46" s="100" t="n"/>
      <c r="B46" s="34" t="n"/>
      <c r="C46" s="100" t="n"/>
      <c r="D46" s="34" t="n"/>
      <c r="E46" s="34" t="n"/>
      <c r="F46" s="34" t="n"/>
      <c r="G46" s="34" t="n"/>
      <c r="H46" s="34" t="n"/>
    </row>
    <row r="47" ht="21.6" customHeight="1" s="49">
      <c r="A47" s="100" t="n"/>
      <c r="B47" s="34" t="n"/>
      <c r="C47" s="100" t="n"/>
      <c r="D47" s="34" t="n"/>
      <c r="E47" s="34" t="n"/>
      <c r="F47" s="34" t="n"/>
      <c r="G47" s="34" t="n"/>
      <c r="H47" s="34" t="n"/>
    </row>
    <row r="48" ht="21.6" customHeight="1" s="49">
      <c r="A48" s="100" t="n"/>
      <c r="B48" s="34" t="n"/>
      <c r="C48" s="100" t="n"/>
      <c r="D48" s="34" t="n"/>
      <c r="E48" s="34" t="n"/>
      <c r="F48" s="34" t="n"/>
      <c r="G48" s="34" t="n"/>
      <c r="H48" s="34" t="n"/>
    </row>
    <row r="49" ht="21.6" customHeight="1" s="49">
      <c r="A49" s="100" t="n"/>
      <c r="B49" s="34" t="n"/>
      <c r="C49" s="100" t="n"/>
      <c r="D49" s="34" t="n"/>
      <c r="E49" s="34" t="n"/>
      <c r="F49" s="34" t="n"/>
      <c r="G49" s="34" t="n"/>
      <c r="H49" s="34" t="n"/>
    </row>
    <row r="50" ht="21.6" customHeight="1" s="49">
      <c r="A50" s="100" t="n"/>
      <c r="B50" s="34" t="n"/>
      <c r="C50" s="100" t="n"/>
      <c r="D50" s="34" t="n"/>
      <c r="E50" s="34" t="n"/>
      <c r="F50" s="34" t="n"/>
      <c r="G50" s="34" t="n"/>
      <c r="H50" s="34" t="n"/>
    </row>
    <row r="51" ht="21.6" customHeight="1" s="49">
      <c r="A51" s="100" t="n"/>
      <c r="B51" s="34" t="n"/>
      <c r="C51" s="100" t="n"/>
      <c r="D51" s="34" t="n"/>
      <c r="E51" s="34" t="n"/>
      <c r="F51" s="34" t="n"/>
      <c r="G51" s="34" t="n"/>
      <c r="H51" s="34" t="n"/>
    </row>
    <row r="52" ht="21.6" customHeight="1" s="49">
      <c r="A52" s="100" t="n"/>
      <c r="B52" s="34" t="n"/>
      <c r="C52" s="100" t="n"/>
      <c r="D52" s="34" t="n"/>
      <c r="E52" s="34" t="n"/>
      <c r="F52" s="34" t="n"/>
      <c r="G52" s="34" t="n"/>
      <c r="H52" s="34" t="n"/>
    </row>
    <row r="53" ht="21.6" customHeight="1" s="49">
      <c r="A53" s="100" t="n"/>
      <c r="B53" s="34" t="n"/>
      <c r="C53" s="100" t="n"/>
      <c r="D53" s="34" t="n"/>
      <c r="E53" s="34" t="n"/>
      <c r="F53" s="34" t="n"/>
      <c r="G53" s="34" t="n"/>
      <c r="H53" s="34" t="n"/>
    </row>
    <row r="54" ht="21.6" customHeight="1" s="49">
      <c r="A54" s="100" t="n"/>
      <c r="B54" s="34" t="n"/>
      <c r="C54" s="100" t="n"/>
      <c r="D54" s="34" t="n"/>
      <c r="E54" s="34" t="n"/>
      <c r="F54" s="34" t="n"/>
      <c r="G54" s="34" t="n"/>
      <c r="H54" s="34" t="n"/>
    </row>
    <row r="55" ht="21.6" customHeight="1" s="49">
      <c r="A55" s="100" t="n"/>
      <c r="B55" s="34" t="n"/>
      <c r="C55" s="100" t="n"/>
      <c r="D55" s="34" t="n"/>
      <c r="E55" s="34" t="n"/>
      <c r="F55" s="34" t="n"/>
      <c r="G55" s="34" t="n"/>
      <c r="H55" s="34" t="n"/>
    </row>
    <row r="56" ht="21.6" customHeight="1" s="49">
      <c r="A56" s="100" t="n"/>
      <c r="B56" s="34" t="n"/>
      <c r="C56" s="100" t="n"/>
      <c r="D56" s="34" t="n"/>
      <c r="E56" s="34" t="n"/>
      <c r="F56" s="34" t="n"/>
      <c r="G56" s="34" t="n"/>
      <c r="H56" s="34" t="n"/>
    </row>
    <row r="57" ht="21.6" customHeight="1" s="49">
      <c r="A57" s="100" t="n"/>
      <c r="B57" s="34" t="n"/>
      <c r="C57" s="100" t="n"/>
      <c r="D57" s="34" t="n"/>
      <c r="E57" s="34" t="n"/>
      <c r="F57" s="34" t="n"/>
      <c r="G57" s="34" t="n"/>
      <c r="H57" s="34" t="n"/>
    </row>
    <row r="58" ht="21.6" customHeight="1" s="49">
      <c r="A58" s="100" t="n"/>
      <c r="B58" s="34" t="n"/>
      <c r="C58" s="100" t="n"/>
      <c r="D58" s="34" t="n"/>
      <c r="E58" s="34" t="n"/>
      <c r="F58" s="34" t="n"/>
      <c r="G58" s="34" t="n"/>
      <c r="H58" s="34" t="n"/>
    </row>
    <row r="59" ht="21.6" customHeight="1" s="49">
      <c r="A59" s="100" t="n"/>
      <c r="B59" s="34" t="n"/>
      <c r="C59" s="100" t="n"/>
      <c r="D59" s="34" t="n"/>
      <c r="E59" s="34" t="n"/>
      <c r="F59" s="34" t="n"/>
      <c r="G59" s="34" t="n"/>
      <c r="H59" s="34" t="n"/>
    </row>
    <row r="60" ht="21.6" customHeight="1" s="49">
      <c r="A60" s="100" t="n"/>
      <c r="B60" s="34" t="n"/>
      <c r="C60" s="100" t="n"/>
      <c r="D60" s="34" t="n"/>
      <c r="E60" s="34" t="n"/>
      <c r="F60" s="34" t="n"/>
      <c r="G60" s="34" t="n"/>
      <c r="H60" s="34" t="n"/>
    </row>
    <row r="61" ht="21.6" customHeight="1" s="49">
      <c r="A61" s="100" t="n"/>
      <c r="B61" s="34" t="n"/>
      <c r="C61" s="100" t="n"/>
      <c r="D61" s="34" t="n"/>
      <c r="E61" s="34" t="n"/>
      <c r="F61" s="34" t="n"/>
      <c r="G61" s="34" t="n"/>
      <c r="H61" s="34" t="n"/>
    </row>
    <row r="62" ht="21.6" customHeight="1" s="49">
      <c r="A62" s="100" t="n"/>
      <c r="B62" s="34" t="n"/>
      <c r="C62" s="100" t="n"/>
      <c r="D62" s="34" t="n"/>
      <c r="E62" s="34" t="n"/>
      <c r="F62" s="34" t="n"/>
      <c r="G62" s="34" t="n"/>
      <c r="H62" s="34" t="n"/>
    </row>
    <row r="63" ht="21.6" customHeight="1" s="49">
      <c r="A63" s="100" t="n"/>
      <c r="B63" s="34" t="n"/>
      <c r="C63" s="100" t="n"/>
      <c r="D63" s="34" t="n"/>
      <c r="E63" s="34" t="n"/>
      <c r="F63" s="34" t="n"/>
      <c r="G63" s="34" t="n"/>
      <c r="H63" s="34" t="n"/>
    </row>
    <row r="64" ht="21.6" customHeight="1" s="49">
      <c r="A64" s="100" t="n"/>
      <c r="B64" s="34" t="n"/>
      <c r="C64" s="100" t="n"/>
      <c r="D64" s="34" t="n"/>
      <c r="E64" s="34" t="n"/>
      <c r="F64" s="34" t="n"/>
      <c r="G64" s="34" t="n"/>
      <c r="H64" s="34" t="n"/>
    </row>
    <row r="65" ht="21.6" customHeight="1" s="49">
      <c r="A65" s="100" t="n"/>
      <c r="B65" s="34" t="n"/>
      <c r="C65" s="100" t="n"/>
      <c r="D65" s="34" t="n"/>
      <c r="E65" s="34" t="n"/>
      <c r="F65" s="34" t="n"/>
      <c r="G65" s="34" t="n"/>
      <c r="H65" s="34" t="n"/>
    </row>
    <row r="66" ht="21.6" customHeight="1" s="49">
      <c r="A66" s="100" t="n"/>
      <c r="B66" s="34" t="n"/>
      <c r="C66" s="100" t="n"/>
      <c r="D66" s="34" t="n"/>
      <c r="E66" s="34" t="n"/>
      <c r="F66" s="34" t="n"/>
      <c r="G66" s="34" t="n"/>
      <c r="H66" s="34" t="n"/>
    </row>
    <row r="67" ht="21.6" customHeight="1" s="49">
      <c r="A67" s="100" t="n"/>
      <c r="B67" s="34" t="n"/>
      <c r="C67" s="100" t="n"/>
      <c r="D67" s="34" t="n"/>
      <c r="E67" s="34" t="n"/>
      <c r="F67" s="34" t="n"/>
      <c r="G67" s="34" t="n"/>
      <c r="H67" s="34" t="n"/>
    </row>
    <row r="68" ht="21.6" customHeight="1" s="49">
      <c r="A68" s="100" t="n"/>
      <c r="B68" s="34" t="n"/>
      <c r="C68" s="100" t="n"/>
      <c r="D68" s="34" t="n"/>
      <c r="E68" s="34" t="n"/>
      <c r="F68" s="34" t="n"/>
      <c r="G68" s="34" t="n"/>
      <c r="H68" s="34" t="n"/>
    </row>
    <row r="69" ht="21.6" customHeight="1" s="49">
      <c r="A69" s="100" t="n"/>
      <c r="B69" s="34" t="n"/>
      <c r="C69" s="100" t="n"/>
      <c r="D69" s="34" t="n"/>
      <c r="E69" s="34" t="n"/>
      <c r="F69" s="34" t="n"/>
      <c r="G69" s="34" t="n"/>
      <c r="H69" s="34" t="n"/>
    </row>
    <row r="70" ht="21.6" customHeight="1" s="49">
      <c r="A70" s="100" t="n"/>
      <c r="B70" s="34" t="n"/>
      <c r="C70" s="100" t="n"/>
      <c r="D70" s="34" t="n"/>
      <c r="E70" s="34" t="n"/>
      <c r="F70" s="34" t="n"/>
      <c r="G70" s="34" t="n"/>
      <c r="H70" s="34" t="n"/>
    </row>
    <row r="71" ht="21.6" customHeight="1" s="49">
      <c r="A71" s="100" t="n"/>
      <c r="B71" s="34" t="n"/>
      <c r="C71" s="100" t="n"/>
      <c r="D71" s="34" t="n"/>
      <c r="E71" s="34" t="n"/>
      <c r="F71" s="34" t="n"/>
      <c r="G71" s="34" t="n"/>
      <c r="H71" s="34" t="n"/>
    </row>
    <row r="72" ht="21.6" customHeight="1" s="49">
      <c r="A72" s="100" t="n"/>
      <c r="B72" s="34" t="n"/>
      <c r="C72" s="100" t="n"/>
      <c r="D72" s="34" t="n"/>
      <c r="E72" s="34" t="n"/>
      <c r="F72" s="34" t="n"/>
      <c r="G72" s="34" t="n"/>
      <c r="H72" s="34" t="n"/>
    </row>
    <row r="73" ht="21.6" customHeight="1" s="49">
      <c r="A73" s="100" t="n"/>
      <c r="B73" s="34" t="n"/>
      <c r="C73" s="100" t="n"/>
      <c r="D73" s="34" t="n"/>
      <c r="E73" s="34" t="n"/>
      <c r="F73" s="34" t="n"/>
      <c r="G73" s="34" t="n"/>
      <c r="H73" s="34" t="n"/>
    </row>
    <row r="74" ht="21.6" customHeight="1" s="49">
      <c r="A74" s="100" t="n"/>
      <c r="B74" s="34" t="n"/>
      <c r="C74" s="100" t="n"/>
      <c r="D74" s="34" t="n"/>
      <c r="E74" s="34" t="n"/>
      <c r="F74" s="34" t="n"/>
      <c r="G74" s="34" t="n"/>
      <c r="H74" s="34" t="n"/>
    </row>
    <row r="75" ht="21.6" customHeight="1" s="49">
      <c r="A75" s="100" t="n"/>
      <c r="B75" s="34" t="n"/>
      <c r="C75" s="100" t="n"/>
      <c r="D75" s="34" t="n"/>
      <c r="E75" s="34" t="n"/>
      <c r="F75" s="34" t="n"/>
      <c r="G75" s="34" t="n"/>
      <c r="H75" s="34" t="n"/>
    </row>
    <row r="76" ht="21.6" customHeight="1" s="49">
      <c r="A76" s="100" t="n"/>
      <c r="B76" s="34" t="n"/>
      <c r="C76" s="100" t="n"/>
      <c r="D76" s="34" t="n"/>
      <c r="E76" s="34" t="n"/>
      <c r="F76" s="34" t="n"/>
      <c r="G76" s="34" t="n"/>
      <c r="H76" s="34" t="n"/>
    </row>
    <row r="77" ht="21.6" customHeight="1" s="49">
      <c r="A77" s="100" t="n"/>
      <c r="B77" s="34" t="n"/>
      <c r="C77" s="100" t="n"/>
      <c r="D77" s="34" t="n"/>
      <c r="E77" s="34" t="n"/>
      <c r="F77" s="34" t="n"/>
      <c r="G77" s="34" t="n"/>
      <c r="H77" s="34" t="n"/>
    </row>
    <row r="78" ht="21.6" customHeight="1" s="49">
      <c r="A78" s="100" t="n"/>
      <c r="B78" s="34" t="n"/>
      <c r="C78" s="100" t="n"/>
      <c r="D78" s="34" t="n"/>
      <c r="E78" s="34" t="n"/>
      <c r="F78" s="34" t="n"/>
      <c r="G78" s="34" t="n"/>
      <c r="H78" s="34" t="n"/>
    </row>
    <row r="79" ht="21.6" customHeight="1" s="49">
      <c r="A79" s="100" t="n"/>
      <c r="B79" s="34" t="n"/>
      <c r="C79" s="100" t="n"/>
      <c r="D79" s="34" t="n"/>
      <c r="E79" s="34" t="n"/>
      <c r="F79" s="34" t="n"/>
      <c r="G79" s="34" t="n"/>
      <c r="H79" s="34" t="n"/>
    </row>
    <row r="80" ht="21.6" customHeight="1" s="49">
      <c r="A80" s="100" t="n"/>
      <c r="B80" s="34" t="n"/>
      <c r="C80" s="100" t="n"/>
      <c r="D80" s="34" t="n"/>
      <c r="E80" s="34" t="n"/>
      <c r="F80" s="34" t="n"/>
      <c r="G80" s="34" t="n"/>
      <c r="H80" s="34" t="n"/>
    </row>
    <row r="81" ht="21.6" customHeight="1" s="49">
      <c r="A81" s="100" t="n"/>
      <c r="B81" s="34" t="n"/>
      <c r="C81" s="100" t="n"/>
      <c r="D81" s="34" t="n"/>
      <c r="E81" s="34" t="n"/>
      <c r="F81" s="34" t="n"/>
      <c r="G81" s="34" t="n"/>
      <c r="H81" s="34" t="n"/>
    </row>
    <row r="82" ht="21.6" customHeight="1" s="49">
      <c r="A82" s="100" t="n"/>
      <c r="B82" s="34" t="n"/>
      <c r="C82" s="100" t="n"/>
      <c r="D82" s="34" t="n"/>
      <c r="E82" s="34" t="n"/>
      <c r="F82" s="34" t="n"/>
      <c r="G82" s="34" t="n"/>
      <c r="H82" s="34" t="n"/>
    </row>
    <row r="83" ht="21.6" customHeight="1" s="49">
      <c r="A83" s="100" t="n"/>
      <c r="B83" s="34" t="n"/>
      <c r="C83" s="100" t="n"/>
      <c r="D83" s="34" t="n"/>
      <c r="E83" s="34" t="n"/>
      <c r="F83" s="34" t="n"/>
      <c r="G83" s="34" t="n"/>
      <c r="H83" s="34" t="n"/>
    </row>
    <row r="84" ht="21.6" customHeight="1" s="49">
      <c r="A84" s="100" t="n"/>
      <c r="B84" s="34" t="n"/>
      <c r="C84" s="100" t="n"/>
      <c r="D84" s="34" t="n"/>
      <c r="E84" s="34" t="n"/>
      <c r="F84" s="34" t="n"/>
      <c r="G84" s="34" t="n"/>
      <c r="H84" s="34" t="n"/>
    </row>
    <row r="85" ht="21.6" customHeight="1" s="49">
      <c r="A85" s="100" t="n"/>
      <c r="B85" s="34" t="n"/>
      <c r="C85" s="100" t="n"/>
      <c r="D85" s="34" t="n"/>
      <c r="E85" s="34" t="n"/>
      <c r="F85" s="34" t="n"/>
      <c r="G85" s="34" t="n"/>
      <c r="H85" s="34" t="n"/>
    </row>
    <row r="86" ht="21.6" customHeight="1" s="49">
      <c r="A86" s="100" t="n"/>
      <c r="B86" s="34" t="n"/>
      <c r="C86" s="100" t="n"/>
      <c r="D86" s="34" t="n"/>
      <c r="E86" s="34" t="n"/>
      <c r="F86" s="34" t="n"/>
      <c r="G86" s="34" t="n"/>
      <c r="H86" s="34" t="n"/>
    </row>
    <row r="87" ht="21.6" customHeight="1" s="49">
      <c r="A87" s="100" t="n"/>
      <c r="B87" s="34" t="n"/>
      <c r="C87" s="100" t="n"/>
      <c r="D87" s="34" t="n"/>
      <c r="E87" s="34" t="n"/>
      <c r="F87" s="34" t="n"/>
      <c r="G87" s="34" t="n"/>
      <c r="H87" s="34" t="n"/>
    </row>
    <row r="88" ht="21.6" customHeight="1" s="49">
      <c r="A88" s="100" t="n"/>
      <c r="B88" s="34" t="n"/>
      <c r="C88" s="100" t="n"/>
      <c r="D88" s="34" t="n"/>
      <c r="E88" s="34" t="n"/>
      <c r="F88" s="34" t="n"/>
      <c r="G88" s="34" t="n"/>
      <c r="H88" s="34" t="n"/>
    </row>
    <row r="89" ht="21.6" customHeight="1" s="49">
      <c r="A89" s="100" t="n"/>
      <c r="B89" s="34" t="n"/>
      <c r="C89" s="100" t="n"/>
      <c r="D89" s="34" t="n"/>
      <c r="E89" s="34" t="n"/>
      <c r="F89" s="34" t="n"/>
      <c r="G89" s="34" t="n"/>
      <c r="H89" s="34" t="n"/>
    </row>
    <row r="90" ht="21.6" customHeight="1" s="49">
      <c r="A90" s="100" t="n"/>
      <c r="B90" s="34" t="n"/>
      <c r="C90" s="100" t="n"/>
      <c r="D90" s="34" t="n"/>
      <c r="E90" s="34" t="n"/>
      <c r="F90" s="34" t="n"/>
      <c r="G90" s="34" t="n"/>
      <c r="H90" s="34" t="n"/>
    </row>
    <row r="91" ht="21.6" customHeight="1" s="49">
      <c r="A91" s="100" t="n"/>
      <c r="B91" s="34" t="n"/>
      <c r="C91" s="100" t="n"/>
      <c r="D91" s="34" t="n"/>
      <c r="E91" s="34" t="n"/>
      <c r="F91" s="34" t="n"/>
      <c r="G91" s="34" t="n"/>
      <c r="H91" s="34" t="n"/>
    </row>
    <row r="92" ht="21.6" customHeight="1" s="49">
      <c r="A92" s="100" t="n"/>
      <c r="B92" s="34" t="n"/>
      <c r="C92" s="100" t="n"/>
      <c r="D92" s="34" t="n"/>
      <c r="E92" s="34" t="n"/>
      <c r="F92" s="34" t="n"/>
      <c r="G92" s="34" t="n"/>
      <c r="H92" s="34" t="n"/>
    </row>
    <row r="93" ht="21.6" customHeight="1" s="49">
      <c r="A93" s="100" t="n"/>
      <c r="B93" s="34" t="n"/>
      <c r="C93" s="100" t="n"/>
      <c r="D93" s="34" t="n"/>
      <c r="E93" s="34" t="n"/>
      <c r="F93" s="34" t="n"/>
      <c r="G93" s="34" t="n"/>
      <c r="H93" s="34" t="n"/>
    </row>
    <row r="94" ht="21.6" customHeight="1" s="49">
      <c r="A94" s="100" t="n"/>
      <c r="B94" s="34" t="n"/>
      <c r="C94" s="100" t="n"/>
      <c r="D94" s="34" t="n"/>
      <c r="E94" s="34" t="n"/>
      <c r="F94" s="34" t="n"/>
      <c r="G94" s="34" t="n"/>
      <c r="H94" s="34" t="n"/>
    </row>
    <row r="95" ht="21.6" customHeight="1" s="49">
      <c r="A95" s="100" t="n"/>
      <c r="B95" s="34" t="n"/>
      <c r="C95" s="100" t="n"/>
      <c r="D95" s="34" t="n"/>
      <c r="E95" s="34" t="n"/>
      <c r="F95" s="34" t="n"/>
      <c r="G95" s="34" t="n"/>
      <c r="H95" s="34" t="n"/>
    </row>
    <row r="96" ht="21.6" customHeight="1" s="49">
      <c r="A96" s="100" t="n"/>
      <c r="B96" s="34" t="n"/>
      <c r="C96" s="100" t="n"/>
      <c r="D96" s="34" t="n"/>
      <c r="E96" s="34" t="n"/>
      <c r="F96" s="34" t="n"/>
      <c r="G96" s="34" t="n"/>
      <c r="H96" s="34" t="n"/>
    </row>
    <row r="97" ht="21.6" customHeight="1" s="49">
      <c r="A97" s="100" t="n"/>
      <c r="B97" s="34" t="n"/>
      <c r="C97" s="100" t="n"/>
      <c r="D97" s="34" t="n"/>
      <c r="E97" s="34" t="n"/>
      <c r="F97" s="34" t="n"/>
      <c r="G97" s="34" t="n"/>
      <c r="H97" s="34" t="n"/>
    </row>
    <row r="98" ht="21.6" customHeight="1" s="49">
      <c r="A98" s="100" t="n"/>
      <c r="B98" s="34" t="n"/>
      <c r="C98" s="100" t="n"/>
      <c r="D98" s="34" t="n"/>
      <c r="E98" s="34" t="n"/>
      <c r="F98" s="34" t="n"/>
      <c r="G98" s="34" t="n"/>
      <c r="H98" s="34" t="n"/>
    </row>
    <row r="99" ht="21.6" customHeight="1" s="49">
      <c r="A99" s="100" t="n"/>
      <c r="B99" s="34" t="n"/>
      <c r="C99" s="100" t="n"/>
      <c r="D99" s="34" t="n"/>
      <c r="E99" s="34" t="n"/>
      <c r="F99" s="34" t="n"/>
      <c r="G99" s="34" t="n"/>
      <c r="H99" s="34" t="n"/>
    </row>
    <row r="100" ht="21.6" customHeight="1" s="49">
      <c r="A100" s="100" t="n"/>
      <c r="B100" s="34" t="n"/>
      <c r="C100" s="100" t="n"/>
      <c r="D100" s="34" t="n"/>
      <c r="E100" s="34" t="n"/>
      <c r="F100" s="34" t="n"/>
      <c r="G100" s="34" t="n"/>
      <c r="H100" s="34" t="n"/>
    </row>
    <row r="101" ht="21.6" customHeight="1" s="49">
      <c r="A101" s="100" t="n"/>
      <c r="B101" s="34" t="n"/>
      <c r="C101" s="100" t="n"/>
      <c r="D101" s="34" t="n"/>
      <c r="E101" s="34" t="n"/>
      <c r="F101" s="34" t="n"/>
      <c r="G101" s="34" t="n"/>
      <c r="H101" s="34" t="n"/>
    </row>
    <row r="102" ht="21.6" customHeight="1" s="49">
      <c r="A102" s="100" t="n"/>
      <c r="B102" s="34" t="n"/>
      <c r="C102" s="100" t="n"/>
      <c r="D102" s="34" t="n"/>
      <c r="E102" s="34" t="n"/>
      <c r="F102" s="34" t="n"/>
      <c r="G102" s="34" t="n"/>
      <c r="H102" s="34" t="n"/>
    </row>
    <row r="103" ht="21.6" customHeight="1" s="49">
      <c r="A103" s="100" t="n"/>
      <c r="B103" s="34" t="n"/>
      <c r="C103" s="100" t="n"/>
      <c r="D103" s="34" t="n"/>
      <c r="E103" s="34" t="n"/>
      <c r="F103" s="34" t="n"/>
      <c r="G103" s="34" t="n"/>
      <c r="H103" s="34" t="n"/>
    </row>
    <row r="104" ht="21.6" customHeight="1" s="49">
      <c r="A104" s="100" t="n"/>
      <c r="B104" s="34" t="n"/>
      <c r="C104" s="100" t="n"/>
      <c r="D104" s="34" t="n"/>
      <c r="E104" s="34" t="n"/>
      <c r="F104" s="34" t="n"/>
      <c r="G104" s="34" t="n"/>
      <c r="H104" s="34" t="n"/>
    </row>
    <row r="105" ht="21.6" customHeight="1" s="49">
      <c r="A105" s="100" t="n"/>
      <c r="B105" s="34" t="n"/>
      <c r="C105" s="100" t="n"/>
      <c r="D105" s="34" t="n"/>
      <c r="E105" s="34" t="n"/>
      <c r="F105" s="34" t="n"/>
      <c r="G105" s="34" t="n"/>
      <c r="H105" s="34" t="n"/>
    </row>
    <row r="106" ht="21.6" customHeight="1" s="49">
      <c r="A106" s="100" t="n"/>
      <c r="B106" s="34" t="n"/>
      <c r="C106" s="100" t="n"/>
      <c r="D106" s="34" t="n"/>
      <c r="E106" s="34" t="n"/>
      <c r="F106" s="34" t="n"/>
      <c r="G106" s="34" t="n"/>
      <c r="H106" s="34" t="n"/>
    </row>
    <row r="107" ht="21.6" customHeight="1" s="49">
      <c r="A107" s="100" t="n"/>
      <c r="B107" s="34" t="n"/>
      <c r="C107" s="100" t="n"/>
      <c r="D107" s="34" t="n"/>
      <c r="E107" s="34" t="n"/>
      <c r="F107" s="34" t="n"/>
      <c r="G107" s="34" t="n"/>
      <c r="H107" s="34" t="n"/>
    </row>
    <row r="108" ht="21.6" customHeight="1" s="49">
      <c r="A108" s="100" t="n"/>
      <c r="B108" s="34" t="n"/>
      <c r="C108" s="100" t="n"/>
      <c r="D108" s="34" t="n"/>
      <c r="E108" s="34" t="n"/>
      <c r="F108" s="34" t="n"/>
      <c r="G108" s="34" t="n"/>
      <c r="H108" s="34" t="n"/>
    </row>
    <row r="109" ht="21.6" customHeight="1" s="49">
      <c r="A109" s="100" t="n"/>
      <c r="B109" s="34" t="n"/>
      <c r="C109" s="100" t="n"/>
      <c r="D109" s="34" t="n"/>
      <c r="E109" s="34" t="n"/>
      <c r="F109" s="34" t="n"/>
      <c r="G109" s="34" t="n"/>
      <c r="H109" s="34" t="n"/>
    </row>
    <row r="110" ht="21.6" customHeight="1" s="49">
      <c r="A110" s="100" t="n"/>
      <c r="B110" s="34" t="n"/>
      <c r="C110" s="100" t="n"/>
      <c r="D110" s="34" t="n"/>
      <c r="E110" s="34" t="n"/>
      <c r="F110" s="34" t="n"/>
      <c r="G110" s="34" t="n"/>
      <c r="H110" s="34" t="n"/>
    </row>
    <row r="111" ht="21.6" customHeight="1" s="49">
      <c r="A111" s="100" t="n"/>
      <c r="B111" s="34" t="n"/>
      <c r="C111" s="100" t="n"/>
      <c r="D111" s="34" t="n"/>
      <c r="E111" s="34" t="n"/>
      <c r="F111" s="34" t="n"/>
      <c r="G111" s="34" t="n"/>
      <c r="H111" s="34" t="n"/>
    </row>
    <row r="112" ht="21.6" customHeight="1" s="49">
      <c r="A112" s="100" t="n"/>
      <c r="B112" s="34" t="n"/>
      <c r="C112" s="100" t="n"/>
      <c r="D112" s="34" t="n"/>
      <c r="E112" s="34" t="n"/>
      <c r="F112" s="34" t="n"/>
      <c r="G112" s="34" t="n"/>
      <c r="H112" s="34" t="n"/>
    </row>
    <row r="113" ht="21.6" customHeight="1" s="49">
      <c r="A113" s="100" t="n"/>
      <c r="B113" s="34" t="n"/>
      <c r="C113" s="100" t="n"/>
      <c r="D113" s="34" t="n"/>
      <c r="E113" s="34" t="n"/>
      <c r="F113" s="34" t="n"/>
      <c r="G113" s="34" t="n"/>
      <c r="H113" s="34" t="n"/>
    </row>
    <row r="114" ht="21.6" customHeight="1" s="49">
      <c r="A114" s="100" t="n"/>
      <c r="B114" s="34" t="n"/>
      <c r="C114" s="100" t="n"/>
      <c r="D114" s="34" t="n"/>
      <c r="E114" s="34" t="n"/>
      <c r="F114" s="34" t="n"/>
      <c r="G114" s="34" t="n"/>
      <c r="H114" s="34" t="n"/>
    </row>
    <row r="115" ht="21.6" customHeight="1" s="49">
      <c r="A115" s="100" t="n"/>
      <c r="B115" s="34" t="n"/>
      <c r="C115" s="100" t="n"/>
      <c r="D115" s="34" t="n"/>
      <c r="E115" s="34" t="n"/>
      <c r="F115" s="34" t="n"/>
      <c r="G115" s="34" t="n"/>
      <c r="H115" s="34" t="n"/>
    </row>
    <row r="116" ht="21.6" customHeight="1" s="49">
      <c r="A116" s="100" t="n"/>
      <c r="B116" s="34" t="n"/>
      <c r="C116" s="100" t="n"/>
      <c r="D116" s="34" t="n"/>
      <c r="E116" s="34" t="n"/>
      <c r="F116" s="34" t="n"/>
      <c r="G116" s="34" t="n"/>
      <c r="H116" s="34" t="n"/>
    </row>
    <row r="117" ht="21.6" customHeight="1" s="49">
      <c r="A117" s="100" t="n"/>
      <c r="B117" s="34" t="n"/>
      <c r="C117" s="100" t="n"/>
      <c r="D117" s="34" t="n"/>
      <c r="E117" s="34" t="n"/>
      <c r="F117" s="34" t="n"/>
      <c r="G117" s="34" t="n"/>
      <c r="H117" s="34" t="n"/>
    </row>
    <row r="118" ht="21.6" customHeight="1" s="49">
      <c r="A118" s="100" t="n"/>
      <c r="B118" s="34" t="n"/>
      <c r="C118" s="100" t="n"/>
      <c r="D118" s="34" t="n"/>
      <c r="E118" s="34" t="n"/>
      <c r="F118" s="34" t="n"/>
      <c r="G118" s="34" t="n"/>
      <c r="H118" s="34" t="n"/>
    </row>
    <row r="119" ht="21.6" customHeight="1" s="49">
      <c r="A119" s="100" t="n"/>
      <c r="B119" s="34" t="n"/>
      <c r="C119" s="100" t="n"/>
      <c r="D119" s="34" t="n"/>
      <c r="E119" s="34" t="n"/>
      <c r="F119" s="34" t="n"/>
      <c r="G119" s="34" t="n"/>
      <c r="H119" s="34" t="n"/>
    </row>
    <row r="120" ht="21.6" customHeight="1" s="49">
      <c r="A120" s="100" t="n"/>
      <c r="B120" s="34" t="n"/>
      <c r="C120" s="100" t="n"/>
      <c r="D120" s="34" t="n"/>
      <c r="E120" s="34" t="n"/>
      <c r="F120" s="34" t="n"/>
      <c r="G120" s="34" t="n"/>
      <c r="H120" s="34" t="n"/>
    </row>
    <row r="121" ht="21.6" customHeight="1" s="49">
      <c r="A121" s="100" t="n"/>
      <c r="B121" s="34" t="n"/>
      <c r="C121" s="100" t="n"/>
      <c r="D121" s="34" t="n"/>
      <c r="E121" s="34" t="n"/>
      <c r="F121" s="34" t="n"/>
      <c r="G121" s="34" t="n"/>
      <c r="H121" s="34" t="n"/>
    </row>
    <row r="122" ht="21.6" customHeight="1" s="49">
      <c r="A122" s="100" t="n"/>
      <c r="B122" s="34" t="n"/>
      <c r="C122" s="100" t="n"/>
      <c r="D122" s="34" t="n"/>
      <c r="E122" s="34" t="n"/>
      <c r="F122" s="34" t="n"/>
      <c r="G122" s="34" t="n"/>
      <c r="H122" s="34" t="n"/>
    </row>
    <row r="123" ht="21.6" customHeight="1" s="49">
      <c r="A123" s="100" t="n"/>
      <c r="B123" s="34" t="n"/>
      <c r="C123" s="100" t="n"/>
      <c r="D123" s="34" t="n"/>
      <c r="E123" s="34" t="n"/>
      <c r="F123" s="34" t="n"/>
      <c r="G123" s="34" t="n"/>
      <c r="H123" s="34" t="n"/>
    </row>
    <row r="124" ht="21.6" customHeight="1" s="49">
      <c r="A124" s="100" t="n"/>
      <c r="B124" s="34" t="n"/>
      <c r="C124" s="100" t="n"/>
      <c r="D124" s="34" t="n"/>
      <c r="E124" s="34" t="n"/>
      <c r="F124" s="34" t="n"/>
      <c r="G124" s="34" t="n"/>
      <c r="H124" s="34" t="n"/>
    </row>
    <row r="125" ht="21.6" customHeight="1" s="49">
      <c r="A125" s="100" t="n"/>
      <c r="B125" s="34" t="n"/>
      <c r="C125" s="100" t="n"/>
      <c r="D125" s="34" t="n"/>
      <c r="E125" s="34" t="n"/>
      <c r="F125" s="34" t="n"/>
      <c r="G125" s="34" t="n"/>
      <c r="H125" s="34" t="n"/>
    </row>
    <row r="126" ht="21.6" customHeight="1" s="49">
      <c r="A126" s="100" t="n"/>
      <c r="B126" s="34" t="n"/>
      <c r="C126" s="100" t="n"/>
      <c r="D126" s="34" t="n"/>
      <c r="E126" s="34" t="n"/>
      <c r="F126" s="34" t="n"/>
      <c r="G126" s="34" t="n"/>
      <c r="H126" s="34" t="n"/>
    </row>
    <row r="127" ht="21.6" customHeight="1" s="49">
      <c r="A127" s="100" t="n"/>
      <c r="B127" s="34" t="n"/>
      <c r="C127" s="100" t="n"/>
      <c r="D127" s="34" t="n"/>
      <c r="E127" s="34" t="n"/>
      <c r="F127" s="34" t="n"/>
      <c r="G127" s="34" t="n"/>
      <c r="H127" s="34" t="n"/>
    </row>
    <row r="128" ht="21.6" customHeight="1" s="49">
      <c r="A128" s="100" t="n"/>
      <c r="B128" s="34" t="n"/>
      <c r="C128" s="100" t="n"/>
      <c r="D128" s="34" t="n"/>
      <c r="E128" s="34" t="n"/>
      <c r="F128" s="34" t="n"/>
      <c r="G128" s="34" t="n"/>
      <c r="H128" s="34" t="n"/>
    </row>
    <row r="129" ht="21.6" customHeight="1" s="49">
      <c r="A129" s="100" t="n"/>
      <c r="B129" s="34" t="n"/>
      <c r="C129" s="100" t="n"/>
      <c r="D129" s="34" t="n"/>
      <c r="E129" s="34" t="n"/>
      <c r="F129" s="34" t="n"/>
      <c r="G129" s="34" t="n"/>
      <c r="H129" s="34" t="n"/>
    </row>
    <row r="130" ht="21.6" customHeight="1" s="49">
      <c r="A130" s="100" t="n"/>
      <c r="B130" s="34" t="n"/>
      <c r="C130" s="100" t="n"/>
      <c r="D130" s="34" t="n"/>
      <c r="E130" s="34" t="n"/>
      <c r="F130" s="34" t="n"/>
      <c r="G130" s="34" t="n"/>
      <c r="H130" s="34" t="n"/>
    </row>
    <row r="131" ht="21.6" customHeight="1" s="49">
      <c r="A131" s="100" t="n"/>
      <c r="B131" s="34" t="n"/>
      <c r="C131" s="100" t="n"/>
      <c r="D131" s="34" t="n"/>
      <c r="E131" s="34" t="n"/>
      <c r="F131" s="34" t="n"/>
      <c r="G131" s="34" t="n"/>
      <c r="H131" s="34" t="n"/>
    </row>
    <row r="132" ht="21.6" customHeight="1" s="49">
      <c r="A132" s="100" t="n"/>
      <c r="B132" s="34" t="n"/>
      <c r="C132" s="100" t="n"/>
      <c r="D132" s="34" t="n"/>
      <c r="E132" s="34" t="n"/>
      <c r="F132" s="34" t="n"/>
      <c r="G132" s="34" t="n"/>
      <c r="H132" s="34" t="n"/>
    </row>
    <row r="133" ht="21.6" customHeight="1" s="49">
      <c r="A133" s="100" t="n"/>
      <c r="B133" s="34" t="n"/>
      <c r="C133" s="100" t="n"/>
      <c r="D133" s="34" t="n"/>
      <c r="E133" s="34" t="n"/>
      <c r="F133" s="34" t="n"/>
      <c r="G133" s="34" t="n"/>
      <c r="H133" s="34" t="n"/>
    </row>
    <row r="134" ht="21.6" customHeight="1" s="49">
      <c r="A134" s="100" t="n"/>
      <c r="B134" s="34" t="n"/>
      <c r="C134" s="100" t="n"/>
      <c r="D134" s="34" t="n"/>
      <c r="E134" s="34" t="n"/>
      <c r="F134" s="34" t="n"/>
      <c r="G134" s="34" t="n"/>
      <c r="H134" s="34" t="n"/>
    </row>
    <row r="135" ht="21.6" customHeight="1" s="49">
      <c r="A135" s="100" t="n"/>
      <c r="B135" s="34" t="n"/>
      <c r="C135" s="100" t="n"/>
      <c r="D135" s="34" t="n"/>
      <c r="E135" s="34" t="n"/>
      <c r="F135" s="34" t="n"/>
      <c r="G135" s="34" t="n"/>
      <c r="H135" s="34" t="n"/>
    </row>
    <row r="136" ht="21.6" customHeight="1" s="49">
      <c r="A136" s="100" t="n"/>
      <c r="B136" s="34" t="n"/>
      <c r="C136" s="100" t="n"/>
      <c r="D136" s="34" t="n"/>
      <c r="E136" s="34" t="n"/>
      <c r="F136" s="34" t="n"/>
      <c r="G136" s="34" t="n"/>
      <c r="H136" s="34" t="n"/>
    </row>
    <row r="137" ht="21.6" customHeight="1" s="49">
      <c r="A137" s="100" t="n"/>
      <c r="B137" s="34" t="n"/>
      <c r="C137" s="100" t="n"/>
      <c r="D137" s="34" t="n"/>
      <c r="E137" s="34" t="n"/>
      <c r="F137" s="34" t="n"/>
      <c r="G137" s="34" t="n"/>
      <c r="H137" s="34" t="n"/>
    </row>
    <row r="138" ht="21.6" customHeight="1" s="49">
      <c r="A138" s="100" t="n"/>
      <c r="B138" s="34" t="n"/>
      <c r="C138" s="100" t="n"/>
      <c r="D138" s="34" t="n"/>
      <c r="E138" s="34" t="n"/>
      <c r="F138" s="34" t="n"/>
      <c r="G138" s="34" t="n"/>
      <c r="H138" s="34" t="n"/>
    </row>
    <row r="139" ht="21.6" customHeight="1" s="49">
      <c r="A139" s="100" t="n"/>
      <c r="B139" s="34" t="n"/>
      <c r="C139" s="100" t="n"/>
      <c r="D139" s="34" t="n"/>
      <c r="E139" s="34" t="n"/>
      <c r="F139" s="34" t="n"/>
      <c r="G139" s="34" t="n"/>
      <c r="H139" s="34" t="n"/>
    </row>
    <row r="140" ht="21.6" customHeight="1" s="49">
      <c r="A140" s="100" t="n"/>
      <c r="B140" s="34" t="n"/>
      <c r="C140" s="100" t="n"/>
      <c r="D140" s="34" t="n"/>
      <c r="E140" s="34" t="n"/>
      <c r="F140" s="34" t="n"/>
      <c r="G140" s="34" t="n"/>
      <c r="H140" s="34" t="n"/>
    </row>
    <row r="141" ht="21.6" customHeight="1" s="49">
      <c r="A141" s="100" t="n"/>
      <c r="B141" s="34" t="n"/>
      <c r="C141" s="100" t="n"/>
      <c r="D141" s="34" t="n"/>
      <c r="E141" s="34" t="n"/>
      <c r="F141" s="34" t="n"/>
      <c r="G141" s="34" t="n"/>
      <c r="H141" s="34" t="n"/>
    </row>
    <row r="142" ht="21.6" customHeight="1" s="49">
      <c r="A142" s="100" t="n"/>
      <c r="B142" s="34" t="n"/>
      <c r="C142" s="100" t="n"/>
      <c r="D142" s="34" t="n"/>
      <c r="E142" s="34" t="n"/>
      <c r="F142" s="34" t="n"/>
      <c r="G142" s="34" t="n"/>
      <c r="H142" s="34" t="n"/>
    </row>
    <row r="143" ht="21.6" customHeight="1" s="49">
      <c r="A143" s="100" t="n"/>
      <c r="B143" s="34" t="n"/>
      <c r="C143" s="100" t="n"/>
      <c r="D143" s="34" t="n"/>
      <c r="E143" s="34" t="n"/>
      <c r="F143" s="34" t="n"/>
      <c r="G143" s="34" t="n"/>
      <c r="H143" s="34" t="n"/>
    </row>
    <row r="144" ht="21.6" customHeight="1" s="49">
      <c r="A144" s="100" t="n"/>
      <c r="B144" s="34" t="n"/>
      <c r="C144" s="100" t="n"/>
      <c r="D144" s="34" t="n"/>
      <c r="E144" s="34" t="n"/>
      <c r="F144" s="34" t="n"/>
      <c r="G144" s="34" t="n"/>
      <c r="H144" s="34" t="n"/>
    </row>
    <row r="145" ht="21.6" customHeight="1" s="49">
      <c r="A145" s="100" t="n"/>
      <c r="B145" s="34" t="n"/>
      <c r="C145" s="100" t="n"/>
      <c r="D145" s="34" t="n"/>
      <c r="E145" s="34" t="n"/>
      <c r="F145" s="34" t="n"/>
      <c r="G145" s="34" t="n"/>
      <c r="H145" s="34" t="n"/>
    </row>
    <row r="146" ht="21.6" customHeight="1" s="49">
      <c r="A146" s="100" t="n"/>
      <c r="B146" s="34" t="n"/>
      <c r="C146" s="100" t="n"/>
      <c r="D146" s="34" t="n"/>
      <c r="E146" s="34" t="n"/>
      <c r="F146" s="34" t="n"/>
      <c r="G146" s="34" t="n"/>
      <c r="H146" s="34" t="n"/>
    </row>
    <row r="147" ht="21.6" customHeight="1" s="49">
      <c r="A147" s="100" t="n"/>
      <c r="B147" s="34" t="n"/>
      <c r="C147" s="100" t="n"/>
      <c r="D147" s="34" t="n"/>
      <c r="E147" s="34" t="n"/>
      <c r="F147" s="34" t="n"/>
      <c r="G147" s="34" t="n"/>
      <c r="H147" s="34" t="n"/>
    </row>
    <row r="148" ht="21.6" customHeight="1" s="49">
      <c r="A148" s="100" t="n"/>
      <c r="B148" s="34" t="n"/>
      <c r="C148" s="100" t="n"/>
      <c r="D148" s="34" t="n"/>
      <c r="E148" s="34" t="n"/>
      <c r="F148" s="34" t="n"/>
      <c r="G148" s="34" t="n"/>
      <c r="H148" s="34" t="n"/>
    </row>
    <row r="149" ht="21.6" customHeight="1" s="49">
      <c r="A149" s="100" t="n"/>
      <c r="B149" s="34" t="n"/>
      <c r="C149" s="100" t="n"/>
      <c r="D149" s="34" t="n"/>
      <c r="E149" s="34" t="n"/>
      <c r="F149" s="34" t="n"/>
      <c r="G149" s="34" t="n"/>
      <c r="H149" s="34" t="n"/>
    </row>
    <row r="150" ht="21.6" customHeight="1" s="49">
      <c r="A150" s="100" t="n"/>
      <c r="B150" s="34" t="n"/>
      <c r="C150" s="100" t="n"/>
      <c r="D150" s="34" t="n"/>
      <c r="E150" s="34" t="n"/>
      <c r="F150" s="34" t="n"/>
      <c r="G150" s="34" t="n"/>
      <c r="H150" s="34" t="n"/>
    </row>
    <row r="151" ht="21.6" customHeight="1" s="49">
      <c r="A151" s="100" t="n"/>
      <c r="B151" s="34" t="n"/>
      <c r="C151" s="100" t="n"/>
      <c r="D151" s="34" t="n"/>
      <c r="E151" s="34" t="n"/>
      <c r="F151" s="34" t="n"/>
      <c r="G151" s="34" t="n"/>
      <c r="H151" s="34" t="n"/>
    </row>
    <row r="152" ht="21.6" customHeight="1" s="49">
      <c r="A152" s="100" t="n"/>
      <c r="B152" s="34" t="n"/>
      <c r="C152" s="100" t="n"/>
      <c r="D152" s="34" t="n"/>
      <c r="E152" s="34" t="n"/>
      <c r="F152" s="34" t="n"/>
      <c r="G152" s="34" t="n"/>
      <c r="H152" s="34" t="n"/>
    </row>
    <row r="153" ht="21.6" customHeight="1" s="49">
      <c r="A153" s="100" t="n"/>
      <c r="B153" s="34" t="n"/>
      <c r="C153" s="100" t="n"/>
      <c r="D153" s="34" t="n"/>
      <c r="E153" s="34" t="n"/>
      <c r="F153" s="34" t="n"/>
      <c r="G153" s="34" t="n"/>
      <c r="H153" s="34" t="n"/>
    </row>
    <row r="154" ht="21.6" customHeight="1" s="49">
      <c r="A154" s="100" t="n"/>
      <c r="B154" s="34" t="n"/>
      <c r="C154" s="100" t="n"/>
      <c r="D154" s="34" t="n"/>
      <c r="E154" s="34" t="n"/>
      <c r="F154" s="34" t="n"/>
      <c r="G154" s="34" t="n"/>
      <c r="H154" s="34" t="n"/>
    </row>
    <row r="155" ht="21.6" customHeight="1" s="49">
      <c r="A155" s="100" t="n"/>
      <c r="B155" s="34" t="n"/>
      <c r="C155" s="100" t="n"/>
      <c r="D155" s="34" t="n"/>
      <c r="E155" s="34" t="n"/>
      <c r="F155" s="34" t="n"/>
      <c r="G155" s="34" t="n"/>
      <c r="H155" s="34" t="n"/>
    </row>
    <row r="156" ht="21.6" customHeight="1" s="49">
      <c r="A156" s="100" t="n"/>
      <c r="B156" s="34" t="n"/>
      <c r="C156" s="100" t="n"/>
      <c r="D156" s="34" t="n"/>
      <c r="E156" s="34" t="n"/>
      <c r="F156" s="34" t="n"/>
      <c r="G156" s="34" t="n"/>
      <c r="H156" s="34" t="n"/>
    </row>
    <row r="157" ht="21.6" customHeight="1" s="49">
      <c r="A157" s="100" t="n"/>
      <c r="B157" s="34" t="n"/>
      <c r="C157" s="100" t="n"/>
      <c r="D157" s="34" t="n"/>
      <c r="E157" s="34" t="n"/>
      <c r="F157" s="34" t="n"/>
      <c r="G157" s="34" t="n"/>
      <c r="H157" s="34" t="n"/>
    </row>
    <row r="158" ht="21.6" customHeight="1" s="49">
      <c r="A158" s="100" t="n"/>
      <c r="B158" s="34" t="n"/>
      <c r="C158" s="100" t="n"/>
      <c r="D158" s="34" t="n"/>
      <c r="E158" s="34" t="n"/>
      <c r="F158" s="34" t="n"/>
      <c r="G158" s="34" t="n"/>
      <c r="H158" s="34" t="n"/>
    </row>
    <row r="159" ht="21.6" customHeight="1" s="49">
      <c r="A159" s="100" t="n"/>
      <c r="B159" s="34" t="n"/>
      <c r="C159" s="100" t="n"/>
      <c r="D159" s="34" t="n"/>
      <c r="E159" s="34" t="n"/>
      <c r="F159" s="34" t="n"/>
      <c r="G159" s="34" t="n"/>
      <c r="H159" s="34" t="n"/>
    </row>
    <row r="160" ht="21.6" customHeight="1" s="49">
      <c r="A160" s="100" t="n"/>
      <c r="B160" s="34" t="n"/>
      <c r="C160" s="100" t="n"/>
      <c r="D160" s="34" t="n"/>
      <c r="E160" s="34" t="n"/>
      <c r="F160" s="34" t="n"/>
      <c r="G160" s="34" t="n"/>
      <c r="H160" s="34" t="n"/>
    </row>
    <row r="161" ht="21.6" customHeight="1" s="49">
      <c r="A161" s="100" t="n"/>
      <c r="B161" s="34" t="n"/>
      <c r="C161" s="100" t="n"/>
      <c r="D161" s="34" t="n"/>
      <c r="E161" s="34" t="n"/>
      <c r="F161" s="34" t="n"/>
      <c r="G161" s="34" t="n"/>
      <c r="H161" s="34" t="n"/>
    </row>
    <row r="162" ht="21.6" customHeight="1" s="49">
      <c r="A162" s="100" t="n"/>
      <c r="B162" s="34" t="n"/>
      <c r="C162" s="100" t="n"/>
      <c r="D162" s="34" t="n"/>
      <c r="E162" s="34" t="n"/>
      <c r="F162" s="34" t="n"/>
      <c r="G162" s="34" t="n"/>
      <c r="H162" s="34" t="n"/>
    </row>
    <row r="163" ht="21.6" customHeight="1" s="49">
      <c r="A163" s="100" t="n"/>
      <c r="B163" s="34" t="n"/>
      <c r="C163" s="100" t="n"/>
      <c r="D163" s="34" t="n"/>
      <c r="E163" s="34" t="n"/>
      <c r="F163" s="34" t="n"/>
      <c r="G163" s="34" t="n"/>
      <c r="H163" s="34" t="n"/>
    </row>
    <row r="164" ht="21.6" customHeight="1" s="49">
      <c r="A164" s="100" t="n"/>
      <c r="B164" s="34" t="n"/>
      <c r="C164" s="100" t="n"/>
      <c r="D164" s="34" t="n"/>
      <c r="E164" s="34" t="n"/>
      <c r="F164" s="34" t="n"/>
      <c r="G164" s="34" t="n"/>
      <c r="H164" s="34" t="n"/>
    </row>
    <row r="165" ht="21.6" customHeight="1" s="49">
      <c r="A165" s="100" t="n"/>
      <c r="B165" s="34" t="n"/>
      <c r="C165" s="100" t="n"/>
      <c r="D165" s="34" t="n"/>
      <c r="E165" s="34" t="n"/>
      <c r="F165" s="34" t="n"/>
      <c r="G165" s="34" t="n"/>
      <c r="H165" s="34" t="n"/>
    </row>
    <row r="166" ht="21.6" customHeight="1" s="49">
      <c r="A166" s="100" t="n"/>
      <c r="B166" s="34" t="n"/>
      <c r="C166" s="100" t="n"/>
      <c r="D166" s="34" t="n"/>
      <c r="E166" s="34" t="n"/>
      <c r="F166" s="34" t="n"/>
      <c r="G166" s="34" t="n"/>
      <c r="H166" s="34" t="n"/>
    </row>
    <row r="167" ht="21.6" customHeight="1" s="49">
      <c r="A167" s="100" t="n"/>
      <c r="B167" s="34" t="n"/>
      <c r="C167" s="100" t="n"/>
      <c r="D167" s="34" t="n"/>
      <c r="E167" s="34" t="n"/>
      <c r="F167" s="34" t="n"/>
      <c r="G167" s="34" t="n"/>
      <c r="H167" s="34" t="n"/>
    </row>
    <row r="168" ht="21.6" customHeight="1" s="49">
      <c r="A168" s="100" t="n"/>
      <c r="B168" s="34" t="n"/>
      <c r="C168" s="100" t="n"/>
      <c r="D168" s="34" t="n"/>
      <c r="E168" s="34" t="n"/>
      <c r="F168" s="34" t="n"/>
      <c r="G168" s="34" t="n"/>
      <c r="H168" s="34" t="n"/>
    </row>
    <row r="169" ht="21.6" customHeight="1" s="49">
      <c r="A169" s="100" t="n"/>
      <c r="B169" s="34" t="n"/>
      <c r="C169" s="100" t="n"/>
      <c r="D169" s="34" t="n"/>
      <c r="E169" s="34" t="n"/>
      <c r="F169" s="34" t="n"/>
      <c r="G169" s="34" t="n"/>
      <c r="H169" s="34" t="n"/>
    </row>
    <row r="170" ht="21.6" customHeight="1" s="49">
      <c r="A170" s="100" t="n"/>
      <c r="B170" s="34" t="n"/>
      <c r="C170" s="100" t="n"/>
      <c r="D170" s="34" t="n"/>
      <c r="E170" s="34" t="n"/>
      <c r="F170" s="34" t="n"/>
      <c r="G170" s="34" t="n"/>
      <c r="H170" s="34" t="n"/>
    </row>
    <row r="171" ht="21.6" customHeight="1" s="49">
      <c r="A171" s="100" t="n"/>
      <c r="B171" s="34" t="n"/>
      <c r="C171" s="100" t="n"/>
      <c r="D171" s="34" t="n"/>
      <c r="E171" s="34" t="n"/>
      <c r="F171" s="34" t="n"/>
      <c r="G171" s="34" t="n"/>
      <c r="H171" s="34" t="n"/>
    </row>
    <row r="172" ht="21.6" customHeight="1" s="49">
      <c r="A172" s="100" t="n"/>
      <c r="B172" s="34" t="n"/>
      <c r="C172" s="100" t="n"/>
      <c r="D172" s="34" t="n"/>
      <c r="E172" s="34" t="n"/>
      <c r="F172" s="34" t="n"/>
      <c r="G172" s="34" t="n"/>
      <c r="H172" s="34" t="n"/>
    </row>
    <row r="173" ht="21.6" customHeight="1" s="49">
      <c r="A173" s="100" t="n"/>
      <c r="B173" s="34" t="n"/>
      <c r="C173" s="100" t="n"/>
      <c r="D173" s="34" t="n"/>
      <c r="E173" s="34" t="n"/>
      <c r="F173" s="34" t="n"/>
      <c r="G173" s="34" t="n"/>
      <c r="H173" s="34" t="n"/>
    </row>
    <row r="174" ht="21.6" customHeight="1" s="49">
      <c r="A174" s="100" t="n"/>
      <c r="B174" s="34" t="n"/>
      <c r="C174" s="100" t="n"/>
      <c r="D174" s="34" t="n"/>
      <c r="E174" s="34" t="n"/>
      <c r="F174" s="34" t="n"/>
      <c r="G174" s="34" t="n"/>
      <c r="H174" s="34" t="n"/>
    </row>
    <row r="175" ht="21.6" customHeight="1" s="49">
      <c r="A175" s="100" t="n"/>
      <c r="B175" s="34" t="n"/>
      <c r="C175" s="100" t="n"/>
      <c r="D175" s="34" t="n"/>
      <c r="E175" s="34" t="n"/>
      <c r="F175" s="34" t="n"/>
      <c r="G175" s="34" t="n"/>
      <c r="H175" s="34" t="n"/>
    </row>
    <row r="176" ht="21.6" customHeight="1" s="49">
      <c r="A176" s="100" t="n"/>
      <c r="B176" s="34" t="n"/>
      <c r="C176" s="100" t="n"/>
      <c r="D176" s="34" t="n"/>
      <c r="E176" s="34" t="n"/>
      <c r="F176" s="34" t="n"/>
      <c r="G176" s="34" t="n"/>
      <c r="H176" s="34" t="n"/>
    </row>
    <row r="177" ht="21.6" customHeight="1" s="49">
      <c r="A177" s="100" t="n"/>
      <c r="B177" s="34" t="n"/>
      <c r="C177" s="100" t="n"/>
      <c r="D177" s="34" t="n"/>
      <c r="E177" s="34" t="n"/>
      <c r="F177" s="34" t="n"/>
      <c r="G177" s="34" t="n"/>
      <c r="H177" s="34" t="n"/>
    </row>
    <row r="178" ht="21.6" customHeight="1" s="49">
      <c r="A178" s="100" t="n"/>
      <c r="B178" s="34" t="n"/>
      <c r="C178" s="100" t="n"/>
      <c r="D178" s="34" t="n"/>
      <c r="E178" s="34" t="n"/>
      <c r="F178" s="34" t="n"/>
      <c r="G178" s="34" t="n"/>
      <c r="H178" s="34" t="n"/>
    </row>
    <row r="179" ht="21.6" customHeight="1" s="49">
      <c r="A179" s="100" t="n"/>
      <c r="B179" s="34" t="n"/>
      <c r="C179" s="100" t="n"/>
      <c r="D179" s="34" t="n"/>
      <c r="E179" s="34" t="n"/>
      <c r="F179" s="34" t="n"/>
      <c r="G179" s="34" t="n"/>
      <c r="H179" s="34" t="n"/>
    </row>
    <row r="180" ht="21.6" customHeight="1" s="49">
      <c r="A180" s="100" t="n"/>
      <c r="B180" s="34" t="n"/>
      <c r="C180" s="100" t="n"/>
      <c r="D180" s="34" t="n"/>
      <c r="E180" s="34" t="n"/>
      <c r="F180" s="34" t="n"/>
      <c r="G180" s="34" t="n"/>
      <c r="H180" s="34" t="n"/>
    </row>
    <row r="181" ht="21.6" customHeight="1" s="49">
      <c r="A181" s="100" t="n"/>
      <c r="B181" s="34" t="n"/>
      <c r="C181" s="100" t="n"/>
      <c r="D181" s="34" t="n"/>
      <c r="E181" s="34" t="n"/>
      <c r="F181" s="34" t="n"/>
      <c r="G181" s="34" t="n"/>
      <c r="H181" s="34" t="n"/>
    </row>
    <row r="182" ht="21.6" customHeight="1" s="49">
      <c r="A182" s="100" t="n"/>
      <c r="B182" s="34" t="n"/>
      <c r="C182" s="100" t="n"/>
      <c r="D182" s="34" t="n"/>
      <c r="E182" s="34" t="n"/>
      <c r="F182" s="34" t="n"/>
      <c r="G182" s="34" t="n"/>
      <c r="H182" s="34" t="n"/>
    </row>
    <row r="183" ht="21.6" customHeight="1" s="49">
      <c r="A183" s="100" t="n"/>
      <c r="B183" s="34" t="n"/>
      <c r="C183" s="100" t="n"/>
      <c r="D183" s="34" t="n"/>
      <c r="E183" s="34" t="n"/>
      <c r="F183" s="34" t="n"/>
      <c r="G183" s="34" t="n"/>
      <c r="H183" s="34" t="n"/>
    </row>
    <row r="184" ht="21.6" customHeight="1" s="49">
      <c r="A184" s="100" t="n"/>
      <c r="B184" s="34" t="n"/>
      <c r="C184" s="100" t="n"/>
      <c r="D184" s="34" t="n"/>
      <c r="E184" s="34" t="n"/>
      <c r="F184" s="34" t="n"/>
      <c r="G184" s="34" t="n"/>
      <c r="H184" s="34" t="n"/>
    </row>
    <row r="185" ht="21.6" customHeight="1" s="49">
      <c r="A185" s="100" t="n"/>
      <c r="B185" s="34" t="n"/>
      <c r="C185" s="100" t="n"/>
      <c r="D185" s="34" t="n"/>
      <c r="E185" s="34" t="n"/>
      <c r="F185" s="34" t="n"/>
      <c r="G185" s="34" t="n"/>
      <c r="H185" s="34" t="n"/>
    </row>
    <row r="186" ht="21.6" customHeight="1" s="49">
      <c r="A186" s="100" t="n"/>
      <c r="B186" s="34" t="n"/>
      <c r="C186" s="100" t="n"/>
      <c r="D186" s="34" t="n"/>
      <c r="E186" s="34" t="n"/>
      <c r="F186" s="34" t="n"/>
      <c r="G186" s="34" t="n"/>
      <c r="H186" s="34" t="n"/>
    </row>
    <row r="187" ht="21.6" customHeight="1" s="49">
      <c r="A187" s="100" t="n"/>
      <c r="B187" s="34" t="n"/>
      <c r="C187" s="100" t="n"/>
      <c r="D187" s="34" t="n"/>
      <c r="E187" s="34" t="n"/>
      <c r="F187" s="34" t="n"/>
      <c r="G187" s="34" t="n"/>
      <c r="H187" s="34" t="n"/>
    </row>
    <row r="188" ht="21.6" customHeight="1" s="49">
      <c r="A188" s="100" t="n"/>
      <c r="B188" s="34" t="n"/>
      <c r="C188" s="100" t="n"/>
      <c r="D188" s="34" t="n"/>
      <c r="E188" s="34" t="n"/>
      <c r="F188" s="34" t="n"/>
      <c r="G188" s="34" t="n"/>
      <c r="H188" s="34" t="n"/>
    </row>
    <row r="189" ht="21.6" customHeight="1" s="49">
      <c r="A189" s="100" t="n"/>
      <c r="B189" s="34" t="n"/>
      <c r="C189" s="100" t="n"/>
      <c r="D189" s="34" t="n"/>
      <c r="E189" s="34" t="n"/>
      <c r="F189" s="34" t="n"/>
      <c r="G189" s="34" t="n"/>
      <c r="H189" s="34" t="n"/>
    </row>
    <row r="190" ht="21.6" customHeight="1" s="49">
      <c r="A190" s="100" t="n"/>
      <c r="B190" s="34" t="n"/>
      <c r="C190" s="100" t="n"/>
      <c r="D190" s="34" t="n"/>
      <c r="E190" s="34" t="n"/>
      <c r="F190" s="34" t="n"/>
      <c r="G190" s="34" t="n"/>
      <c r="H190" s="34" t="n"/>
    </row>
    <row r="191" ht="21.6" customHeight="1" s="49">
      <c r="A191" s="100" t="n"/>
      <c r="B191" s="34" t="n"/>
      <c r="C191" s="100" t="n"/>
      <c r="D191" s="34" t="n"/>
      <c r="E191" s="34" t="n"/>
      <c r="F191" s="34" t="n"/>
      <c r="G191" s="34" t="n"/>
      <c r="H191" s="34" t="n"/>
    </row>
    <row r="192" ht="21.6" customHeight="1" s="49">
      <c r="A192" s="100" t="n"/>
      <c r="B192" s="34" t="n"/>
      <c r="C192" s="100" t="n"/>
      <c r="D192" s="34" t="n"/>
      <c r="E192" s="34" t="n"/>
      <c r="F192" s="34" t="n"/>
      <c r="G192" s="34" t="n"/>
      <c r="H192" s="34" t="n"/>
    </row>
    <row r="193" ht="21.6" customHeight="1" s="49">
      <c r="A193" s="100" t="n"/>
      <c r="B193" s="34" t="n"/>
      <c r="C193" s="100" t="n"/>
      <c r="D193" s="34" t="n"/>
      <c r="E193" s="34" t="n"/>
      <c r="F193" s="34" t="n"/>
      <c r="G193" s="34" t="n"/>
      <c r="H193" s="34" t="n"/>
    </row>
    <row r="194" ht="21.6" customHeight="1" s="49">
      <c r="A194" s="100" t="n"/>
      <c r="B194" s="34" t="n"/>
      <c r="C194" s="100" t="n"/>
      <c r="D194" s="34" t="n"/>
      <c r="E194" s="34" t="n"/>
      <c r="F194" s="34" t="n"/>
      <c r="G194" s="34" t="n"/>
      <c r="H194" s="34" t="n"/>
    </row>
    <row r="195" ht="21.6" customHeight="1" s="49">
      <c r="A195" s="100" t="n"/>
      <c r="B195" s="34" t="n"/>
      <c r="C195" s="100" t="n"/>
      <c r="D195" s="34" t="n"/>
      <c r="E195" s="34" t="n"/>
      <c r="F195" s="34" t="n"/>
      <c r="G195" s="34" t="n"/>
      <c r="H195" s="34" t="n"/>
    </row>
    <row r="196" ht="21.6" customHeight="1" s="49">
      <c r="A196" s="100" t="n"/>
      <c r="B196" s="34" t="n"/>
      <c r="C196" s="100" t="n"/>
      <c r="D196" s="34" t="n"/>
      <c r="E196" s="34" t="n"/>
      <c r="F196" s="34" t="n"/>
      <c r="G196" s="34" t="n"/>
      <c r="H196" s="34" t="n"/>
    </row>
    <row r="197" ht="21.6" customHeight="1" s="49">
      <c r="A197" s="100" t="n"/>
      <c r="B197" s="34" t="n"/>
      <c r="C197" s="100" t="n"/>
      <c r="D197" s="34" t="n"/>
      <c r="E197" s="34" t="n"/>
      <c r="F197" s="34" t="n"/>
      <c r="G197" s="34" t="n"/>
      <c r="H197" s="34" t="n"/>
    </row>
    <row r="198" ht="21.6" customHeight="1" s="49">
      <c r="A198" s="100" t="n"/>
      <c r="B198" s="34" t="n"/>
      <c r="C198" s="100" t="n"/>
      <c r="D198" s="34" t="n"/>
      <c r="E198" s="34" t="n"/>
      <c r="F198" s="34" t="n"/>
      <c r="G198" s="34" t="n"/>
      <c r="H198" s="34" t="n"/>
    </row>
    <row r="199" ht="21.6" customHeight="1" s="49">
      <c r="A199" s="100" t="n"/>
      <c r="B199" s="34" t="n"/>
      <c r="C199" s="100" t="n"/>
      <c r="D199" s="34" t="n"/>
      <c r="E199" s="34" t="n"/>
      <c r="F199" s="34" t="n"/>
      <c r="G199" s="34" t="n"/>
      <c r="H199" s="34" t="n"/>
    </row>
    <row r="200" ht="21.6" customHeight="1" s="49">
      <c r="A200" s="100" t="n"/>
      <c r="B200" s="34" t="n"/>
      <c r="C200" s="100" t="n"/>
      <c r="D200" s="34" t="n"/>
      <c r="E200" s="34" t="n"/>
      <c r="F200" s="34" t="n"/>
      <c r="G200" s="34" t="n"/>
      <c r="H200" s="34" t="n"/>
    </row>
    <row r="201" ht="21.6" customHeight="1" s="49">
      <c r="A201" s="100" t="n"/>
      <c r="B201" s="34" t="n"/>
      <c r="C201" s="100" t="n"/>
      <c r="D201" s="34" t="n"/>
      <c r="E201" s="34" t="n"/>
      <c r="F201" s="34" t="n"/>
      <c r="G201" s="34" t="n"/>
      <c r="H201" s="34" t="n"/>
    </row>
    <row r="202" ht="21.6" customHeight="1" s="49">
      <c r="A202" s="100" t="n"/>
      <c r="B202" s="34" t="n"/>
      <c r="C202" s="100" t="n"/>
      <c r="D202" s="34" t="n"/>
      <c r="E202" s="34" t="n"/>
      <c r="F202" s="34" t="n"/>
      <c r="G202" s="34" t="n"/>
      <c r="H202" s="34" t="n"/>
    </row>
    <row r="203" ht="21.6" customHeight="1" s="49">
      <c r="A203" s="100" t="n"/>
      <c r="B203" s="34" t="n"/>
      <c r="C203" s="100" t="n"/>
      <c r="D203" s="34" t="n"/>
      <c r="E203" s="34" t="n"/>
      <c r="F203" s="34" t="n"/>
      <c r="G203" s="34" t="n"/>
      <c r="H203" s="34" t="n"/>
    </row>
    <row r="204" ht="21.6" customHeight="1" s="49">
      <c r="A204" s="100" t="n"/>
      <c r="B204" s="34" t="n"/>
      <c r="C204" s="100" t="n"/>
      <c r="D204" s="34" t="n"/>
      <c r="E204" s="34" t="n"/>
      <c r="F204" s="34" t="n"/>
      <c r="G204" s="34" t="n"/>
      <c r="H204" s="34" t="n"/>
    </row>
    <row r="205" ht="21.6" customHeight="1" s="49">
      <c r="A205" s="100" t="n"/>
      <c r="B205" s="34" t="n"/>
      <c r="C205" s="100" t="n"/>
      <c r="D205" s="34" t="n"/>
      <c r="E205" s="34" t="n"/>
      <c r="F205" s="34" t="n"/>
      <c r="G205" s="34" t="n"/>
      <c r="H205" s="34" t="n"/>
    </row>
    <row r="206" ht="21.6" customHeight="1" s="49">
      <c r="A206" s="100" t="n"/>
      <c r="B206" s="34" t="n"/>
      <c r="C206" s="100" t="n"/>
      <c r="D206" s="34" t="n"/>
      <c r="E206" s="34" t="n"/>
      <c r="F206" s="34" t="n"/>
      <c r="G206" s="34" t="n"/>
      <c r="H206" s="34" t="n"/>
    </row>
    <row r="207" ht="21.6" customHeight="1" s="49">
      <c r="A207" s="100" t="n"/>
      <c r="B207" s="34" t="n"/>
      <c r="C207" s="100" t="n"/>
      <c r="D207" s="34" t="n"/>
      <c r="E207" s="34" t="n"/>
      <c r="F207" s="34" t="n"/>
      <c r="G207" s="34" t="n"/>
      <c r="H207" s="34" t="n"/>
    </row>
    <row r="208" ht="21.6" customHeight="1" s="49">
      <c r="A208" s="100" t="n"/>
      <c r="B208" s="34" t="n"/>
      <c r="C208" s="100" t="n"/>
      <c r="D208" s="34" t="n"/>
      <c r="E208" s="34" t="n"/>
      <c r="F208" s="34" t="n"/>
      <c r="G208" s="34" t="n"/>
      <c r="H208" s="34" t="n"/>
    </row>
    <row r="209" ht="21.6" customHeight="1" s="49">
      <c r="A209" s="100" t="n"/>
      <c r="B209" s="34" t="n"/>
      <c r="C209" s="100" t="n"/>
      <c r="D209" s="34" t="n"/>
      <c r="E209" s="34" t="n"/>
      <c r="F209" s="34" t="n"/>
      <c r="G209" s="34" t="n"/>
      <c r="H209" s="34" t="n"/>
    </row>
    <row r="210" ht="21.6" customHeight="1" s="49">
      <c r="A210" s="100" t="n"/>
      <c r="B210" s="34" t="n"/>
      <c r="C210" s="100" t="n"/>
      <c r="D210" s="34" t="n"/>
      <c r="E210" s="34" t="n"/>
      <c r="F210" s="34" t="n"/>
      <c r="G210" s="34" t="n"/>
      <c r="H210" s="34" t="n"/>
    </row>
    <row r="211" ht="21.6" customHeight="1" s="49">
      <c r="A211" s="100" t="n"/>
      <c r="B211" s="34" t="n"/>
      <c r="C211" s="100" t="n"/>
      <c r="D211" s="34" t="n"/>
      <c r="E211" s="34" t="n"/>
      <c r="F211" s="34" t="n"/>
      <c r="G211" s="34" t="n"/>
      <c r="H211" s="34" t="n"/>
    </row>
    <row r="212" ht="21.6" customHeight="1" s="49">
      <c r="A212" s="100" t="n"/>
      <c r="B212" s="34" t="n"/>
      <c r="C212" s="100" t="n"/>
      <c r="D212" s="34" t="n"/>
      <c r="E212" s="34" t="n"/>
      <c r="F212" s="34" t="n"/>
      <c r="G212" s="34" t="n"/>
      <c r="H212" s="34" t="n"/>
    </row>
    <row r="213" ht="21.6" customHeight="1" s="49">
      <c r="A213" s="100" t="n"/>
      <c r="B213" s="34" t="n"/>
      <c r="C213" s="100" t="n"/>
      <c r="D213" s="34" t="n"/>
      <c r="E213" s="34" t="n"/>
      <c r="F213" s="34" t="n"/>
      <c r="G213" s="34" t="n"/>
      <c r="H213" s="34" t="n"/>
    </row>
    <row r="214" ht="21.6" customHeight="1" s="49">
      <c r="A214" s="100" t="n"/>
      <c r="B214" s="34" t="n"/>
      <c r="C214" s="100" t="n"/>
      <c r="D214" s="34" t="n"/>
      <c r="E214" s="34" t="n"/>
      <c r="F214" s="34" t="n"/>
      <c r="G214" s="34" t="n"/>
      <c r="H214" s="34" t="n"/>
    </row>
    <row r="215" ht="21.6" customHeight="1" s="49">
      <c r="A215" s="100" t="n"/>
      <c r="B215" s="34" t="n"/>
      <c r="C215" s="100" t="n"/>
      <c r="D215" s="34" t="n"/>
      <c r="E215" s="34" t="n"/>
      <c r="F215" s="34" t="n"/>
      <c r="G215" s="34" t="n"/>
      <c r="H215" s="34" t="n"/>
    </row>
    <row r="216" ht="21.6" customHeight="1" s="49">
      <c r="A216" s="100" t="n"/>
      <c r="B216" s="34" t="n"/>
      <c r="C216" s="100" t="n"/>
      <c r="D216" s="34" t="n"/>
      <c r="E216" s="34" t="n"/>
      <c r="F216" s="34" t="n"/>
      <c r="G216" s="34" t="n"/>
      <c r="H216" s="34" t="n"/>
    </row>
    <row r="217" ht="21.6" customHeight="1" s="49">
      <c r="A217" s="100" t="n"/>
      <c r="B217" s="34" t="n"/>
      <c r="C217" s="100" t="n"/>
      <c r="D217" s="34" t="n"/>
      <c r="E217" s="34" t="n"/>
      <c r="F217" s="34" t="n"/>
      <c r="G217" s="34" t="n"/>
      <c r="H217" s="34" t="n"/>
    </row>
    <row r="218" ht="21.6" customHeight="1" s="49">
      <c r="A218" s="100" t="n"/>
      <c r="B218" s="34" t="n"/>
      <c r="C218" s="100" t="n"/>
      <c r="D218" s="34" t="n"/>
      <c r="E218" s="34" t="n"/>
      <c r="F218" s="34" t="n"/>
      <c r="G218" s="34" t="n"/>
      <c r="H218" s="34" t="n"/>
    </row>
    <row r="219" ht="21.6" customHeight="1" s="49">
      <c r="A219" s="100" t="n"/>
      <c r="B219" s="34" t="n"/>
      <c r="C219" s="100" t="n"/>
      <c r="D219" s="34" t="n"/>
      <c r="E219" s="34" t="n"/>
      <c r="F219" s="34" t="n"/>
      <c r="G219" s="34" t="n"/>
      <c r="H219" s="34" t="n"/>
    </row>
    <row r="220" ht="21.6" customHeight="1" s="49">
      <c r="A220" s="100" t="n"/>
      <c r="B220" s="34" t="n"/>
      <c r="C220" s="100" t="n"/>
      <c r="D220" s="34" t="n"/>
      <c r="E220" s="34" t="n"/>
      <c r="F220" s="34" t="n"/>
      <c r="G220" s="34" t="n"/>
      <c r="H220" s="34" t="n"/>
    </row>
    <row r="221" ht="21.6" customHeight="1" s="49">
      <c r="A221" s="100" t="n"/>
      <c r="B221" s="34" t="n"/>
      <c r="C221" s="100" t="n"/>
      <c r="D221" s="34" t="n"/>
      <c r="E221" s="34" t="n"/>
      <c r="F221" s="34" t="n"/>
      <c r="G221" s="34" t="n"/>
      <c r="H221" s="34" t="n"/>
    </row>
    <row r="222" ht="21.6" customHeight="1" s="49">
      <c r="A222" s="100" t="n"/>
      <c r="B222" s="34" t="n"/>
      <c r="C222" s="100" t="n"/>
      <c r="D222" s="34" t="n"/>
      <c r="E222" s="34" t="n"/>
      <c r="F222" s="34" t="n"/>
      <c r="G222" s="34" t="n"/>
      <c r="H222" s="34" t="n"/>
    </row>
    <row r="223" ht="21.6" customHeight="1" s="49">
      <c r="A223" s="100" t="n"/>
      <c r="B223" s="34" t="n"/>
      <c r="C223" s="100" t="n"/>
      <c r="D223" s="34" t="n"/>
      <c r="E223" s="34" t="n"/>
      <c r="F223" s="34" t="n"/>
      <c r="G223" s="34" t="n"/>
      <c r="H223" s="34" t="n"/>
    </row>
    <row r="224" ht="21.6" customHeight="1" s="49">
      <c r="A224" s="100" t="n"/>
      <c r="B224" s="34" t="n"/>
      <c r="C224" s="100" t="n"/>
      <c r="D224" s="34" t="n"/>
      <c r="E224" s="34" t="n"/>
      <c r="F224" s="34" t="n"/>
      <c r="G224" s="34" t="n"/>
      <c r="H224" s="34" t="n"/>
    </row>
    <row r="225" ht="21.6" customHeight="1" s="49">
      <c r="A225" s="100" t="n"/>
      <c r="B225" s="34" t="n"/>
      <c r="C225" s="100" t="n"/>
      <c r="D225" s="34" t="n"/>
      <c r="E225" s="34" t="n"/>
      <c r="F225" s="34" t="n"/>
      <c r="G225" s="34" t="n"/>
      <c r="H225" s="34" t="n"/>
    </row>
    <row r="226" ht="21.6" customHeight="1" s="49">
      <c r="A226" s="100" t="n"/>
      <c r="B226" s="34" t="n"/>
      <c r="C226" s="100" t="n"/>
      <c r="D226" s="34" t="n"/>
      <c r="E226" s="34" t="n"/>
      <c r="F226" s="34" t="n"/>
      <c r="G226" s="34" t="n"/>
      <c r="H226" s="34" t="n"/>
    </row>
    <row r="227" ht="21.6" customHeight="1" s="49">
      <c r="A227" s="100" t="n"/>
      <c r="B227" s="34" t="n"/>
      <c r="C227" s="100" t="n"/>
      <c r="D227" s="34" t="n"/>
      <c r="E227" s="34" t="n"/>
      <c r="F227" s="34" t="n"/>
      <c r="G227" s="34" t="n"/>
      <c r="H227" s="34" t="n"/>
    </row>
    <row r="228" ht="21.6" customHeight="1" s="49">
      <c r="A228" s="100" t="n"/>
      <c r="B228" s="34" t="n"/>
      <c r="C228" s="100" t="n"/>
      <c r="D228" s="34" t="n"/>
      <c r="E228" s="34" t="n"/>
      <c r="F228" s="34" t="n"/>
      <c r="G228" s="34" t="n"/>
      <c r="H228" s="34" t="n"/>
    </row>
    <row r="229" ht="21.6" customHeight="1" s="49">
      <c r="A229" s="100" t="n"/>
      <c r="B229" s="34" t="n"/>
      <c r="C229" s="100" t="n"/>
      <c r="D229" s="34" t="n"/>
      <c r="E229" s="34" t="n"/>
      <c r="F229" s="34" t="n"/>
      <c r="G229" s="34" t="n"/>
      <c r="H229" s="34" t="n"/>
    </row>
    <row r="230" ht="21.6" customHeight="1" s="49">
      <c r="A230" s="100" t="n"/>
      <c r="B230" s="34" t="n"/>
      <c r="C230" s="100" t="n"/>
      <c r="D230" s="34" t="n"/>
      <c r="E230" s="34" t="n"/>
      <c r="F230" s="34" t="n"/>
      <c r="G230" s="34" t="n"/>
      <c r="H230" s="34" t="n"/>
    </row>
    <row r="231" ht="21.6" customHeight="1" s="49">
      <c r="A231" s="100" t="n"/>
      <c r="B231" s="34" t="n"/>
      <c r="C231" s="100" t="n"/>
      <c r="D231" s="34" t="n"/>
      <c r="E231" s="34" t="n"/>
      <c r="F231" s="34" t="n"/>
      <c r="G231" s="34" t="n"/>
      <c r="H231" s="34" t="n"/>
    </row>
    <row r="232" ht="21.6" customHeight="1" s="49">
      <c r="A232" s="100" t="n"/>
      <c r="B232" s="34" t="n"/>
      <c r="C232" s="100" t="n"/>
      <c r="D232" s="34" t="n"/>
      <c r="E232" s="34" t="n"/>
      <c r="F232" s="34" t="n"/>
      <c r="G232" s="34" t="n"/>
      <c r="H232" s="34" t="n"/>
    </row>
    <row r="233" ht="21.6" customHeight="1" s="49">
      <c r="A233" s="100" t="n"/>
      <c r="B233" s="34" t="n"/>
      <c r="C233" s="100" t="n"/>
      <c r="D233" s="34" t="n"/>
      <c r="E233" s="34" t="n"/>
      <c r="F233" s="34" t="n"/>
      <c r="G233" s="34" t="n"/>
      <c r="H233" s="34" t="n"/>
    </row>
    <row r="234" ht="21.6" customHeight="1" s="49">
      <c r="A234" s="100" t="n"/>
      <c r="B234" s="34" t="n"/>
      <c r="C234" s="100" t="n"/>
      <c r="D234" s="34" t="n"/>
      <c r="E234" s="34" t="n"/>
      <c r="F234" s="34" t="n"/>
      <c r="G234" s="34" t="n"/>
      <c r="H234" s="34" t="n"/>
    </row>
    <row r="235" ht="21.6" customHeight="1" s="49">
      <c r="A235" s="100" t="n"/>
      <c r="B235" s="34" t="n"/>
      <c r="C235" s="100" t="n"/>
      <c r="D235" s="34" t="n"/>
      <c r="E235" s="34" t="n"/>
      <c r="F235" s="34" t="n"/>
      <c r="G235" s="34" t="n"/>
      <c r="H235" s="34" t="n"/>
    </row>
    <row r="236" ht="21.6" customHeight="1" s="49">
      <c r="A236" s="100" t="n"/>
      <c r="B236" s="34" t="n"/>
      <c r="C236" s="100" t="n"/>
      <c r="D236" s="34" t="n"/>
      <c r="E236" s="34" t="n"/>
      <c r="F236" s="34" t="n"/>
      <c r="G236" s="34" t="n"/>
      <c r="H236" s="34" t="n"/>
    </row>
    <row r="237" ht="21.6" customHeight="1" s="49">
      <c r="A237" s="100" t="n"/>
      <c r="B237" s="34" t="n"/>
      <c r="C237" s="100" t="n"/>
      <c r="D237" s="34" t="n"/>
      <c r="E237" s="34" t="n"/>
      <c r="F237" s="34" t="n"/>
      <c r="G237" s="34" t="n"/>
      <c r="H237" s="34" t="n"/>
    </row>
    <row r="238" ht="21.6" customHeight="1" s="49">
      <c r="A238" s="100" t="n"/>
      <c r="B238" s="34" t="n"/>
      <c r="C238" s="100" t="n"/>
      <c r="D238" s="34" t="n"/>
      <c r="E238" s="34" t="n"/>
      <c r="F238" s="34" t="n"/>
      <c r="G238" s="34" t="n"/>
      <c r="H238" s="34" t="n"/>
    </row>
    <row r="239" ht="21.6" customHeight="1" s="49">
      <c r="A239" s="100" t="n"/>
      <c r="B239" s="34" t="n"/>
      <c r="C239" s="100" t="n"/>
      <c r="D239" s="34" t="n"/>
      <c r="E239" s="34" t="n"/>
      <c r="F239" s="34" t="n"/>
      <c r="G239" s="34" t="n"/>
      <c r="H239" s="34" t="n"/>
    </row>
    <row r="240" ht="21.6" customHeight="1" s="49">
      <c r="A240" s="100" t="n"/>
      <c r="B240" s="34" t="n"/>
      <c r="C240" s="100" t="n"/>
      <c r="D240" s="34" t="n"/>
      <c r="E240" s="34" t="n"/>
      <c r="F240" s="34" t="n"/>
      <c r="G240" s="34" t="n"/>
      <c r="H240" s="34" t="n"/>
    </row>
    <row r="241" ht="21.6" customHeight="1" s="49">
      <c r="A241" s="100" t="n"/>
      <c r="B241" s="34" t="n"/>
      <c r="C241" s="100" t="n"/>
      <c r="D241" s="34" t="n"/>
      <c r="E241" s="34" t="n"/>
      <c r="F241" s="34" t="n"/>
      <c r="G241" s="34" t="n"/>
      <c r="H241" s="34" t="n"/>
    </row>
    <row r="242" ht="21.6" customHeight="1" s="49">
      <c r="A242" s="100" t="n"/>
      <c r="B242" s="34" t="n"/>
      <c r="C242" s="100" t="n"/>
      <c r="D242" s="34" t="n"/>
      <c r="E242" s="34" t="n"/>
      <c r="F242" s="34" t="n"/>
      <c r="G242" s="34" t="n"/>
      <c r="H242" s="34" t="n"/>
    </row>
    <row r="243" ht="21.6" customHeight="1" s="49">
      <c r="A243" s="100" t="n"/>
      <c r="B243" s="34" t="n"/>
      <c r="C243" s="100" t="n"/>
      <c r="D243" s="34" t="n"/>
      <c r="E243" s="34" t="n"/>
      <c r="F243" s="34" t="n"/>
      <c r="G243" s="34" t="n"/>
      <c r="H243" s="34" t="n"/>
    </row>
    <row r="244" ht="21.6" customHeight="1" s="49">
      <c r="A244" s="100" t="n"/>
      <c r="B244" s="34" t="n"/>
      <c r="C244" s="100" t="n"/>
      <c r="D244" s="34" t="n"/>
      <c r="E244" s="34" t="n"/>
      <c r="F244" s="34" t="n"/>
      <c r="G244" s="34" t="n"/>
      <c r="H244" s="34" t="n"/>
    </row>
    <row r="245" ht="21.6" customHeight="1" s="49">
      <c r="A245" s="100" t="n"/>
      <c r="B245" s="34" t="n"/>
      <c r="C245" s="100" t="n"/>
      <c r="D245" s="34" t="n"/>
      <c r="E245" s="34" t="n"/>
      <c r="F245" s="34" t="n"/>
      <c r="G245" s="34" t="n"/>
      <c r="H245" s="34" t="n"/>
    </row>
    <row r="246" ht="21.6" customHeight="1" s="49">
      <c r="A246" s="100" t="n"/>
      <c r="B246" s="34" t="n"/>
      <c r="C246" s="100" t="n"/>
      <c r="D246" s="34" t="n"/>
      <c r="E246" s="34" t="n"/>
      <c r="F246" s="34" t="n"/>
      <c r="G246" s="34" t="n"/>
      <c r="H246" s="34" t="n"/>
    </row>
    <row r="247" ht="21.6" customHeight="1" s="49">
      <c r="A247" s="100" t="n"/>
      <c r="B247" s="34" t="n"/>
      <c r="C247" s="100" t="n"/>
      <c r="D247" s="34" t="n"/>
      <c r="E247" s="34" t="n"/>
      <c r="F247" s="34" t="n"/>
      <c r="G247" s="34" t="n"/>
      <c r="H247" s="34" t="n"/>
    </row>
    <row r="248" ht="21.6" customHeight="1" s="49">
      <c r="A248" s="100" t="n"/>
      <c r="B248" s="34" t="n"/>
      <c r="C248" s="100" t="n"/>
      <c r="D248" s="34" t="n"/>
      <c r="E248" s="34" t="n"/>
      <c r="F248" s="34" t="n"/>
      <c r="G248" s="34" t="n"/>
      <c r="H248" s="34" t="n"/>
    </row>
    <row r="249" ht="21.6" customHeight="1" s="49">
      <c r="A249" s="100" t="n"/>
      <c r="B249" s="34" t="n"/>
      <c r="C249" s="100" t="n"/>
      <c r="D249" s="34" t="n"/>
      <c r="E249" s="34" t="n"/>
      <c r="F249" s="34" t="n"/>
      <c r="G249" s="34" t="n"/>
      <c r="H249" s="34" t="n"/>
    </row>
    <row r="250" ht="21.6" customHeight="1" s="49">
      <c r="A250" s="100" t="n"/>
      <c r="B250" s="34" t="n"/>
      <c r="C250" s="100" t="n"/>
      <c r="D250" s="34" t="n"/>
      <c r="E250" s="34" t="n"/>
      <c r="F250" s="34" t="n"/>
      <c r="G250" s="34" t="n"/>
      <c r="H250" s="34" t="n"/>
    </row>
    <row r="251" ht="21.6" customHeight="1" s="49">
      <c r="A251" s="100" t="n"/>
      <c r="B251" s="34" t="n"/>
      <c r="C251" s="100" t="n"/>
      <c r="D251" s="34" t="n"/>
      <c r="E251" s="34" t="n"/>
      <c r="F251" s="34" t="n"/>
      <c r="G251" s="34" t="n"/>
      <c r="H251" s="34" t="n"/>
    </row>
    <row r="252" ht="21.6" customHeight="1" s="49">
      <c r="A252" s="100" t="n"/>
      <c r="B252" s="34" t="n"/>
      <c r="C252" s="100" t="n"/>
      <c r="D252" s="34" t="n"/>
      <c r="E252" s="34" t="n"/>
      <c r="F252" s="34" t="n"/>
      <c r="G252" s="34" t="n"/>
      <c r="H252" s="34" t="n"/>
    </row>
    <row r="253" ht="21.6" customHeight="1" s="49">
      <c r="A253" s="100" t="n"/>
      <c r="B253" s="34" t="n"/>
      <c r="C253" s="100" t="n"/>
      <c r="D253" s="34" t="n"/>
      <c r="E253" s="34" t="n"/>
      <c r="F253" s="34" t="n"/>
      <c r="G253" s="34" t="n"/>
      <c r="H253" s="34" t="n"/>
    </row>
    <row r="254" ht="21.6" customHeight="1" s="49">
      <c r="A254" s="100" t="n"/>
      <c r="B254" s="34" t="n"/>
      <c r="C254" s="100" t="n"/>
      <c r="D254" s="34" t="n"/>
      <c r="E254" s="34" t="n"/>
      <c r="F254" s="34" t="n"/>
      <c r="G254" s="34" t="n"/>
      <c r="H254" s="34" t="n"/>
    </row>
    <row r="255" ht="21.6" customHeight="1" s="49">
      <c r="A255" s="100" t="n"/>
      <c r="B255" s="34" t="n"/>
      <c r="C255" s="100" t="n"/>
      <c r="D255" s="34" t="n"/>
      <c r="E255" s="34" t="n"/>
      <c r="F255" s="34" t="n"/>
      <c r="G255" s="34" t="n"/>
      <c r="H255" s="34" t="n"/>
    </row>
    <row r="256" ht="21.6" customHeight="1" s="49">
      <c r="A256" s="100" t="n"/>
      <c r="B256" s="34" t="n"/>
      <c r="C256" s="100" t="n"/>
      <c r="D256" s="34" t="n"/>
      <c r="E256" s="34" t="n"/>
      <c r="F256" s="34" t="n"/>
      <c r="G256" s="34" t="n"/>
      <c r="H256" s="34" t="n"/>
    </row>
    <row r="257" ht="21.6" customHeight="1" s="49">
      <c r="A257" s="100" t="n"/>
      <c r="B257" s="34" t="n"/>
      <c r="C257" s="100" t="n"/>
      <c r="D257" s="34" t="n"/>
      <c r="E257" s="34" t="n"/>
      <c r="F257" s="34" t="n"/>
      <c r="G257" s="34" t="n"/>
      <c r="H257" s="34" t="n"/>
    </row>
    <row r="258" ht="21.6" customHeight="1" s="49">
      <c r="A258" s="100" t="n"/>
      <c r="B258" s="34" t="n"/>
      <c r="C258" s="100" t="n"/>
      <c r="D258" s="34" t="n"/>
      <c r="E258" s="34" t="n"/>
      <c r="F258" s="34" t="n"/>
      <c r="G258" s="34" t="n"/>
      <c r="H258" s="34" t="n"/>
    </row>
    <row r="259" ht="21.6" customHeight="1" s="49">
      <c r="A259" s="100" t="n"/>
      <c r="B259" s="34" t="n"/>
      <c r="C259" s="100" t="n"/>
      <c r="D259" s="34" t="n"/>
      <c r="E259" s="34" t="n"/>
      <c r="F259" s="34" t="n"/>
      <c r="G259" s="34" t="n"/>
      <c r="H259" s="34" t="n"/>
    </row>
    <row r="260" ht="21.6" customHeight="1" s="49">
      <c r="A260" s="100" t="n"/>
      <c r="B260" s="34" t="n"/>
      <c r="C260" s="100" t="n"/>
      <c r="D260" s="34" t="n"/>
      <c r="E260" s="34" t="n"/>
      <c r="F260" s="34" t="n"/>
      <c r="G260" s="34" t="n"/>
      <c r="H260" s="34" t="n"/>
    </row>
    <row r="261" ht="21.6" customHeight="1" s="49">
      <c r="A261" s="100" t="n"/>
      <c r="B261" s="34" t="n"/>
      <c r="C261" s="100" t="n"/>
      <c r="D261" s="34" t="n"/>
      <c r="E261" s="34" t="n"/>
      <c r="F261" s="34" t="n"/>
      <c r="G261" s="34" t="n"/>
      <c r="H261" s="34" t="n"/>
    </row>
    <row r="262" ht="21.6" customHeight="1" s="49">
      <c r="A262" s="100" t="n"/>
      <c r="B262" s="34" t="n"/>
      <c r="C262" s="100" t="n"/>
      <c r="D262" s="34" t="n"/>
      <c r="E262" s="34" t="n"/>
      <c r="F262" s="34" t="n"/>
      <c r="G262" s="34" t="n"/>
      <c r="H262" s="34" t="n"/>
    </row>
    <row r="263" ht="21.6" customHeight="1" s="49">
      <c r="A263" s="100" t="n"/>
      <c r="B263" s="34" t="n"/>
      <c r="C263" s="100" t="n"/>
      <c r="D263" s="34" t="n"/>
      <c r="E263" s="34" t="n"/>
      <c r="F263" s="34" t="n"/>
      <c r="G263" s="34" t="n"/>
      <c r="H263" s="34" t="n"/>
    </row>
    <row r="264" ht="21.6" customHeight="1" s="49">
      <c r="A264" s="100" t="n"/>
      <c r="B264" s="34" t="n"/>
      <c r="C264" s="100" t="n"/>
      <c r="D264" s="34" t="n"/>
      <c r="E264" s="34" t="n"/>
      <c r="F264" s="34" t="n"/>
      <c r="G264" s="34" t="n"/>
      <c r="H264" s="34" t="n"/>
    </row>
    <row r="265" ht="21.6" customHeight="1" s="49">
      <c r="A265" s="100" t="n"/>
      <c r="B265" s="34" t="n"/>
      <c r="C265" s="100" t="n"/>
      <c r="D265" s="34" t="n"/>
      <c r="E265" s="34" t="n"/>
      <c r="F265" s="34" t="n"/>
      <c r="G265" s="34" t="n"/>
      <c r="H265" s="34" t="n"/>
    </row>
    <row r="266" ht="21.6" customHeight="1" s="49">
      <c r="A266" s="100" t="n"/>
      <c r="B266" s="34" t="n"/>
      <c r="C266" s="100" t="n"/>
      <c r="D266" s="34" t="n"/>
      <c r="E266" s="34" t="n"/>
      <c r="F266" s="34" t="n"/>
      <c r="G266" s="34" t="n"/>
      <c r="H266" s="34" t="n"/>
    </row>
    <row r="267" ht="21.6" customHeight="1" s="49">
      <c r="A267" s="100" t="n"/>
      <c r="B267" s="34" t="n"/>
      <c r="C267" s="100" t="n"/>
      <c r="D267" s="34" t="n"/>
      <c r="E267" s="34" t="n"/>
      <c r="F267" s="34" t="n"/>
      <c r="G267" s="34" t="n"/>
      <c r="H267" s="34" t="n"/>
    </row>
    <row r="268" ht="21.6" customHeight="1" s="49">
      <c r="A268" s="100" t="n"/>
      <c r="B268" s="34" t="n"/>
      <c r="C268" s="100" t="n"/>
      <c r="D268" s="34" t="n"/>
      <c r="E268" s="34" t="n"/>
      <c r="F268" s="34" t="n"/>
      <c r="G268" s="34" t="n"/>
      <c r="H268" s="34" t="n"/>
    </row>
    <row r="269" ht="21.6" customHeight="1" s="49">
      <c r="A269" s="100" t="n"/>
      <c r="B269" s="34" t="n"/>
      <c r="C269" s="100" t="n"/>
      <c r="D269" s="34" t="n"/>
      <c r="E269" s="34" t="n"/>
      <c r="F269" s="34" t="n"/>
      <c r="G269" s="34" t="n"/>
      <c r="H269" s="34" t="n"/>
    </row>
    <row r="270" ht="21.6" customHeight="1" s="49">
      <c r="A270" s="100" t="n"/>
      <c r="B270" s="34" t="n"/>
      <c r="C270" s="100" t="n"/>
      <c r="D270" s="34" t="n"/>
      <c r="E270" s="34" t="n"/>
      <c r="F270" s="34" t="n"/>
      <c r="G270" s="34" t="n"/>
      <c r="H270" s="34" t="n"/>
    </row>
    <row r="271" ht="21.6" customHeight="1" s="49">
      <c r="A271" s="100" t="n"/>
      <c r="B271" s="34" t="n"/>
      <c r="C271" s="100" t="n"/>
      <c r="D271" s="34" t="n"/>
      <c r="E271" s="34" t="n"/>
      <c r="F271" s="34" t="n"/>
      <c r="G271" s="34" t="n"/>
      <c r="H271" s="34" t="n"/>
    </row>
    <row r="272" ht="21.6" customHeight="1" s="49">
      <c r="A272" s="100" t="n"/>
      <c r="B272" s="34" t="n"/>
      <c r="C272" s="100" t="n"/>
      <c r="D272" s="34" t="n"/>
      <c r="E272" s="34" t="n"/>
      <c r="F272" s="34" t="n"/>
      <c r="G272" s="34" t="n"/>
      <c r="H272" s="34" t="n"/>
    </row>
    <row r="273" ht="21.6" customHeight="1" s="49">
      <c r="A273" s="100" t="n"/>
      <c r="B273" s="34" t="n"/>
      <c r="C273" s="100" t="n"/>
      <c r="D273" s="34" t="n"/>
      <c r="E273" s="34" t="n"/>
      <c r="F273" s="34" t="n"/>
      <c r="G273" s="34" t="n"/>
      <c r="H273" s="34" t="n"/>
    </row>
    <row r="274" ht="21.6" customHeight="1" s="49">
      <c r="A274" s="100" t="n"/>
      <c r="B274" s="34" t="n"/>
      <c r="C274" s="100" t="n"/>
      <c r="D274" s="34" t="n"/>
      <c r="E274" s="34" t="n"/>
      <c r="F274" s="34" t="n"/>
      <c r="G274" s="34" t="n"/>
      <c r="H274" s="34" t="n"/>
    </row>
    <row r="275" ht="21.6" customHeight="1" s="49">
      <c r="A275" s="100" t="n"/>
      <c r="B275" s="34" t="n"/>
      <c r="C275" s="100" t="n"/>
      <c r="D275" s="34" t="n"/>
      <c r="E275" s="34" t="n"/>
      <c r="F275" s="34" t="n"/>
      <c r="G275" s="34" t="n"/>
      <c r="H275" s="34" t="n"/>
    </row>
    <row r="276" ht="21.6" customHeight="1" s="49">
      <c r="A276" s="100" t="n"/>
      <c r="B276" s="34" t="n"/>
      <c r="C276" s="100" t="n"/>
      <c r="D276" s="34" t="n"/>
      <c r="E276" s="34" t="n"/>
      <c r="F276" s="34" t="n"/>
      <c r="G276" s="34" t="n"/>
      <c r="H276" s="34" t="n"/>
    </row>
    <row r="277" ht="21.6" customHeight="1" s="49">
      <c r="A277" s="100" t="n"/>
      <c r="B277" s="34" t="n"/>
      <c r="C277" s="100" t="n"/>
      <c r="D277" s="34" t="n"/>
      <c r="E277" s="34" t="n"/>
      <c r="F277" s="34" t="n"/>
      <c r="G277" s="34" t="n"/>
      <c r="H277" s="34" t="n"/>
    </row>
    <row r="278" ht="21.6" customHeight="1" s="49">
      <c r="A278" s="100" t="n"/>
      <c r="B278" s="34" t="n"/>
      <c r="C278" s="100" t="n"/>
      <c r="D278" s="34" t="n"/>
      <c r="E278" s="34" t="n"/>
      <c r="F278" s="34" t="n"/>
      <c r="G278" s="34" t="n"/>
      <c r="H278" s="34" t="n"/>
    </row>
    <row r="279" ht="21.6" customHeight="1" s="49">
      <c r="A279" s="100" t="n"/>
      <c r="B279" s="34" t="n"/>
      <c r="C279" s="100" t="n"/>
      <c r="D279" s="34" t="n"/>
      <c r="E279" s="34" t="n"/>
      <c r="F279" s="34" t="n"/>
      <c r="G279" s="34" t="n"/>
      <c r="H279" s="34" t="n"/>
    </row>
    <row r="280" ht="21.6" customHeight="1" s="49">
      <c r="A280" s="100" t="n"/>
      <c r="B280" s="34" t="n"/>
      <c r="C280" s="100" t="n"/>
      <c r="D280" s="34" t="n"/>
      <c r="E280" s="34" t="n"/>
      <c r="F280" s="34" t="n"/>
      <c r="G280" s="34" t="n"/>
      <c r="H280" s="34" t="n"/>
    </row>
    <row r="281" ht="21.6" customHeight="1" s="49">
      <c r="A281" s="100" t="n"/>
      <c r="B281" s="34" t="n"/>
      <c r="C281" s="100" t="n"/>
      <c r="D281" s="34" t="n"/>
      <c r="E281" s="34" t="n"/>
      <c r="F281" s="34" t="n"/>
      <c r="G281" s="34" t="n"/>
      <c r="H281" s="34" t="n"/>
    </row>
    <row r="282" ht="21.6" customHeight="1" s="49">
      <c r="A282" s="100" t="n"/>
      <c r="B282" s="34" t="n"/>
      <c r="C282" s="100" t="n"/>
      <c r="D282" s="34" t="n"/>
      <c r="E282" s="34" t="n"/>
      <c r="F282" s="34" t="n"/>
      <c r="G282" s="34" t="n"/>
      <c r="H282" s="34" t="n"/>
    </row>
    <row r="283" ht="21.6" customHeight="1" s="49">
      <c r="A283" s="100" t="n"/>
      <c r="B283" s="34" t="n"/>
      <c r="C283" s="100" t="n"/>
      <c r="D283" s="34" t="n"/>
      <c r="E283" s="34" t="n"/>
      <c r="F283" s="34" t="n"/>
      <c r="G283" s="34" t="n"/>
      <c r="H283" s="34" t="n"/>
    </row>
    <row r="284" ht="21.6" customHeight="1" s="49">
      <c r="A284" s="100" t="n"/>
      <c r="B284" s="34" t="n"/>
      <c r="C284" s="100" t="n"/>
      <c r="D284" s="34" t="n"/>
      <c r="E284" s="34" t="n"/>
      <c r="F284" s="34" t="n"/>
      <c r="G284" s="34" t="n"/>
      <c r="H284" s="34" t="n"/>
    </row>
    <row r="285" ht="21.6" customHeight="1" s="49">
      <c r="A285" s="100" t="n"/>
      <c r="B285" s="34" t="n"/>
      <c r="C285" s="100" t="n"/>
      <c r="D285" s="34" t="n"/>
      <c r="E285" s="34" t="n"/>
      <c r="F285" s="34" t="n"/>
      <c r="G285" s="34" t="n"/>
      <c r="H285" s="34" t="n"/>
    </row>
    <row r="286" ht="21.6" customHeight="1" s="49">
      <c r="A286" s="100" t="n"/>
      <c r="B286" s="34" t="n"/>
      <c r="C286" s="100" t="n"/>
      <c r="D286" s="34" t="n"/>
      <c r="E286" s="34" t="n"/>
      <c r="F286" s="34" t="n"/>
      <c r="G286" s="34" t="n"/>
      <c r="H286" s="34" t="n"/>
    </row>
    <row r="287" ht="21.6" customHeight="1" s="49">
      <c r="A287" s="100" t="n"/>
      <c r="B287" s="34" t="n"/>
      <c r="C287" s="100" t="n"/>
      <c r="D287" s="34" t="n"/>
      <c r="E287" s="34" t="n"/>
      <c r="F287" s="34" t="n"/>
      <c r="G287" s="34" t="n"/>
      <c r="H287" s="34" t="n"/>
    </row>
    <row r="288" ht="21.6" customHeight="1" s="49">
      <c r="A288" s="100" t="n"/>
      <c r="B288" s="34" t="n"/>
      <c r="C288" s="100" t="n"/>
      <c r="D288" s="34" t="n"/>
      <c r="E288" s="34" t="n"/>
      <c r="F288" s="34" t="n"/>
      <c r="G288" s="34" t="n"/>
      <c r="H288" s="34" t="n"/>
    </row>
    <row r="289" ht="21.6" customHeight="1" s="49">
      <c r="A289" s="100" t="n"/>
      <c r="B289" s="34" t="n"/>
      <c r="C289" s="100" t="n"/>
      <c r="D289" s="34" t="n"/>
      <c r="E289" s="34" t="n"/>
      <c r="F289" s="34" t="n"/>
      <c r="G289" s="34" t="n"/>
      <c r="H289" s="34" t="n"/>
    </row>
    <row r="290" ht="21.6" customHeight="1" s="49">
      <c r="A290" s="100" t="n"/>
      <c r="B290" s="34" t="n"/>
      <c r="C290" s="100" t="n"/>
      <c r="D290" s="34" t="n"/>
      <c r="E290" s="34" t="n"/>
      <c r="F290" s="34" t="n"/>
      <c r="G290" s="34" t="n"/>
      <c r="H290" s="34" t="n"/>
    </row>
    <row r="291" ht="21.6" customHeight="1" s="49">
      <c r="A291" s="100" t="n"/>
      <c r="B291" s="34" t="n"/>
      <c r="C291" s="100" t="n"/>
      <c r="D291" s="34" t="n"/>
      <c r="E291" s="34" t="n"/>
      <c r="F291" s="34" t="n"/>
      <c r="G291" s="34" t="n"/>
      <c r="H291" s="34" t="n"/>
    </row>
    <row r="292" ht="21.6" customHeight="1" s="49">
      <c r="A292" s="100" t="n"/>
      <c r="B292" s="34" t="n"/>
      <c r="C292" s="100" t="n"/>
      <c r="D292" s="34" t="n"/>
      <c r="E292" s="34" t="n"/>
      <c r="F292" s="34" t="n"/>
      <c r="G292" s="34" t="n"/>
      <c r="H292" s="34" t="n"/>
    </row>
    <row r="293" ht="21.6" customHeight="1" s="49">
      <c r="A293" s="100" t="n"/>
      <c r="B293" s="34" t="n"/>
      <c r="C293" s="100" t="n"/>
      <c r="D293" s="34" t="n"/>
      <c r="E293" s="34" t="n"/>
      <c r="F293" s="34" t="n"/>
      <c r="G293" s="34" t="n"/>
      <c r="H293" s="34" t="n"/>
    </row>
    <row r="294" ht="21.6" customHeight="1" s="49">
      <c r="A294" s="100" t="n"/>
      <c r="B294" s="34" t="n"/>
      <c r="C294" s="100" t="n"/>
      <c r="D294" s="34" t="n"/>
      <c r="E294" s="34" t="n"/>
      <c r="F294" s="34" t="n"/>
      <c r="G294" s="34" t="n"/>
      <c r="H294" s="34" t="n"/>
    </row>
    <row r="295" ht="21.6" customHeight="1" s="49">
      <c r="A295" s="100" t="n"/>
      <c r="B295" s="34" t="n"/>
      <c r="C295" s="100" t="n"/>
      <c r="D295" s="34" t="n"/>
      <c r="E295" s="34" t="n"/>
      <c r="F295" s="34" t="n"/>
      <c r="G295" s="34" t="n"/>
      <c r="H295" s="34" t="n"/>
    </row>
    <row r="296" ht="21.6" customHeight="1" s="49">
      <c r="A296" s="100" t="n"/>
      <c r="B296" s="34" t="n"/>
      <c r="C296" s="100" t="n"/>
      <c r="D296" s="34" t="n"/>
      <c r="E296" s="34" t="n"/>
      <c r="F296" s="34" t="n"/>
      <c r="G296" s="34" t="n"/>
      <c r="H296" s="34" t="n"/>
    </row>
    <row r="297" ht="21.6" customHeight="1" s="49">
      <c r="A297" s="100" t="n"/>
      <c r="B297" s="34" t="n"/>
      <c r="C297" s="100" t="n"/>
      <c r="D297" s="34" t="n"/>
      <c r="E297" s="34" t="n"/>
      <c r="F297" s="34" t="n"/>
      <c r="G297" s="34" t="n"/>
      <c r="H297" s="34" t="n"/>
    </row>
    <row r="298" ht="21.6" customHeight="1" s="49">
      <c r="A298" s="100" t="n"/>
      <c r="B298" s="34" t="n"/>
      <c r="C298" s="100" t="n"/>
      <c r="D298" s="34" t="n"/>
      <c r="E298" s="34" t="n"/>
      <c r="F298" s="34" t="n"/>
      <c r="G298" s="34" t="n"/>
      <c r="H298" s="34" t="n"/>
    </row>
    <row r="299" ht="21.6" customHeight="1" s="49">
      <c r="A299" s="100" t="n"/>
      <c r="B299" s="34" t="n"/>
      <c r="C299" s="100" t="n"/>
      <c r="D299" s="34" t="n"/>
      <c r="E299" s="34" t="n"/>
      <c r="F299" s="34" t="n"/>
      <c r="G299" s="34" t="n"/>
      <c r="H299" s="34" t="n"/>
    </row>
    <row r="300" ht="21.6" customHeight="1" s="49">
      <c r="A300" s="100" t="n"/>
      <c r="B300" s="34" t="n"/>
      <c r="C300" s="100" t="n"/>
      <c r="D300" s="34" t="n"/>
      <c r="E300" s="34" t="n"/>
      <c r="F300" s="34" t="n"/>
      <c r="G300" s="34" t="n"/>
      <c r="H300" s="34" t="n"/>
    </row>
    <row r="301" ht="21.6" customHeight="1" s="49">
      <c r="A301" s="100" t="n"/>
      <c r="B301" s="34" t="n"/>
      <c r="C301" s="100" t="n"/>
      <c r="D301" s="34" t="n"/>
      <c r="E301" s="34" t="n"/>
      <c r="F301" s="34" t="n"/>
      <c r="G301" s="34" t="n"/>
      <c r="H301" s="34" t="n"/>
    </row>
    <row r="302" ht="21.6" customHeight="1" s="49">
      <c r="A302" s="100" t="n"/>
      <c r="B302" s="34" t="n"/>
      <c r="C302" s="100" t="n"/>
      <c r="D302" s="34" t="n"/>
      <c r="E302" s="34" t="n"/>
      <c r="F302" s="34" t="n"/>
      <c r="G302" s="34" t="n"/>
      <c r="H302" s="34" t="n"/>
    </row>
    <row r="303" ht="21.6" customHeight="1" s="49">
      <c r="A303" s="100" t="n"/>
      <c r="B303" s="34" t="n"/>
      <c r="C303" s="100" t="n"/>
      <c r="D303" s="34" t="n"/>
      <c r="E303" s="34" t="n"/>
      <c r="F303" s="34" t="n"/>
      <c r="G303" s="34" t="n"/>
      <c r="H303" s="34" t="n"/>
    </row>
    <row r="304" ht="21.6" customHeight="1" s="49">
      <c r="A304" s="100" t="n"/>
      <c r="B304" s="34" t="n"/>
      <c r="C304" s="100" t="n"/>
      <c r="D304" s="34" t="n"/>
      <c r="E304" s="34" t="n"/>
      <c r="F304" s="34" t="n"/>
      <c r="G304" s="34" t="n"/>
      <c r="H304" s="34" t="n"/>
    </row>
    <row r="305" ht="21.6" customHeight="1" s="49">
      <c r="A305" s="100" t="n"/>
      <c r="B305" s="34" t="n"/>
      <c r="C305" s="100" t="n"/>
      <c r="D305" s="34" t="n"/>
      <c r="E305" s="34" t="n"/>
      <c r="F305" s="34" t="n"/>
      <c r="G305" s="34" t="n"/>
      <c r="H305" s="34" t="n"/>
    </row>
    <row r="306" ht="21.6" customHeight="1" s="49">
      <c r="A306" s="100" t="n"/>
      <c r="B306" s="34" t="n"/>
      <c r="C306" s="100" t="n"/>
      <c r="D306" s="34" t="n"/>
      <c r="E306" s="34" t="n"/>
      <c r="F306" s="34" t="n"/>
      <c r="G306" s="34" t="n"/>
      <c r="H306" s="34" t="n"/>
    </row>
    <row r="307" ht="21.6" customHeight="1" s="49">
      <c r="A307" s="100" t="n"/>
      <c r="B307" s="34" t="n"/>
      <c r="C307" s="100" t="n"/>
      <c r="D307" s="34" t="n"/>
      <c r="E307" s="34" t="n"/>
      <c r="F307" s="34" t="n"/>
      <c r="G307" s="34" t="n"/>
      <c r="H307" s="34" t="n"/>
    </row>
    <row r="308" ht="21.6" customHeight="1" s="49">
      <c r="A308" s="100" t="n"/>
      <c r="B308" s="34" t="n"/>
      <c r="C308" s="100" t="n"/>
      <c r="D308" s="34" t="n"/>
      <c r="E308" s="34" t="n"/>
      <c r="F308" s="34" t="n"/>
      <c r="G308" s="34" t="n"/>
      <c r="H308" s="34" t="n"/>
    </row>
    <row r="309" ht="21.6" customHeight="1" s="49">
      <c r="A309" s="100" t="n"/>
      <c r="B309" s="34" t="n"/>
      <c r="C309" s="100" t="n"/>
      <c r="D309" s="34" t="n"/>
      <c r="E309" s="34" t="n"/>
      <c r="F309" s="34" t="n"/>
      <c r="G309" s="34" t="n"/>
      <c r="H309" s="34" t="n"/>
    </row>
    <row r="310" ht="21.6" customHeight="1" s="49">
      <c r="A310" s="100" t="n"/>
      <c r="B310" s="34" t="n"/>
      <c r="C310" s="100" t="n"/>
      <c r="D310" s="34" t="n"/>
      <c r="E310" s="34" t="n"/>
      <c r="F310" s="34" t="n"/>
      <c r="G310" s="34" t="n"/>
      <c r="H310" s="34" t="n"/>
    </row>
    <row r="311" ht="21.6" customHeight="1" s="49">
      <c r="A311" s="100" t="n"/>
      <c r="B311" s="34" t="n"/>
      <c r="C311" s="100" t="n"/>
      <c r="D311" s="34" t="n"/>
      <c r="E311" s="34" t="n"/>
      <c r="F311" s="34" t="n"/>
      <c r="G311" s="34" t="n"/>
      <c r="H311" s="34" t="n"/>
    </row>
    <row r="312" ht="21.6" customHeight="1" s="49">
      <c r="A312" s="100" t="n"/>
      <c r="B312" s="34" t="n"/>
      <c r="C312" s="100" t="n"/>
      <c r="D312" s="34" t="n"/>
      <c r="E312" s="34" t="n"/>
      <c r="F312" s="34" t="n"/>
      <c r="G312" s="34" t="n"/>
      <c r="H312" s="34" t="n"/>
    </row>
    <row r="313" ht="21.6" customHeight="1" s="49">
      <c r="A313" s="100" t="n"/>
      <c r="B313" s="34" t="n"/>
      <c r="C313" s="100" t="n"/>
      <c r="D313" s="34" t="n"/>
      <c r="E313" s="34" t="n"/>
      <c r="F313" s="34" t="n"/>
      <c r="G313" s="34" t="n"/>
      <c r="H313" s="34" t="n"/>
    </row>
    <row r="314" ht="21.6" customHeight="1" s="49">
      <c r="A314" s="100" t="n"/>
      <c r="B314" s="34" t="n"/>
      <c r="C314" s="100" t="n"/>
      <c r="D314" s="34" t="n"/>
      <c r="E314" s="34" t="n"/>
      <c r="F314" s="34" t="n"/>
      <c r="G314" s="34" t="n"/>
      <c r="H314" s="34" t="n"/>
    </row>
    <row r="315" ht="21.6" customHeight="1" s="49">
      <c r="A315" s="100" t="n"/>
      <c r="B315" s="34" t="n"/>
      <c r="C315" s="100" t="n"/>
      <c r="D315" s="34" t="n"/>
      <c r="E315" s="34" t="n"/>
      <c r="F315" s="34" t="n"/>
      <c r="G315" s="34" t="n"/>
      <c r="H315" s="34" t="n"/>
    </row>
    <row r="316" ht="21.6" customHeight="1" s="49">
      <c r="A316" s="100" t="n"/>
      <c r="B316" s="34" t="n"/>
      <c r="C316" s="100" t="n"/>
      <c r="D316" s="34" t="n"/>
      <c r="E316" s="34" t="n"/>
      <c r="F316" s="34" t="n"/>
      <c r="G316" s="34" t="n"/>
      <c r="H316" s="34" t="n"/>
    </row>
    <row r="317" ht="21.6" customHeight="1" s="49">
      <c r="A317" s="100" t="n"/>
      <c r="B317" s="34" t="n"/>
      <c r="C317" s="100" t="n"/>
      <c r="D317" s="34" t="n"/>
      <c r="E317" s="34" t="n"/>
      <c r="F317" s="34" t="n"/>
      <c r="G317" s="34" t="n"/>
      <c r="H317" s="34" t="n"/>
    </row>
    <row r="318" ht="21.6" customHeight="1" s="49">
      <c r="A318" s="100" t="n"/>
      <c r="B318" s="34" t="n"/>
      <c r="C318" s="100" t="n"/>
      <c r="D318" s="34" t="n"/>
      <c r="E318" s="34" t="n"/>
      <c r="F318" s="34" t="n"/>
      <c r="G318" s="34" t="n"/>
      <c r="H318" s="34" t="n"/>
    </row>
    <row r="319" ht="21.6" customHeight="1" s="49">
      <c r="A319" s="100" t="n"/>
      <c r="B319" s="34" t="n"/>
      <c r="C319" s="100" t="n"/>
      <c r="D319" s="34" t="n"/>
      <c r="E319" s="34" t="n"/>
      <c r="F319" s="34" t="n"/>
      <c r="G319" s="34" t="n"/>
      <c r="H319" s="34" t="n"/>
    </row>
    <row r="320" ht="21.6" customHeight="1" s="49">
      <c r="A320" s="100" t="n"/>
      <c r="B320" s="34" t="n"/>
      <c r="C320" s="100" t="n"/>
      <c r="D320" s="34" t="n"/>
      <c r="E320" s="34" t="n"/>
      <c r="F320" s="34" t="n"/>
      <c r="G320" s="34" t="n"/>
      <c r="H320" s="34" t="n"/>
    </row>
    <row r="321" ht="21.6" customHeight="1" s="49">
      <c r="A321" s="100" t="n"/>
      <c r="B321" s="34" t="n"/>
      <c r="C321" s="100" t="n"/>
      <c r="D321" s="34" t="n"/>
      <c r="E321" s="34" t="n"/>
      <c r="F321" s="34" t="n"/>
      <c r="G321" s="34" t="n"/>
      <c r="H321" s="34" t="n"/>
    </row>
    <row r="322" ht="21.6" customHeight="1" s="49">
      <c r="A322" s="100" t="n"/>
      <c r="B322" s="34" t="n"/>
      <c r="C322" s="100" t="n"/>
      <c r="D322" s="34" t="n"/>
      <c r="E322" s="34" t="n"/>
      <c r="F322" s="34" t="n"/>
      <c r="G322" s="34" t="n"/>
      <c r="H322" s="34" t="n"/>
    </row>
    <row r="323" ht="21.6" customHeight="1" s="49">
      <c r="A323" s="100" t="n"/>
      <c r="B323" s="34" t="n"/>
      <c r="C323" s="100" t="n"/>
      <c r="D323" s="34" t="n"/>
      <c r="E323" s="34" t="n"/>
      <c r="F323" s="34" t="n"/>
      <c r="G323" s="34" t="n"/>
      <c r="H323" s="34" t="n"/>
    </row>
    <row r="324" ht="21.6" customHeight="1" s="49">
      <c r="A324" s="100" t="n"/>
      <c r="B324" s="34" t="n"/>
      <c r="C324" s="100" t="n"/>
      <c r="D324" s="34" t="n"/>
      <c r="E324" s="34" t="n"/>
      <c r="F324" s="34" t="n"/>
      <c r="G324" s="34" t="n"/>
      <c r="H324" s="34" t="n"/>
    </row>
    <row r="325" ht="21.6" customHeight="1" s="49">
      <c r="A325" s="100" t="n"/>
      <c r="B325" s="34" t="n"/>
      <c r="C325" s="100" t="n"/>
      <c r="D325" s="34" t="n"/>
      <c r="E325" s="34" t="n"/>
      <c r="F325" s="34" t="n"/>
      <c r="G325" s="34" t="n"/>
      <c r="H325" s="34" t="n"/>
    </row>
    <row r="326" ht="21.6" customHeight="1" s="49">
      <c r="A326" s="100" t="n"/>
      <c r="B326" s="34" t="n"/>
      <c r="C326" s="100" t="n"/>
      <c r="D326" s="34" t="n"/>
      <c r="E326" s="34" t="n"/>
      <c r="F326" s="34" t="n"/>
      <c r="G326" s="34" t="n"/>
      <c r="H326" s="34" t="n"/>
    </row>
    <row r="327" ht="21.6" customHeight="1" s="49">
      <c r="A327" s="100" t="n"/>
      <c r="B327" s="34" t="n"/>
      <c r="C327" s="100" t="n"/>
      <c r="D327" s="34" t="n"/>
      <c r="E327" s="34" t="n"/>
      <c r="F327" s="34" t="n"/>
      <c r="G327" s="34" t="n"/>
      <c r="H327" s="34" t="n"/>
    </row>
    <row r="328" ht="21.6" customHeight="1" s="49">
      <c r="A328" s="100" t="n"/>
      <c r="B328" s="34" t="n"/>
      <c r="C328" s="100" t="n"/>
      <c r="D328" s="34" t="n"/>
      <c r="E328" s="34" t="n"/>
      <c r="F328" s="34" t="n"/>
      <c r="G328" s="34" t="n"/>
      <c r="H328" s="34" t="n"/>
    </row>
    <row r="329" ht="21.6" customHeight="1" s="49">
      <c r="A329" s="100" t="n"/>
      <c r="B329" s="34" t="n"/>
      <c r="C329" s="100" t="n"/>
      <c r="D329" s="34" t="n"/>
      <c r="E329" s="34" t="n"/>
      <c r="F329" s="34" t="n"/>
      <c r="G329" s="34" t="n"/>
      <c r="H329" s="34" t="n"/>
    </row>
    <row r="330" ht="21.6" customHeight="1" s="49">
      <c r="A330" s="100" t="n"/>
      <c r="B330" s="34" t="n"/>
      <c r="C330" s="100" t="n"/>
      <c r="D330" s="34" t="n"/>
      <c r="E330" s="34" t="n"/>
      <c r="F330" s="34" t="n"/>
      <c r="G330" s="34" t="n"/>
      <c r="H330" s="34" t="n"/>
    </row>
    <row r="331" ht="21.6" customHeight="1" s="49">
      <c r="A331" s="100" t="n"/>
      <c r="B331" s="34" t="n"/>
      <c r="C331" s="100" t="n"/>
      <c r="D331" s="34" t="n"/>
      <c r="E331" s="34" t="n"/>
      <c r="F331" s="34" t="n"/>
      <c r="G331" s="34" t="n"/>
      <c r="H331" s="34" t="n"/>
    </row>
    <row r="332" ht="21.6" customHeight="1" s="49">
      <c r="A332" s="100" t="n"/>
      <c r="B332" s="34" t="n"/>
      <c r="C332" s="100" t="n"/>
      <c r="D332" s="34" t="n"/>
      <c r="E332" s="34" t="n"/>
      <c r="F332" s="34" t="n"/>
      <c r="G332" s="34" t="n"/>
      <c r="H332" s="34" t="n"/>
    </row>
    <row r="333" ht="21.6" customHeight="1" s="49">
      <c r="A333" s="100" t="n"/>
      <c r="B333" s="34" t="n"/>
      <c r="C333" s="100" t="n"/>
      <c r="D333" s="34" t="n"/>
      <c r="E333" s="34" t="n"/>
      <c r="F333" s="34" t="n"/>
      <c r="G333" s="34" t="n"/>
      <c r="H333" s="34" t="n"/>
    </row>
    <row r="334" ht="21.6" customHeight="1" s="49">
      <c r="A334" s="100" t="n"/>
      <c r="B334" s="34" t="n"/>
      <c r="C334" s="100" t="n"/>
      <c r="D334" s="34" t="n"/>
      <c r="E334" s="34" t="n"/>
      <c r="F334" s="34" t="n"/>
      <c r="G334" s="34" t="n"/>
      <c r="H334" s="34" t="n"/>
    </row>
    <row r="335" ht="21.6" customHeight="1" s="49">
      <c r="A335" s="100" t="n"/>
      <c r="B335" s="34" t="n"/>
      <c r="C335" s="100" t="n"/>
      <c r="D335" s="34" t="n"/>
      <c r="E335" s="34" t="n"/>
      <c r="F335" s="34" t="n"/>
      <c r="G335" s="34" t="n"/>
      <c r="H335" s="34" t="n"/>
    </row>
    <row r="336" ht="21.6" customHeight="1" s="49">
      <c r="A336" s="100" t="n"/>
      <c r="B336" s="34" t="n"/>
      <c r="C336" s="100" t="n"/>
      <c r="D336" s="34" t="n"/>
      <c r="E336" s="34" t="n"/>
      <c r="F336" s="34" t="n"/>
      <c r="G336" s="34" t="n"/>
      <c r="H336" s="34" t="n"/>
    </row>
    <row r="337" ht="21.6" customHeight="1" s="49">
      <c r="A337" s="100" t="n"/>
      <c r="B337" s="34" t="n"/>
      <c r="C337" s="100" t="n"/>
      <c r="D337" s="34" t="n"/>
      <c r="E337" s="34" t="n"/>
      <c r="F337" s="34" t="n"/>
      <c r="G337" s="34" t="n"/>
      <c r="H337" s="34" t="n"/>
    </row>
    <row r="338" ht="21.6" customHeight="1" s="49">
      <c r="A338" s="100" t="n"/>
      <c r="B338" s="34" t="n"/>
      <c r="C338" s="100" t="n"/>
      <c r="D338" s="34" t="n"/>
      <c r="E338" s="34" t="n"/>
      <c r="F338" s="34" t="n"/>
      <c r="G338" s="34" t="n"/>
      <c r="H338" s="34" t="n"/>
    </row>
    <row r="339" ht="21.6" customHeight="1" s="49">
      <c r="A339" s="100" t="n"/>
      <c r="B339" s="34" t="n"/>
      <c r="C339" s="100" t="n"/>
      <c r="D339" s="34" t="n"/>
      <c r="E339" s="34" t="n"/>
      <c r="F339" s="34" t="n"/>
      <c r="G339" s="34" t="n"/>
      <c r="H339" s="34" t="n"/>
    </row>
    <row r="340" ht="21.6" customHeight="1" s="49">
      <c r="A340" s="100" t="n"/>
      <c r="B340" s="34" t="n"/>
      <c r="C340" s="100" t="n"/>
      <c r="D340" s="34" t="n"/>
      <c r="E340" s="34" t="n"/>
      <c r="F340" s="34" t="n"/>
      <c r="G340" s="34" t="n"/>
      <c r="H340" s="34" t="n"/>
    </row>
    <row r="341" ht="21.6" customHeight="1" s="49">
      <c r="A341" s="100" t="n"/>
      <c r="B341" s="34" t="n"/>
      <c r="C341" s="100" t="n"/>
      <c r="D341" s="34" t="n"/>
      <c r="E341" s="34" t="n"/>
      <c r="F341" s="34" t="n"/>
      <c r="G341" s="34" t="n"/>
      <c r="H341" s="34" t="n"/>
    </row>
    <row r="342" ht="21.6" customHeight="1" s="49">
      <c r="A342" s="100" t="n"/>
      <c r="B342" s="34" t="n"/>
      <c r="C342" s="100" t="n"/>
      <c r="D342" s="34" t="n"/>
      <c r="E342" s="34" t="n"/>
      <c r="F342" s="34" t="n"/>
      <c r="G342" s="34" t="n"/>
      <c r="H342" s="34" t="n"/>
    </row>
    <row r="343" ht="21.6" customHeight="1" s="49">
      <c r="A343" s="100" t="n"/>
      <c r="B343" s="34" t="n"/>
      <c r="C343" s="100" t="n"/>
      <c r="D343" s="34" t="n"/>
      <c r="E343" s="34" t="n"/>
      <c r="F343" s="34" t="n"/>
      <c r="G343" s="34" t="n"/>
      <c r="H343" s="34" t="n"/>
    </row>
    <row r="344" ht="21.6" customHeight="1" s="49">
      <c r="A344" s="100" t="n"/>
      <c r="B344" s="34" t="n"/>
      <c r="C344" s="100" t="n"/>
      <c r="D344" s="34" t="n"/>
      <c r="E344" s="34" t="n"/>
      <c r="F344" s="34" t="n"/>
      <c r="G344" s="34" t="n"/>
      <c r="H344" s="34" t="n"/>
    </row>
    <row r="345" ht="21.6" customHeight="1" s="49">
      <c r="A345" s="100" t="n"/>
      <c r="B345" s="34" t="n"/>
      <c r="C345" s="100" t="n"/>
      <c r="D345" s="34" t="n"/>
      <c r="E345" s="34" t="n"/>
      <c r="F345" s="34" t="n"/>
      <c r="G345" s="34" t="n"/>
      <c r="H345" s="34" t="n"/>
    </row>
    <row r="346" ht="21.6" customHeight="1" s="49">
      <c r="A346" s="100" t="n"/>
      <c r="B346" s="34" t="n"/>
      <c r="C346" s="100" t="n"/>
      <c r="D346" s="34" t="n"/>
      <c r="E346" s="34" t="n"/>
      <c r="F346" s="34" t="n"/>
      <c r="G346" s="34" t="n"/>
      <c r="H346" s="34" t="n"/>
    </row>
    <row r="347" ht="21.6" customHeight="1" s="49">
      <c r="A347" s="100" t="n"/>
      <c r="B347" s="34" t="n"/>
      <c r="C347" s="100" t="n"/>
      <c r="D347" s="34" t="n"/>
      <c r="E347" s="34" t="n"/>
      <c r="F347" s="34" t="n"/>
      <c r="G347" s="34" t="n"/>
      <c r="H347" s="34" t="n"/>
    </row>
    <row r="348" ht="21.6" customHeight="1" s="49">
      <c r="A348" s="100" t="n"/>
      <c r="B348" s="34" t="n"/>
      <c r="C348" s="100" t="n"/>
      <c r="D348" s="34" t="n"/>
      <c r="E348" s="34" t="n"/>
      <c r="F348" s="34" t="n"/>
      <c r="G348" s="34" t="n"/>
      <c r="H348" s="34" t="n"/>
    </row>
    <row r="349" ht="21.6" customHeight="1" s="49">
      <c r="A349" s="100" t="n"/>
      <c r="B349" s="34" t="n"/>
      <c r="C349" s="100" t="n"/>
      <c r="D349" s="34" t="n"/>
      <c r="E349" s="34" t="n"/>
      <c r="F349" s="34" t="n"/>
      <c r="G349" s="34" t="n"/>
      <c r="H349" s="34" t="n"/>
    </row>
    <row r="350" ht="21.6" customHeight="1" s="49">
      <c r="A350" s="100" t="n"/>
      <c r="B350" s="34" t="n"/>
      <c r="C350" s="100" t="n"/>
      <c r="D350" s="34" t="n"/>
      <c r="E350" s="34" t="n"/>
      <c r="F350" s="34" t="n"/>
      <c r="G350" s="34" t="n"/>
      <c r="H350" s="34" t="n"/>
    </row>
    <row r="351" ht="21.6" customHeight="1" s="49">
      <c r="A351" s="100" t="n"/>
      <c r="B351" s="34" t="n"/>
      <c r="C351" s="100" t="n"/>
      <c r="D351" s="34" t="n"/>
      <c r="E351" s="34" t="n"/>
      <c r="F351" s="34" t="n"/>
      <c r="G351" s="34" t="n"/>
      <c r="H351" s="34" t="n"/>
    </row>
    <row r="352" ht="21.6" customHeight="1" s="49">
      <c r="A352" s="100" t="n"/>
      <c r="B352" s="34" t="n"/>
      <c r="C352" s="100" t="n"/>
      <c r="D352" s="34" t="n"/>
      <c r="E352" s="34" t="n"/>
      <c r="F352" s="34" t="n"/>
      <c r="G352" s="34" t="n"/>
      <c r="H352" s="34" t="n"/>
    </row>
    <row r="353" ht="21.6" customHeight="1" s="49">
      <c r="A353" s="100" t="n"/>
      <c r="B353" s="34" t="n"/>
      <c r="C353" s="100" t="n"/>
      <c r="D353" s="34" t="n"/>
      <c r="E353" s="34" t="n"/>
      <c r="F353" s="34" t="n"/>
      <c r="G353" s="34" t="n"/>
      <c r="H353" s="34" t="n"/>
    </row>
    <row r="354" ht="21.6" customHeight="1" s="49">
      <c r="A354" s="100" t="n"/>
      <c r="B354" s="34" t="n"/>
      <c r="C354" s="100" t="n"/>
      <c r="D354" s="34" t="n"/>
      <c r="E354" s="34" t="n"/>
      <c r="F354" s="34" t="n"/>
      <c r="G354" s="34" t="n"/>
      <c r="H354" s="34" t="n"/>
    </row>
    <row r="355" ht="21.6" customHeight="1" s="49">
      <c r="A355" s="100" t="n"/>
      <c r="B355" s="34" t="n"/>
      <c r="C355" s="100" t="n"/>
      <c r="D355" s="34" t="n"/>
      <c r="E355" s="34" t="n"/>
      <c r="F355" s="34" t="n"/>
      <c r="G355" s="34" t="n"/>
      <c r="H355" s="34" t="n"/>
    </row>
    <row r="356" ht="21.6" customHeight="1" s="49">
      <c r="A356" s="100" t="n"/>
      <c r="B356" s="34" t="n"/>
      <c r="C356" s="100" t="n"/>
      <c r="D356" s="34" t="n"/>
      <c r="E356" s="34" t="n"/>
      <c r="F356" s="34" t="n"/>
      <c r="G356" s="34" t="n"/>
      <c r="H356" s="34" t="n"/>
    </row>
    <row r="357" ht="21.6" customHeight="1" s="49">
      <c r="A357" s="100" t="n"/>
      <c r="B357" s="34" t="n"/>
      <c r="C357" s="100" t="n"/>
      <c r="D357" s="34" t="n"/>
      <c r="E357" s="34" t="n"/>
      <c r="F357" s="34" t="n"/>
      <c r="G357" s="34" t="n"/>
      <c r="H357" s="34" t="n"/>
    </row>
    <row r="358" ht="21.6" customHeight="1" s="49">
      <c r="A358" s="100" t="n"/>
      <c r="B358" s="34" t="n"/>
      <c r="C358" s="100" t="n"/>
      <c r="D358" s="34" t="n"/>
      <c r="E358" s="34" t="n"/>
      <c r="F358" s="34" t="n"/>
      <c r="G358" s="34" t="n"/>
      <c r="H358" s="34" t="n"/>
    </row>
    <row r="359" ht="21.6" customHeight="1" s="49">
      <c r="A359" s="100" t="n"/>
      <c r="B359" s="34" t="n"/>
      <c r="C359" s="100" t="n"/>
      <c r="D359" s="34" t="n"/>
      <c r="E359" s="34" t="n"/>
      <c r="F359" s="34" t="n"/>
      <c r="G359" s="34" t="n"/>
      <c r="H359" s="34" t="n"/>
    </row>
    <row r="360" ht="21.6" customHeight="1" s="49">
      <c r="A360" s="100" t="n"/>
      <c r="B360" s="34" t="n"/>
      <c r="C360" s="100" t="n"/>
      <c r="D360" s="34" t="n"/>
      <c r="E360" s="34" t="n"/>
      <c r="F360" s="34" t="n"/>
      <c r="G360" s="34" t="n"/>
      <c r="H360" s="34" t="n"/>
    </row>
    <row r="361" ht="21.6" customHeight="1" s="49">
      <c r="A361" s="100" t="n"/>
      <c r="B361" s="34" t="n"/>
      <c r="C361" s="100" t="n"/>
      <c r="D361" s="34" t="n"/>
      <c r="E361" s="34" t="n"/>
      <c r="F361" s="34" t="n"/>
      <c r="G361" s="34" t="n"/>
      <c r="H361" s="34" t="n"/>
    </row>
    <row r="362" ht="21.6" customHeight="1" s="49">
      <c r="A362" s="100" t="n"/>
      <c r="B362" s="34" t="n"/>
      <c r="C362" s="100" t="n"/>
      <c r="D362" s="34" t="n"/>
      <c r="E362" s="34" t="n"/>
      <c r="F362" s="34" t="n"/>
      <c r="G362" s="34" t="n"/>
      <c r="H362" s="34" t="n"/>
    </row>
    <row r="363" ht="21.6" customHeight="1" s="49">
      <c r="A363" s="100" t="n"/>
      <c r="B363" s="34" t="n"/>
      <c r="C363" s="100" t="n"/>
      <c r="D363" s="34" t="n"/>
      <c r="E363" s="34" t="n"/>
      <c r="F363" s="34" t="n"/>
      <c r="G363" s="34" t="n"/>
      <c r="H363" s="34" t="n"/>
    </row>
    <row r="364" ht="21.6" customHeight="1" s="49">
      <c r="A364" s="100" t="n"/>
      <c r="B364" s="34" t="n"/>
      <c r="C364" s="100" t="n"/>
      <c r="D364" s="34" t="n"/>
      <c r="E364" s="34" t="n"/>
      <c r="F364" s="34" t="n"/>
      <c r="G364" s="34" t="n"/>
      <c r="H364" s="34" t="n"/>
    </row>
    <row r="365" ht="21.6" customHeight="1" s="49">
      <c r="A365" s="100" t="n"/>
      <c r="B365" s="34" t="n"/>
      <c r="C365" s="100" t="n"/>
      <c r="D365" s="34" t="n"/>
      <c r="E365" s="34" t="n"/>
      <c r="F365" s="34" t="n"/>
      <c r="G365" s="34" t="n"/>
      <c r="H365" s="34" t="n"/>
    </row>
    <row r="366" ht="21.6" customHeight="1" s="49">
      <c r="A366" s="100" t="n"/>
      <c r="B366" s="34" t="n"/>
      <c r="C366" s="100" t="n"/>
      <c r="D366" s="34" t="n"/>
      <c r="E366" s="34" t="n"/>
      <c r="F366" s="34" t="n"/>
      <c r="G366" s="34" t="n"/>
      <c r="H366" s="34" t="n"/>
    </row>
    <row r="367" ht="21.6" customHeight="1" s="49">
      <c r="A367" s="100" t="n"/>
      <c r="B367" s="34" t="n"/>
      <c r="C367" s="100" t="n"/>
      <c r="D367" s="34" t="n"/>
      <c r="E367" s="34" t="n"/>
      <c r="F367" s="34" t="n"/>
      <c r="G367" s="34" t="n"/>
      <c r="H367" s="34" t="n"/>
    </row>
    <row r="368" ht="21.6" customHeight="1" s="49">
      <c r="A368" s="100" t="n"/>
      <c r="B368" s="34" t="n"/>
      <c r="C368" s="100" t="n"/>
      <c r="D368" s="34" t="n"/>
      <c r="E368" s="34" t="n"/>
      <c r="F368" s="34" t="n"/>
      <c r="G368" s="34" t="n"/>
      <c r="H368" s="34" t="n"/>
    </row>
    <row r="369" ht="21.6" customHeight="1" s="49">
      <c r="A369" s="100" t="n"/>
      <c r="B369" s="34" t="n"/>
      <c r="C369" s="100" t="n"/>
      <c r="D369" s="34" t="n"/>
      <c r="E369" s="34" t="n"/>
      <c r="F369" s="34" t="n"/>
      <c r="G369" s="34" t="n"/>
      <c r="H369" s="34" t="n"/>
    </row>
    <row r="370" ht="21.6" customHeight="1" s="49">
      <c r="A370" s="100" t="n"/>
      <c r="B370" s="34" t="n"/>
      <c r="C370" s="100" t="n"/>
      <c r="D370" s="34" t="n"/>
      <c r="E370" s="34" t="n"/>
      <c r="F370" s="34" t="n"/>
      <c r="G370" s="34" t="n"/>
      <c r="H370" s="34" t="n"/>
    </row>
    <row r="371" ht="21.6" customHeight="1" s="49">
      <c r="A371" s="100" t="n"/>
      <c r="B371" s="34" t="n"/>
      <c r="C371" s="100" t="n"/>
      <c r="D371" s="34" t="n"/>
      <c r="E371" s="34" t="n"/>
      <c r="F371" s="34" t="n"/>
      <c r="G371" s="34" t="n"/>
      <c r="H371" s="34" t="n"/>
    </row>
    <row r="372" ht="21.6" customHeight="1" s="49">
      <c r="A372" s="100" t="n"/>
      <c r="B372" s="34" t="n"/>
      <c r="C372" s="100" t="n"/>
      <c r="D372" s="34" t="n"/>
      <c r="E372" s="34" t="n"/>
      <c r="F372" s="34" t="n"/>
      <c r="G372" s="34" t="n"/>
      <c r="H372" s="34" t="n"/>
    </row>
    <row r="373" ht="21.6" customHeight="1" s="49">
      <c r="A373" s="100" t="n"/>
      <c r="B373" s="34" t="n"/>
      <c r="C373" s="100" t="n"/>
      <c r="D373" s="34" t="n"/>
      <c r="E373" s="34" t="n"/>
      <c r="F373" s="34" t="n"/>
      <c r="G373" s="34" t="n"/>
      <c r="H373" s="34" t="n"/>
    </row>
    <row r="374" ht="21.6" customHeight="1" s="49">
      <c r="A374" s="100" t="n"/>
      <c r="B374" s="34" t="n"/>
      <c r="C374" s="100" t="n"/>
      <c r="D374" s="34" t="n"/>
      <c r="E374" s="34" t="n"/>
      <c r="F374" s="34" t="n"/>
      <c r="G374" s="34" t="n"/>
      <c r="H374" s="34" t="n"/>
    </row>
    <row r="375" ht="21.6" customHeight="1" s="49">
      <c r="A375" s="100" t="n"/>
      <c r="B375" s="34" t="n"/>
      <c r="C375" s="100" t="n"/>
      <c r="D375" s="34" t="n"/>
      <c r="E375" s="34" t="n"/>
      <c r="F375" s="34" t="n"/>
      <c r="G375" s="34" t="n"/>
      <c r="H375" s="34" t="n"/>
    </row>
    <row r="376" ht="21.6" customHeight="1" s="49">
      <c r="A376" s="100" t="n"/>
      <c r="B376" s="34" t="n"/>
      <c r="C376" s="100" t="n"/>
      <c r="D376" s="34" t="n"/>
      <c r="E376" s="34" t="n"/>
      <c r="F376" s="34" t="n"/>
      <c r="G376" s="34" t="n"/>
      <c r="H376" s="34" t="n"/>
    </row>
    <row r="377" ht="21.6" customHeight="1" s="49">
      <c r="A377" s="100" t="n"/>
      <c r="B377" s="34" t="n"/>
      <c r="C377" s="100" t="n"/>
      <c r="D377" s="34" t="n"/>
      <c r="E377" s="34" t="n"/>
      <c r="F377" s="34" t="n"/>
      <c r="G377" s="34" t="n"/>
      <c r="H377" s="34" t="n"/>
    </row>
    <row r="378" ht="21.6" customHeight="1" s="49">
      <c r="A378" s="100" t="n"/>
      <c r="B378" s="34" t="n"/>
      <c r="C378" s="100" t="n"/>
      <c r="D378" s="34" t="n"/>
      <c r="E378" s="34" t="n"/>
      <c r="F378" s="34" t="n"/>
      <c r="G378" s="34" t="n"/>
      <c r="H378" s="34" t="n"/>
    </row>
    <row r="379" ht="21.6" customHeight="1" s="49">
      <c r="A379" s="100" t="n"/>
      <c r="B379" s="34" t="n"/>
      <c r="C379" s="100" t="n"/>
      <c r="D379" s="34" t="n"/>
      <c r="E379" s="34" t="n"/>
      <c r="F379" s="34" t="n"/>
      <c r="G379" s="34" t="n"/>
      <c r="H379" s="34" t="n"/>
    </row>
    <row r="380" ht="21.6" customHeight="1" s="49">
      <c r="A380" s="100" t="n"/>
      <c r="B380" s="34" t="n"/>
      <c r="C380" s="100" t="n"/>
      <c r="D380" s="34" t="n"/>
      <c r="E380" s="34" t="n"/>
      <c r="F380" s="34" t="n"/>
      <c r="G380" s="34" t="n"/>
      <c r="H380" s="34" t="n"/>
    </row>
    <row r="381" ht="21.6" customHeight="1" s="49">
      <c r="A381" s="100" t="n"/>
      <c r="B381" s="34" t="n"/>
      <c r="C381" s="100" t="n"/>
      <c r="D381" s="34" t="n"/>
      <c r="E381" s="34" t="n"/>
      <c r="F381" s="34" t="n"/>
      <c r="G381" s="34" t="n"/>
      <c r="H381" s="34" t="n"/>
    </row>
    <row r="382" ht="21.6" customHeight="1" s="49">
      <c r="A382" s="100" t="n"/>
      <c r="B382" s="34" t="n"/>
      <c r="C382" s="100" t="n"/>
      <c r="D382" s="34" t="n"/>
      <c r="E382" s="34" t="n"/>
      <c r="F382" s="34" t="n"/>
      <c r="G382" s="34" t="n"/>
      <c r="H382" s="34" t="n"/>
    </row>
    <row r="383" ht="21.6" customHeight="1" s="49">
      <c r="A383" s="100" t="n"/>
      <c r="B383" s="34" t="n"/>
      <c r="C383" s="100" t="n"/>
      <c r="D383" s="34" t="n"/>
      <c r="E383" s="34" t="n"/>
      <c r="F383" s="34" t="n"/>
      <c r="G383" s="34" t="n"/>
      <c r="H383" s="34" t="n"/>
    </row>
    <row r="384" ht="21.6" customHeight="1" s="49">
      <c r="A384" s="100" t="n"/>
      <c r="B384" s="34" t="n"/>
      <c r="C384" s="100" t="n"/>
      <c r="D384" s="34" t="n"/>
      <c r="E384" s="34" t="n"/>
      <c r="F384" s="34" t="n"/>
      <c r="G384" s="34" t="n"/>
      <c r="H384" s="34" t="n"/>
    </row>
    <row r="385" ht="21.6" customHeight="1" s="49">
      <c r="A385" s="100" t="n"/>
      <c r="B385" s="34" t="n"/>
      <c r="C385" s="100" t="n"/>
      <c r="D385" s="34" t="n"/>
      <c r="E385" s="34" t="n"/>
      <c r="F385" s="34" t="n"/>
      <c r="G385" s="34" t="n"/>
      <c r="H385" s="34" t="n"/>
    </row>
    <row r="386" ht="21.6" customHeight="1" s="49">
      <c r="A386" s="100" t="n"/>
      <c r="B386" s="34" t="n"/>
      <c r="C386" s="100" t="n"/>
      <c r="D386" s="34" t="n"/>
      <c r="E386" s="34" t="n"/>
      <c r="F386" s="34" t="n"/>
      <c r="G386" s="34" t="n"/>
      <c r="H386" s="34" t="n"/>
    </row>
    <row r="387" ht="21.6" customHeight="1" s="49">
      <c r="A387" s="100" t="n"/>
      <c r="B387" s="34" t="n"/>
      <c r="C387" s="100" t="n"/>
      <c r="D387" s="34" t="n"/>
      <c r="E387" s="34" t="n"/>
      <c r="F387" s="34" t="n"/>
      <c r="G387" s="34" t="n"/>
      <c r="H387" s="34" t="n"/>
    </row>
    <row r="388" ht="21.6" customHeight="1" s="49">
      <c r="A388" s="100" t="n"/>
      <c r="B388" s="34" t="n"/>
      <c r="C388" s="100" t="n"/>
      <c r="D388" s="34" t="n"/>
      <c r="E388" s="34" t="n"/>
      <c r="F388" s="34" t="n"/>
      <c r="G388" s="34" t="n"/>
      <c r="H388" s="34" t="n"/>
    </row>
    <row r="389" ht="21.6" customHeight="1" s="49">
      <c r="A389" s="100" t="n"/>
      <c r="B389" s="34" t="n"/>
      <c r="C389" s="100" t="n"/>
      <c r="D389" s="34" t="n"/>
      <c r="E389" s="34" t="n"/>
      <c r="F389" s="34" t="n"/>
      <c r="G389" s="34" t="n"/>
      <c r="H389" s="34" t="n"/>
    </row>
    <row r="390" ht="21.6" customHeight="1" s="49">
      <c r="A390" s="100" t="n"/>
      <c r="B390" s="34" t="n"/>
      <c r="C390" s="100" t="n"/>
      <c r="D390" s="34" t="n"/>
      <c r="E390" s="34" t="n"/>
      <c r="F390" s="34" t="n"/>
      <c r="G390" s="34" t="n"/>
      <c r="H390" s="34" t="n"/>
    </row>
    <row r="391" ht="21.6" customHeight="1" s="49">
      <c r="A391" s="100" t="n"/>
      <c r="B391" s="34" t="n"/>
      <c r="C391" s="100" t="n"/>
      <c r="D391" s="34" t="n"/>
      <c r="E391" s="34" t="n"/>
      <c r="F391" s="34" t="n"/>
      <c r="G391" s="34" t="n"/>
      <c r="H391" s="34" t="n"/>
    </row>
    <row r="392" ht="21.6" customHeight="1" s="49">
      <c r="A392" s="100" t="n"/>
      <c r="B392" s="34" t="n"/>
      <c r="C392" s="100" t="n"/>
      <c r="D392" s="34" t="n"/>
      <c r="E392" s="34" t="n"/>
      <c r="F392" s="34" t="n"/>
      <c r="G392" s="34" t="n"/>
      <c r="H392" s="34" t="n"/>
    </row>
    <row r="393" ht="21.6" customHeight="1" s="49">
      <c r="A393" s="100" t="n"/>
      <c r="B393" s="34" t="n"/>
      <c r="C393" s="100" t="n"/>
      <c r="D393" s="34" t="n"/>
      <c r="E393" s="34" t="n"/>
      <c r="F393" s="34" t="n"/>
      <c r="G393" s="34" t="n"/>
      <c r="H393" s="34" t="n"/>
    </row>
    <row r="394" ht="21.6" customHeight="1" s="49">
      <c r="A394" s="100" t="n"/>
      <c r="B394" s="34" t="n"/>
      <c r="C394" s="100" t="n"/>
      <c r="D394" s="34" t="n"/>
      <c r="E394" s="34" t="n"/>
      <c r="F394" s="34" t="n"/>
      <c r="G394" s="34" t="n"/>
      <c r="H394" s="34" t="n"/>
    </row>
    <row r="395" ht="21.6" customHeight="1" s="49">
      <c r="A395" s="100" t="n"/>
      <c r="B395" s="34" t="n"/>
      <c r="C395" s="100" t="n"/>
      <c r="D395" s="34" t="n"/>
      <c r="E395" s="34" t="n"/>
      <c r="F395" s="34" t="n"/>
      <c r="G395" s="34" t="n"/>
      <c r="H395" s="34" t="n"/>
    </row>
    <row r="396" ht="21.6" customHeight="1" s="49">
      <c r="A396" s="100" t="n"/>
      <c r="B396" s="34" t="n"/>
      <c r="C396" s="100" t="n"/>
      <c r="D396" s="34" t="n"/>
      <c r="E396" s="34" t="n"/>
      <c r="F396" s="34" t="n"/>
      <c r="G396" s="34" t="n"/>
      <c r="H396" s="34" t="n"/>
    </row>
    <row r="397" ht="21.6" customHeight="1" s="49">
      <c r="A397" s="100" t="n"/>
      <c r="B397" s="34" t="n"/>
      <c r="C397" s="100" t="n"/>
      <c r="D397" s="34" t="n"/>
      <c r="E397" s="34" t="n"/>
      <c r="F397" s="34" t="n"/>
      <c r="G397" s="34" t="n"/>
      <c r="H397" s="34" t="n"/>
    </row>
    <row r="398" ht="21.6" customHeight="1" s="49">
      <c r="A398" s="100" t="n"/>
      <c r="B398" s="34" t="n"/>
      <c r="C398" s="100" t="n"/>
      <c r="D398" s="34" t="n"/>
      <c r="E398" s="34" t="n"/>
      <c r="F398" s="34" t="n"/>
      <c r="G398" s="34" t="n"/>
      <c r="H398" s="34" t="n"/>
    </row>
    <row r="399" ht="21.6" customHeight="1" s="49">
      <c r="A399" s="100" t="n"/>
      <c r="B399" s="34" t="n"/>
      <c r="C399" s="100" t="n"/>
      <c r="D399" s="34" t="n"/>
      <c r="E399" s="34" t="n"/>
      <c r="F399" s="34" t="n"/>
      <c r="G399" s="34" t="n"/>
      <c r="H399" s="34" t="n"/>
    </row>
    <row r="400" ht="21.6" customHeight="1" s="49">
      <c r="A400" s="100" t="n"/>
      <c r="B400" s="34" t="n"/>
      <c r="C400" s="100" t="n"/>
      <c r="D400" s="34" t="n"/>
      <c r="E400" s="34" t="n"/>
      <c r="F400" s="34" t="n"/>
      <c r="G400" s="34" t="n"/>
      <c r="H400" s="34" t="n"/>
    </row>
    <row r="401" ht="21.6" customHeight="1" s="49">
      <c r="A401" s="100" t="n"/>
      <c r="B401" s="34" t="n"/>
      <c r="C401" s="100" t="n"/>
      <c r="D401" s="34" t="n"/>
      <c r="E401" s="34" t="n"/>
      <c r="F401" s="34" t="n"/>
      <c r="G401" s="34" t="n"/>
      <c r="H401" s="34" t="n"/>
    </row>
    <row r="402" ht="21.6" customHeight="1" s="49">
      <c r="A402" s="100" t="n"/>
      <c r="B402" s="34" t="n"/>
      <c r="C402" s="100" t="n"/>
      <c r="D402" s="34" t="n"/>
      <c r="E402" s="34" t="n"/>
      <c r="F402" s="34" t="n"/>
      <c r="G402" s="34" t="n"/>
      <c r="H402" s="34" t="n"/>
    </row>
    <row r="403" ht="21.6" customHeight="1" s="49">
      <c r="A403" s="100" t="n"/>
      <c r="B403" s="34" t="n"/>
      <c r="C403" s="100" t="n"/>
      <c r="D403" s="34" t="n"/>
      <c r="E403" s="34" t="n"/>
      <c r="F403" s="34" t="n"/>
      <c r="G403" s="34" t="n"/>
      <c r="H403" s="34" t="n"/>
    </row>
    <row r="404" ht="21.6" customHeight="1" s="49">
      <c r="A404" s="100" t="n"/>
      <c r="B404" s="34" t="n"/>
      <c r="C404" s="100" t="n"/>
      <c r="D404" s="34" t="n"/>
      <c r="E404" s="34" t="n"/>
      <c r="F404" s="34" t="n"/>
      <c r="G404" s="34" t="n"/>
      <c r="H404" s="34" t="n"/>
    </row>
    <row r="405" ht="21.6" customHeight="1" s="49">
      <c r="A405" s="100" t="n"/>
      <c r="B405" s="34" t="n"/>
      <c r="C405" s="100" t="n"/>
      <c r="D405" s="34" t="n"/>
      <c r="E405" s="34" t="n"/>
      <c r="F405" s="34" t="n"/>
      <c r="G405" s="34" t="n"/>
      <c r="H405" s="34" t="n"/>
    </row>
    <row r="406" ht="21.6" customHeight="1" s="49">
      <c r="A406" s="100" t="n"/>
      <c r="B406" s="34" t="n"/>
      <c r="C406" s="100" t="n"/>
      <c r="D406" s="34" t="n"/>
      <c r="E406" s="34" t="n"/>
      <c r="F406" s="34" t="n"/>
      <c r="G406" s="34" t="n"/>
      <c r="H406" s="34" t="n"/>
    </row>
    <row r="407" ht="21.6" customHeight="1" s="49">
      <c r="A407" s="100" t="n"/>
      <c r="B407" s="34" t="n"/>
      <c r="C407" s="100" t="n"/>
      <c r="D407" s="34" t="n"/>
      <c r="E407" s="34" t="n"/>
      <c r="F407" s="34" t="n"/>
      <c r="G407" s="34" t="n"/>
      <c r="H407" s="34" t="n"/>
    </row>
    <row r="408" ht="21.6" customHeight="1" s="49">
      <c r="A408" s="100" t="n"/>
      <c r="B408" s="34" t="n"/>
      <c r="C408" s="100" t="n"/>
      <c r="D408" s="34" t="n"/>
      <c r="E408" s="34" t="n"/>
      <c r="F408" s="34" t="n"/>
      <c r="G408" s="34" t="n"/>
      <c r="H408" s="34" t="n"/>
    </row>
    <row r="409" ht="21.6" customHeight="1" s="49">
      <c r="A409" s="100" t="n"/>
      <c r="B409" s="34" t="n"/>
      <c r="C409" s="100" t="n"/>
      <c r="D409" s="34" t="n"/>
      <c r="E409" s="34" t="n"/>
      <c r="F409" s="34" t="n"/>
      <c r="G409" s="34" t="n"/>
      <c r="H409" s="34" t="n"/>
    </row>
    <row r="410" ht="21.6" customHeight="1" s="49">
      <c r="A410" s="100" t="n"/>
      <c r="B410" s="34" t="n"/>
      <c r="C410" s="100" t="n"/>
      <c r="D410" s="34" t="n"/>
      <c r="E410" s="34" t="n"/>
      <c r="F410" s="34" t="n"/>
      <c r="G410" s="34" t="n"/>
      <c r="H410" s="34" t="n"/>
    </row>
    <row r="411" ht="21.6" customHeight="1" s="49">
      <c r="A411" s="100" t="n"/>
      <c r="B411" s="34" t="n"/>
      <c r="C411" s="100" t="n"/>
      <c r="D411" s="34" t="n"/>
      <c r="E411" s="34" t="n"/>
      <c r="F411" s="34" t="n"/>
      <c r="G411" s="34" t="n"/>
      <c r="H411" s="34" t="n"/>
    </row>
    <row r="412" ht="21.6" customHeight="1" s="49">
      <c r="A412" s="100" t="n"/>
      <c r="B412" s="34" t="n"/>
      <c r="C412" s="100" t="n"/>
      <c r="D412" s="34" t="n"/>
      <c r="E412" s="34" t="n"/>
      <c r="F412" s="34" t="n"/>
      <c r="G412" s="34" t="n"/>
      <c r="H412" s="34" t="n"/>
    </row>
    <row r="413" ht="21.6" customHeight="1" s="49">
      <c r="A413" s="100" t="n"/>
      <c r="B413" s="34" t="n"/>
      <c r="C413" s="100" t="n"/>
      <c r="D413" s="34" t="n"/>
      <c r="E413" s="34" t="n"/>
      <c r="F413" s="34" t="n"/>
      <c r="G413" s="34" t="n"/>
      <c r="H413" s="34" t="n"/>
    </row>
    <row r="414" ht="21.6" customHeight="1" s="49">
      <c r="A414" s="100" t="n"/>
      <c r="B414" s="34" t="n"/>
      <c r="C414" s="100" t="n"/>
      <c r="D414" s="34" t="n"/>
      <c r="E414" s="34" t="n"/>
      <c r="F414" s="34" t="n"/>
      <c r="G414" s="34" t="n"/>
      <c r="H414" s="34" t="n"/>
    </row>
    <row r="415" ht="21.6" customHeight="1" s="49">
      <c r="A415" s="100" t="n"/>
      <c r="B415" s="34" t="n"/>
      <c r="C415" s="100" t="n"/>
      <c r="D415" s="34" t="n"/>
      <c r="E415" s="34" t="n"/>
      <c r="F415" s="34" t="n"/>
      <c r="G415" s="34" t="n"/>
      <c r="H415" s="34" t="n"/>
    </row>
    <row r="416" ht="21.6" customHeight="1" s="49">
      <c r="A416" s="100" t="n"/>
      <c r="B416" s="34" t="n"/>
      <c r="C416" s="100" t="n"/>
      <c r="D416" s="34" t="n"/>
      <c r="E416" s="34" t="n"/>
      <c r="F416" s="34" t="n"/>
      <c r="G416" s="34" t="n"/>
      <c r="H416" s="34" t="n"/>
    </row>
    <row r="417" ht="21.6" customHeight="1" s="49">
      <c r="A417" s="100" t="n"/>
      <c r="B417" s="34" t="n"/>
      <c r="C417" s="100" t="n"/>
      <c r="D417" s="34" t="n"/>
      <c r="E417" s="34" t="n"/>
      <c r="F417" s="34" t="n"/>
      <c r="G417" s="34" t="n"/>
      <c r="H417" s="34" t="n"/>
    </row>
    <row r="418" ht="21.6" customHeight="1" s="49">
      <c r="A418" s="100" t="n"/>
      <c r="B418" s="34" t="n"/>
      <c r="C418" s="100" t="n"/>
      <c r="D418" s="34" t="n"/>
      <c r="E418" s="34" t="n"/>
      <c r="F418" s="34" t="n"/>
      <c r="G418" s="34" t="n"/>
      <c r="H418" s="34" t="n"/>
    </row>
    <row r="419" ht="21.6" customHeight="1" s="49">
      <c r="A419" s="100" t="n"/>
      <c r="B419" s="34" t="n"/>
      <c r="C419" s="100" t="n"/>
      <c r="D419" s="34" t="n"/>
      <c r="E419" s="34" t="n"/>
      <c r="F419" s="34" t="n"/>
      <c r="G419" s="34" t="n"/>
      <c r="H419" s="34" t="n"/>
    </row>
    <row r="420" ht="21.6" customHeight="1" s="49">
      <c r="A420" s="100" t="n"/>
      <c r="B420" s="34" t="n"/>
      <c r="C420" s="100" t="n"/>
      <c r="D420" s="34" t="n"/>
      <c r="E420" s="34" t="n"/>
      <c r="F420" s="34" t="n"/>
      <c r="G420" s="34" t="n"/>
      <c r="H420" s="34" t="n"/>
    </row>
    <row r="421" ht="21.6" customHeight="1" s="49">
      <c r="A421" s="100" t="n"/>
      <c r="B421" s="34" t="n"/>
      <c r="C421" s="100" t="n"/>
      <c r="D421" s="34" t="n"/>
      <c r="E421" s="34" t="n"/>
      <c r="F421" s="34" t="n"/>
      <c r="G421" s="34" t="n"/>
      <c r="H421" s="34" t="n"/>
    </row>
    <row r="422" ht="21.6" customHeight="1" s="49">
      <c r="A422" s="100" t="n"/>
      <c r="B422" s="34" t="n"/>
      <c r="C422" s="100" t="n"/>
      <c r="D422" s="34" t="n"/>
      <c r="E422" s="34" t="n"/>
      <c r="F422" s="34" t="n"/>
      <c r="G422" s="34" t="n"/>
      <c r="H422" s="34" t="n"/>
    </row>
    <row r="423" ht="21.6" customHeight="1" s="49">
      <c r="A423" s="100" t="n"/>
      <c r="B423" s="34" t="n"/>
      <c r="C423" s="100" t="n"/>
      <c r="D423" s="34" t="n"/>
      <c r="E423" s="34" t="n"/>
      <c r="F423" s="34" t="n"/>
      <c r="G423" s="34" t="n"/>
      <c r="H423" s="34" t="n"/>
    </row>
    <row r="424" ht="21.6" customHeight="1" s="49">
      <c r="A424" s="100" t="n"/>
      <c r="B424" s="34" t="n"/>
      <c r="C424" s="100" t="n"/>
      <c r="D424" s="34" t="n"/>
      <c r="E424" s="34" t="n"/>
      <c r="F424" s="34" t="n"/>
      <c r="G424" s="34" t="n"/>
      <c r="H424" s="34" t="n"/>
    </row>
    <row r="425" ht="21.6" customHeight="1" s="49">
      <c r="A425" s="100" t="n"/>
      <c r="B425" s="34" t="n"/>
      <c r="C425" s="100" t="n"/>
      <c r="D425" s="34" t="n"/>
      <c r="E425" s="34" t="n"/>
      <c r="F425" s="34" t="n"/>
      <c r="G425" s="34" t="n"/>
      <c r="H425" s="34" t="n"/>
    </row>
    <row r="426" ht="21.6" customHeight="1" s="49">
      <c r="A426" s="100" t="n"/>
      <c r="B426" s="34" t="n"/>
      <c r="C426" s="100" t="n"/>
      <c r="D426" s="34" t="n"/>
      <c r="E426" s="34" t="n"/>
      <c r="F426" s="34" t="n"/>
      <c r="G426" s="34" t="n"/>
      <c r="H426" s="34" t="n"/>
    </row>
    <row r="427" ht="21.6" customHeight="1" s="49">
      <c r="A427" s="100" t="n"/>
      <c r="B427" s="34" t="n"/>
      <c r="C427" s="100" t="n"/>
      <c r="D427" s="34" t="n"/>
      <c r="E427" s="34" t="n"/>
      <c r="F427" s="34" t="n"/>
      <c r="G427" s="34" t="n"/>
      <c r="H427" s="34" t="n"/>
    </row>
    <row r="428" ht="21.6" customHeight="1" s="49">
      <c r="A428" s="100" t="n"/>
      <c r="B428" s="34" t="n"/>
      <c r="C428" s="100" t="n"/>
      <c r="D428" s="34" t="n"/>
      <c r="E428" s="34" t="n"/>
      <c r="F428" s="34" t="n"/>
      <c r="G428" s="34" t="n"/>
      <c r="H428" s="34" t="n"/>
    </row>
    <row r="429" ht="21.6" customHeight="1" s="49">
      <c r="A429" s="100" t="n"/>
      <c r="B429" s="34" t="n"/>
      <c r="C429" s="100" t="n"/>
      <c r="D429" s="34" t="n"/>
      <c r="E429" s="34" t="n"/>
      <c r="F429" s="34" t="n"/>
      <c r="G429" s="34" t="n"/>
      <c r="H429" s="34" t="n"/>
    </row>
    <row r="430" ht="21.6" customHeight="1" s="49">
      <c r="A430" s="100" t="n"/>
      <c r="B430" s="34" t="n"/>
      <c r="C430" s="100" t="n"/>
      <c r="D430" s="34" t="n"/>
      <c r="E430" s="34" t="n"/>
      <c r="F430" s="34" t="n"/>
      <c r="G430" s="34" t="n"/>
      <c r="H430" s="34" t="n"/>
    </row>
    <row r="431" ht="21.6" customHeight="1" s="49">
      <c r="A431" s="100" t="n"/>
      <c r="B431" s="34" t="n"/>
      <c r="C431" s="100" t="n"/>
      <c r="D431" s="34" t="n"/>
      <c r="E431" s="34" t="n"/>
      <c r="F431" s="34" t="n"/>
      <c r="G431" s="34" t="n"/>
      <c r="H431" s="34" t="n"/>
    </row>
    <row r="432" ht="21.6" customHeight="1" s="49">
      <c r="A432" s="100" t="n"/>
      <c r="B432" s="34" t="n"/>
      <c r="C432" s="100" t="n"/>
      <c r="D432" s="34" t="n"/>
      <c r="E432" s="34" t="n"/>
      <c r="F432" s="34" t="n"/>
      <c r="G432" s="34" t="n"/>
      <c r="H432" s="34" t="n"/>
    </row>
    <row r="433" ht="21.6" customHeight="1" s="49">
      <c r="A433" s="100" t="n"/>
      <c r="B433" s="34" t="n"/>
      <c r="C433" s="100" t="n"/>
      <c r="D433" s="34" t="n"/>
      <c r="E433" s="34" t="n"/>
      <c r="F433" s="34" t="n"/>
      <c r="G433" s="34" t="n"/>
      <c r="H433" s="34" t="n"/>
    </row>
    <row r="434" ht="21.6" customHeight="1" s="49">
      <c r="A434" s="100" t="n"/>
      <c r="B434" s="34" t="n"/>
      <c r="C434" s="100" t="n"/>
      <c r="D434" s="34" t="n"/>
      <c r="E434" s="34" t="n"/>
      <c r="F434" s="34" t="n"/>
      <c r="G434" s="34" t="n"/>
      <c r="H434" s="34" t="n"/>
    </row>
    <row r="435" ht="21.6" customHeight="1" s="49">
      <c r="A435" s="100" t="n"/>
      <c r="B435" s="34" t="n"/>
      <c r="C435" s="100" t="n"/>
      <c r="D435" s="34" t="n"/>
      <c r="E435" s="34" t="n"/>
      <c r="F435" s="34" t="n"/>
      <c r="G435" s="34" t="n"/>
      <c r="H435" s="34" t="n"/>
    </row>
    <row r="436" ht="21.6" customHeight="1" s="49">
      <c r="A436" s="100" t="n"/>
      <c r="B436" s="34" t="n"/>
      <c r="C436" s="100" t="n"/>
      <c r="D436" s="34" t="n"/>
      <c r="E436" s="34" t="n"/>
      <c r="F436" s="34" t="n"/>
      <c r="G436" s="34" t="n"/>
      <c r="H436" s="34" t="n"/>
    </row>
    <row r="437" ht="21.6" customHeight="1" s="49">
      <c r="A437" s="100" t="n"/>
      <c r="B437" s="34" t="n"/>
      <c r="C437" s="100" t="n"/>
      <c r="D437" s="34" t="n"/>
      <c r="E437" s="34" t="n"/>
      <c r="F437" s="34" t="n"/>
      <c r="G437" s="34" t="n"/>
      <c r="H437" s="34" t="n"/>
    </row>
    <row r="438" ht="21.6" customHeight="1" s="49">
      <c r="A438" s="100" t="n"/>
      <c r="B438" s="34" t="n"/>
      <c r="C438" s="100" t="n"/>
      <c r="D438" s="34" t="n"/>
      <c r="E438" s="34" t="n"/>
      <c r="F438" s="34" t="n"/>
      <c r="G438" s="34" t="n"/>
      <c r="H438" s="34" t="n"/>
    </row>
    <row r="439" ht="21.6" customHeight="1" s="49">
      <c r="A439" s="100" t="n"/>
      <c r="B439" s="34" t="n"/>
      <c r="C439" s="100" t="n"/>
      <c r="D439" s="34" t="n"/>
      <c r="E439" s="34" t="n"/>
      <c r="F439" s="34" t="n"/>
      <c r="G439" s="34" t="n"/>
      <c r="H439" s="34" t="n"/>
    </row>
    <row r="440" ht="21.6" customHeight="1" s="49">
      <c r="A440" s="100" t="n"/>
      <c r="B440" s="34" t="n"/>
      <c r="C440" s="100" t="n"/>
      <c r="D440" s="34" t="n"/>
      <c r="E440" s="34" t="n"/>
      <c r="F440" s="34" t="n"/>
      <c r="G440" s="34" t="n"/>
      <c r="H440" s="34" t="n"/>
    </row>
    <row r="441" ht="21.6" customHeight="1" s="49">
      <c r="A441" s="100" t="n"/>
      <c r="B441" s="34" t="n"/>
      <c r="C441" s="100" t="n"/>
      <c r="D441" s="34" t="n"/>
      <c r="E441" s="34" t="n"/>
      <c r="F441" s="34" t="n"/>
      <c r="G441" s="34" t="n"/>
      <c r="H441" s="34" t="n"/>
    </row>
    <row r="442" ht="21.6" customHeight="1" s="49">
      <c r="A442" s="100" t="n"/>
      <c r="B442" s="34" t="n"/>
      <c r="C442" s="100" t="n"/>
      <c r="D442" s="34" t="n"/>
      <c r="E442" s="34" t="n"/>
      <c r="F442" s="34" t="n"/>
      <c r="G442" s="34" t="n"/>
      <c r="H442" s="34" t="n"/>
    </row>
    <row r="443" ht="21.6" customHeight="1" s="49">
      <c r="A443" s="100" t="n"/>
      <c r="B443" s="34" t="n"/>
      <c r="C443" s="100" t="n"/>
      <c r="D443" s="34" t="n"/>
      <c r="E443" s="34" t="n"/>
      <c r="F443" s="34" t="n"/>
      <c r="G443" s="34" t="n"/>
      <c r="H443" s="34" t="n"/>
    </row>
    <row r="444" ht="21.6" customHeight="1" s="49">
      <c r="A444" s="100" t="n"/>
      <c r="B444" s="34" t="n"/>
      <c r="C444" s="100" t="n"/>
      <c r="D444" s="34" t="n"/>
      <c r="E444" s="34" t="n"/>
      <c r="F444" s="34" t="n"/>
      <c r="G444" s="34" t="n"/>
      <c r="H444" s="34" t="n"/>
    </row>
    <row r="445" ht="21.6" customHeight="1" s="49">
      <c r="A445" s="100" t="n"/>
      <c r="B445" s="34" t="n"/>
      <c r="C445" s="100" t="n"/>
      <c r="D445" s="34" t="n"/>
      <c r="E445" s="34" t="n"/>
      <c r="F445" s="34" t="n"/>
      <c r="G445" s="34" t="n"/>
      <c r="H445" s="34" t="n"/>
    </row>
    <row r="446" ht="21.6" customHeight="1" s="49">
      <c r="A446" s="100" t="n"/>
      <c r="B446" s="34" t="n"/>
      <c r="C446" s="100" t="n"/>
      <c r="D446" s="34" t="n"/>
      <c r="E446" s="34" t="n"/>
      <c r="F446" s="34" t="n"/>
      <c r="G446" s="34" t="n"/>
      <c r="H446" s="34" t="n"/>
    </row>
    <row r="447" ht="21.6" customHeight="1" s="49">
      <c r="A447" s="100" t="n"/>
      <c r="B447" s="34" t="n"/>
      <c r="C447" s="100" t="n"/>
      <c r="D447" s="34" t="n"/>
      <c r="E447" s="34" t="n"/>
      <c r="F447" s="34" t="n"/>
      <c r="G447" s="34" t="n"/>
      <c r="H447" s="34" t="n"/>
    </row>
    <row r="448" ht="21.6" customHeight="1" s="49">
      <c r="A448" s="100" t="n"/>
      <c r="B448" s="34" t="n"/>
      <c r="C448" s="100" t="n"/>
      <c r="D448" s="34" t="n"/>
      <c r="E448" s="34" t="n"/>
      <c r="F448" s="34" t="n"/>
      <c r="G448" s="34" t="n"/>
      <c r="H448" s="34" t="n"/>
    </row>
    <row r="449" ht="21.6" customHeight="1" s="49">
      <c r="A449" s="100" t="n"/>
      <c r="B449" s="34" t="n"/>
      <c r="C449" s="100" t="n"/>
      <c r="D449" s="34" t="n"/>
      <c r="E449" s="34" t="n"/>
      <c r="F449" s="34" t="n"/>
      <c r="G449" s="34" t="n"/>
      <c r="H449" s="34" t="n"/>
    </row>
    <row r="450" ht="21.6" customHeight="1" s="49">
      <c r="A450" s="100" t="n"/>
      <c r="B450" s="34" t="n"/>
      <c r="C450" s="100" t="n"/>
      <c r="D450" s="34" t="n"/>
      <c r="E450" s="34" t="n"/>
      <c r="F450" s="34" t="n"/>
      <c r="G450" s="34" t="n"/>
      <c r="H450" s="34" t="n"/>
    </row>
    <row r="451" ht="21.6" customHeight="1" s="49">
      <c r="A451" s="100" t="n"/>
      <c r="B451" s="34" t="n"/>
      <c r="C451" s="100" t="n"/>
      <c r="D451" s="34" t="n"/>
      <c r="E451" s="34" t="n"/>
      <c r="F451" s="34" t="n"/>
      <c r="G451" s="34" t="n"/>
      <c r="H451" s="34" t="n"/>
    </row>
    <row r="452" ht="21.6" customHeight="1" s="49">
      <c r="A452" s="100" t="n"/>
      <c r="B452" s="34" t="n"/>
      <c r="C452" s="100" t="n"/>
      <c r="D452" s="34" t="n"/>
      <c r="E452" s="34" t="n"/>
      <c r="F452" s="34" t="n"/>
      <c r="G452" s="34" t="n"/>
      <c r="H452" s="34" t="n"/>
    </row>
    <row r="453" ht="21.6" customHeight="1" s="49">
      <c r="A453" s="100" t="n"/>
      <c r="B453" s="34" t="n"/>
      <c r="C453" s="100" t="n"/>
      <c r="D453" s="34" t="n"/>
      <c r="E453" s="34" t="n"/>
      <c r="F453" s="34" t="n"/>
      <c r="G453" s="34" t="n"/>
      <c r="H453" s="34" t="n"/>
    </row>
    <row r="454" ht="21.6" customHeight="1" s="49">
      <c r="A454" s="100" t="n"/>
      <c r="B454" s="34" t="n"/>
      <c r="C454" s="100" t="n"/>
      <c r="D454" s="34" t="n"/>
      <c r="E454" s="34" t="n"/>
      <c r="F454" s="34" t="n"/>
      <c r="G454" s="34" t="n"/>
      <c r="H454" s="34" t="n"/>
    </row>
    <row r="455" ht="21.6" customHeight="1" s="49">
      <c r="A455" s="100" t="n"/>
      <c r="B455" s="34" t="n"/>
      <c r="C455" s="100" t="n"/>
      <c r="D455" s="34" t="n"/>
      <c r="E455" s="34" t="n"/>
      <c r="F455" s="34" t="n"/>
      <c r="G455" s="34" t="n"/>
      <c r="H455" s="34" t="n"/>
    </row>
    <row r="456" ht="21.6" customHeight="1" s="49">
      <c r="A456" s="100" t="n"/>
      <c r="B456" s="34" t="n"/>
      <c r="C456" s="100" t="n"/>
      <c r="D456" s="34" t="n"/>
      <c r="E456" s="34" t="n"/>
      <c r="F456" s="34" t="n"/>
      <c r="G456" s="34" t="n"/>
      <c r="H456" s="34" t="n"/>
    </row>
    <row r="457" ht="21.6" customHeight="1" s="49">
      <c r="A457" s="100" t="n"/>
      <c r="B457" s="34" t="n"/>
      <c r="C457" s="100" t="n"/>
      <c r="D457" s="34" t="n"/>
      <c r="E457" s="34" t="n"/>
      <c r="F457" s="34" t="n"/>
      <c r="G457" s="34" t="n"/>
      <c r="H457" s="34" t="n"/>
    </row>
    <row r="458" ht="21.6" customHeight="1" s="49">
      <c r="A458" s="100" t="n"/>
      <c r="B458" s="34" t="n"/>
      <c r="C458" s="100" t="n"/>
      <c r="D458" s="34" t="n"/>
      <c r="E458" s="34" t="n"/>
      <c r="F458" s="34" t="n"/>
      <c r="G458" s="34" t="n"/>
      <c r="H458" s="34" t="n"/>
    </row>
    <row r="459" ht="21.6" customHeight="1" s="49">
      <c r="A459" s="100" t="n"/>
      <c r="B459" s="34" t="n"/>
      <c r="C459" s="100" t="n"/>
      <c r="D459" s="34" t="n"/>
      <c r="E459" s="34" t="n"/>
      <c r="F459" s="34" t="n"/>
      <c r="G459" s="34" t="n"/>
      <c r="H459" s="34" t="n"/>
    </row>
    <row r="460" ht="21.6" customHeight="1" s="49">
      <c r="A460" s="100" t="n"/>
      <c r="B460" s="34" t="n"/>
      <c r="C460" s="100" t="n"/>
      <c r="D460" s="34" t="n"/>
      <c r="E460" s="34" t="n"/>
      <c r="F460" s="34" t="n"/>
      <c r="G460" s="34" t="n"/>
      <c r="H460" s="34" t="n"/>
    </row>
    <row r="461" ht="21.6" customHeight="1" s="49">
      <c r="A461" s="100" t="n"/>
      <c r="B461" s="34" t="n"/>
      <c r="C461" s="100" t="n"/>
      <c r="D461" s="34" t="n"/>
      <c r="E461" s="34" t="n"/>
      <c r="F461" s="34" t="n"/>
      <c r="G461" s="34" t="n"/>
      <c r="H461" s="34" t="n"/>
    </row>
    <row r="462" ht="21.6" customHeight="1" s="49">
      <c r="A462" s="100" t="n"/>
      <c r="B462" s="34" t="n"/>
      <c r="C462" s="100" t="n"/>
      <c r="D462" s="34" t="n"/>
      <c r="E462" s="34" t="n"/>
      <c r="F462" s="34" t="n"/>
      <c r="G462" s="34" t="n"/>
      <c r="H462" s="34" t="n"/>
    </row>
    <row r="463" ht="21.6" customHeight="1" s="49">
      <c r="A463" s="100" t="n"/>
      <c r="B463" s="34" t="n"/>
      <c r="C463" s="100" t="n"/>
      <c r="D463" s="34" t="n"/>
      <c r="E463" s="34" t="n"/>
      <c r="F463" s="34" t="n"/>
      <c r="G463" s="34" t="n"/>
      <c r="H463" s="34" t="n"/>
    </row>
    <row r="464" ht="21.6" customHeight="1" s="49">
      <c r="A464" s="100" t="n"/>
      <c r="B464" s="34" t="n"/>
      <c r="C464" s="100" t="n"/>
      <c r="D464" s="34" t="n"/>
      <c r="E464" s="34" t="n"/>
      <c r="F464" s="34" t="n"/>
      <c r="G464" s="34" t="n"/>
      <c r="H464" s="34" t="n"/>
    </row>
    <row r="465" ht="21.6" customHeight="1" s="49">
      <c r="A465" s="100" t="n"/>
      <c r="B465" s="34" t="n"/>
      <c r="C465" s="100" t="n"/>
      <c r="D465" s="34" t="n"/>
      <c r="E465" s="34" t="n"/>
      <c r="F465" s="34" t="n"/>
      <c r="G465" s="34" t="n"/>
      <c r="H465" s="34" t="n"/>
    </row>
    <row r="466" ht="21.6" customHeight="1" s="49">
      <c r="A466" s="100" t="n"/>
      <c r="B466" s="34" t="n"/>
      <c r="C466" s="100" t="n"/>
      <c r="D466" s="34" t="n"/>
      <c r="E466" s="34" t="n"/>
      <c r="F466" s="34" t="n"/>
      <c r="G466" s="34" t="n"/>
      <c r="H466" s="34" t="n"/>
    </row>
    <row r="467" ht="21.6" customHeight="1" s="49">
      <c r="A467" s="100" t="n"/>
      <c r="B467" s="34" t="n"/>
      <c r="C467" s="100" t="n"/>
      <c r="D467" s="34" t="n"/>
      <c r="E467" s="34" t="n"/>
      <c r="F467" s="34" t="n"/>
      <c r="G467" s="34" t="n"/>
      <c r="H467" s="34" t="n"/>
    </row>
    <row r="468" ht="21.6" customHeight="1" s="49">
      <c r="A468" s="100" t="n"/>
      <c r="B468" s="34" t="n"/>
      <c r="C468" s="100" t="n"/>
      <c r="D468" s="34" t="n"/>
      <c r="E468" s="34" t="n"/>
      <c r="F468" s="34" t="n"/>
      <c r="G468" s="34" t="n"/>
      <c r="H468" s="34" t="n"/>
    </row>
    <row r="469" ht="21.6" customHeight="1" s="49">
      <c r="A469" s="100" t="n"/>
      <c r="B469" s="34" t="n"/>
      <c r="C469" s="100" t="n"/>
      <c r="D469" s="34" t="n"/>
      <c r="E469" s="34" t="n"/>
      <c r="F469" s="34" t="n"/>
      <c r="G469" s="34" t="n"/>
      <c r="H469" s="34" t="n"/>
    </row>
    <row r="470" ht="21.6" customHeight="1" s="49">
      <c r="A470" s="100" t="n"/>
      <c r="B470" s="34" t="n"/>
      <c r="C470" s="100" t="n"/>
      <c r="D470" s="34" t="n"/>
      <c r="E470" s="34" t="n"/>
      <c r="F470" s="34" t="n"/>
      <c r="G470" s="34" t="n"/>
      <c r="H470" s="34" t="n"/>
    </row>
    <row r="471" ht="21.6" customHeight="1" s="49">
      <c r="A471" s="100" t="n"/>
      <c r="B471" s="34" t="n"/>
      <c r="C471" s="100" t="n"/>
      <c r="D471" s="34" t="n"/>
      <c r="E471" s="34" t="n"/>
      <c r="F471" s="34" t="n"/>
      <c r="G471" s="34" t="n"/>
      <c r="H471" s="34" t="n"/>
    </row>
    <row r="472" ht="21.6" customHeight="1" s="49">
      <c r="A472" s="100" t="n"/>
      <c r="B472" s="34" t="n"/>
      <c r="C472" s="100" t="n"/>
      <c r="D472" s="34" t="n"/>
      <c r="E472" s="34" t="n"/>
      <c r="F472" s="34" t="n"/>
      <c r="G472" s="34" t="n"/>
      <c r="H472" s="34" t="n"/>
    </row>
    <row r="473" ht="21.6" customHeight="1" s="49">
      <c r="A473" s="100" t="n"/>
      <c r="B473" s="34" t="n"/>
      <c r="C473" s="100" t="n"/>
      <c r="D473" s="34" t="n"/>
      <c r="E473" s="34" t="n"/>
      <c r="F473" s="34" t="n"/>
      <c r="G473" s="34" t="n"/>
      <c r="H473" s="34" t="n"/>
    </row>
    <row r="474" ht="21.6" customHeight="1" s="49">
      <c r="A474" s="100" t="n"/>
      <c r="B474" s="34" t="n"/>
      <c r="C474" s="100" t="n"/>
      <c r="D474" s="34" t="n"/>
      <c r="E474" s="34" t="n"/>
      <c r="F474" s="34" t="n"/>
      <c r="G474" s="34" t="n"/>
      <c r="H474" s="34" t="n"/>
    </row>
    <row r="475" ht="21.6" customHeight="1" s="49">
      <c r="A475" s="100" t="n"/>
      <c r="B475" s="34" t="n"/>
      <c r="C475" s="100" t="n"/>
      <c r="D475" s="34" t="n"/>
      <c r="E475" s="34" t="n"/>
      <c r="F475" s="34" t="n"/>
      <c r="G475" s="34" t="n"/>
      <c r="H475" s="34" t="n"/>
    </row>
    <row r="476" ht="21.6" customHeight="1" s="49">
      <c r="A476" s="100" t="n"/>
      <c r="B476" s="34" t="n"/>
      <c r="C476" s="100" t="n"/>
      <c r="D476" s="34" t="n"/>
      <c r="E476" s="34" t="n"/>
      <c r="F476" s="34" t="n"/>
      <c r="G476" s="34" t="n"/>
      <c r="H476" s="34" t="n"/>
    </row>
    <row r="477" ht="21.6" customHeight="1" s="49">
      <c r="A477" s="100" t="n"/>
      <c r="B477" s="34" t="n"/>
      <c r="C477" s="100" t="n"/>
      <c r="D477" s="34" t="n"/>
      <c r="E477" s="34" t="n"/>
      <c r="F477" s="34" t="n"/>
      <c r="G477" s="34" t="n"/>
      <c r="H477" s="34" t="n"/>
    </row>
    <row r="478" ht="21.6" customHeight="1" s="49">
      <c r="A478" s="100" t="n"/>
      <c r="B478" s="34" t="n"/>
      <c r="C478" s="100" t="n"/>
      <c r="D478" s="34" t="n"/>
      <c r="E478" s="34" t="n"/>
      <c r="F478" s="34" t="n"/>
      <c r="G478" s="34" t="n"/>
      <c r="H478" s="34" t="n"/>
    </row>
    <row r="479" ht="21.6" customHeight="1" s="49">
      <c r="A479" s="100" t="n"/>
      <c r="B479" s="34" t="n"/>
      <c r="C479" s="100" t="n"/>
      <c r="D479" s="34" t="n"/>
      <c r="E479" s="34" t="n"/>
      <c r="F479" s="34" t="n"/>
      <c r="G479" s="34" t="n"/>
      <c r="H479" s="34" t="n"/>
    </row>
    <row r="480" ht="21.6" customHeight="1" s="49">
      <c r="A480" s="100" t="n"/>
      <c r="B480" s="34" t="n"/>
      <c r="C480" s="100" t="n"/>
      <c r="D480" s="34" t="n"/>
      <c r="E480" s="34" t="n"/>
      <c r="F480" s="34" t="n"/>
      <c r="G480" s="34" t="n"/>
      <c r="H480" s="34" t="n"/>
    </row>
    <row r="481" ht="21.6" customHeight="1" s="49">
      <c r="A481" s="100" t="n"/>
      <c r="B481" s="34" t="n"/>
      <c r="C481" s="100" t="n"/>
      <c r="D481" s="34" t="n"/>
      <c r="E481" s="34" t="n"/>
      <c r="F481" s="34" t="n"/>
      <c r="G481" s="34" t="n"/>
      <c r="H481" s="34" t="n"/>
    </row>
    <row r="482" ht="21.6" customHeight="1" s="49">
      <c r="A482" s="100" t="n"/>
      <c r="B482" s="34" t="n"/>
      <c r="C482" s="100" t="n"/>
      <c r="D482" s="34" t="n"/>
      <c r="E482" s="34" t="n"/>
      <c r="F482" s="34" t="n"/>
      <c r="G482" s="34" t="n"/>
      <c r="H482" s="34" t="n"/>
    </row>
    <row r="483" ht="21.6" customHeight="1" s="49">
      <c r="A483" s="100" t="n"/>
      <c r="B483" s="34" t="n"/>
      <c r="C483" s="100" t="n"/>
      <c r="D483" s="34" t="n"/>
      <c r="E483" s="34" t="n"/>
      <c r="F483" s="34" t="n"/>
      <c r="G483" s="34" t="n"/>
      <c r="H483" s="34" t="n"/>
    </row>
    <row r="484" ht="21.6" customHeight="1" s="49">
      <c r="A484" s="100" t="n"/>
      <c r="B484" s="34" t="n"/>
      <c r="C484" s="100" t="n"/>
      <c r="D484" s="34" t="n"/>
      <c r="E484" s="34" t="n"/>
      <c r="F484" s="34" t="n"/>
      <c r="G484" s="34" t="n"/>
      <c r="H484" s="34" t="n"/>
    </row>
    <row r="485" ht="21.6" customHeight="1" s="49">
      <c r="A485" s="100" t="n"/>
      <c r="B485" s="34" t="n"/>
      <c r="C485" s="100" t="n"/>
      <c r="D485" s="34" t="n"/>
      <c r="E485" s="34" t="n"/>
      <c r="F485" s="34" t="n"/>
      <c r="G485" s="34" t="n"/>
      <c r="H485" s="34" t="n"/>
    </row>
    <row r="486" ht="21.6" customHeight="1" s="49">
      <c r="A486" s="100" t="n"/>
      <c r="B486" s="34" t="n"/>
      <c r="C486" s="100" t="n"/>
      <c r="D486" s="34" t="n"/>
      <c r="E486" s="34" t="n"/>
      <c r="F486" s="34" t="n"/>
      <c r="G486" s="34" t="n"/>
      <c r="H486" s="34" t="n"/>
    </row>
    <row r="487" ht="21.6" customHeight="1" s="49">
      <c r="A487" s="100" t="n"/>
      <c r="B487" s="34" t="n"/>
      <c r="C487" s="100" t="n"/>
      <c r="D487" s="34" t="n"/>
      <c r="E487" s="34" t="n"/>
      <c r="F487" s="34" t="n"/>
      <c r="G487" s="34" t="n"/>
      <c r="H487" s="34" t="n"/>
    </row>
    <row r="488" ht="21.6" customHeight="1" s="49">
      <c r="A488" s="100" t="n"/>
      <c r="B488" s="34" t="n"/>
      <c r="C488" s="100" t="n"/>
      <c r="D488" s="34" t="n"/>
      <c r="E488" s="34" t="n"/>
      <c r="F488" s="34" t="n"/>
      <c r="G488" s="34" t="n"/>
      <c r="H488" s="34" t="n"/>
    </row>
    <row r="489" ht="21.6" customHeight="1" s="49">
      <c r="A489" s="100" t="n"/>
      <c r="B489" s="34" t="n"/>
      <c r="C489" s="100" t="n"/>
      <c r="D489" s="34" t="n"/>
      <c r="E489" s="34" t="n"/>
      <c r="F489" s="34" t="n"/>
      <c r="G489" s="34" t="n"/>
      <c r="H489" s="34" t="n"/>
    </row>
    <row r="490" ht="21.6" customHeight="1" s="49">
      <c r="A490" s="100" t="n"/>
      <c r="B490" s="34" t="n"/>
      <c r="C490" s="100" t="n"/>
      <c r="D490" s="34" t="n"/>
      <c r="E490" s="34" t="n"/>
      <c r="F490" s="34" t="n"/>
      <c r="G490" s="34" t="n"/>
      <c r="H490" s="34" t="n"/>
    </row>
    <row r="491" ht="21.6" customHeight="1" s="49">
      <c r="A491" s="100" t="n"/>
      <c r="B491" s="34" t="n"/>
      <c r="C491" s="100" t="n"/>
      <c r="D491" s="34" t="n"/>
      <c r="E491" s="34" t="n"/>
      <c r="F491" s="34" t="n"/>
      <c r="G491" s="34" t="n"/>
      <c r="H491" s="34" t="n"/>
    </row>
    <row r="492" ht="21.6" customHeight="1" s="49">
      <c r="A492" s="100" t="n"/>
      <c r="B492" s="34" t="n"/>
      <c r="C492" s="100" t="n"/>
      <c r="D492" s="34" t="n"/>
      <c r="E492" s="34" t="n"/>
      <c r="F492" s="34" t="n"/>
      <c r="G492" s="34" t="n"/>
      <c r="H492" s="34" t="n"/>
    </row>
    <row r="493" ht="21.6" customHeight="1" s="49">
      <c r="A493" s="100" t="n"/>
      <c r="B493" s="34" t="n"/>
      <c r="C493" s="100" t="n"/>
      <c r="D493" s="34" t="n"/>
      <c r="E493" s="34" t="n"/>
      <c r="F493" s="34" t="n"/>
      <c r="G493" s="34" t="n"/>
      <c r="H493" s="34" t="n"/>
    </row>
    <row r="494" ht="21.6" customHeight="1" s="49">
      <c r="A494" s="100" t="n"/>
      <c r="B494" s="34" t="n"/>
      <c r="C494" s="100" t="n"/>
      <c r="D494" s="34" t="n"/>
      <c r="E494" s="34" t="n"/>
      <c r="F494" s="34" t="n"/>
      <c r="G494" s="34" t="n"/>
      <c r="H494" s="34" t="n"/>
    </row>
    <row r="495" ht="21.6" customHeight="1" s="49">
      <c r="A495" s="100" t="n"/>
      <c r="B495" s="34" t="n"/>
      <c r="C495" s="100" t="n"/>
      <c r="D495" s="34" t="n"/>
      <c r="E495" s="34" t="n"/>
      <c r="F495" s="34" t="n"/>
      <c r="G495" s="34" t="n"/>
      <c r="H495" s="34" t="n"/>
    </row>
    <row r="496" ht="21.6" customHeight="1" s="49">
      <c r="A496" s="100" t="n"/>
      <c r="B496" s="34" t="n"/>
      <c r="C496" s="100" t="n"/>
      <c r="D496" s="34" t="n"/>
      <c r="E496" s="34" t="n"/>
      <c r="F496" s="34" t="n"/>
      <c r="G496" s="34" t="n"/>
      <c r="H496" s="34" t="n"/>
    </row>
    <row r="497" ht="21.6" customHeight="1" s="49">
      <c r="A497" s="100" t="n"/>
      <c r="B497" s="34" t="n"/>
      <c r="C497" s="100" t="n"/>
      <c r="D497" s="34" t="n"/>
      <c r="E497" s="34" t="n"/>
      <c r="F497" s="34" t="n"/>
      <c r="G497" s="34" t="n"/>
      <c r="H497" s="34" t="n"/>
    </row>
    <row r="498" ht="21.6" customHeight="1" s="49">
      <c r="A498" s="100" t="n"/>
      <c r="B498" s="34" t="n"/>
      <c r="C498" s="100" t="n"/>
      <c r="D498" s="34" t="n"/>
      <c r="E498" s="34" t="n"/>
      <c r="F498" s="34" t="n"/>
      <c r="G498" s="34" t="n"/>
      <c r="H498" s="34" t="n"/>
    </row>
    <row r="499" ht="21.6" customHeight="1" s="49">
      <c r="A499" s="100" t="n"/>
      <c r="B499" s="34" t="n"/>
      <c r="C499" s="100" t="n"/>
      <c r="D499" s="34" t="n"/>
      <c r="E499" s="34" t="n"/>
      <c r="F499" s="34" t="n"/>
      <c r="G499" s="34" t="n"/>
      <c r="H499" s="34" t="n"/>
    </row>
    <row r="500" ht="21.6" customHeight="1" s="49">
      <c r="A500" s="100" t="n"/>
      <c r="B500" s="34" t="n"/>
      <c r="C500" s="100" t="n"/>
      <c r="D500" s="34" t="n"/>
      <c r="E500" s="34" t="n"/>
      <c r="F500" s="34" t="n"/>
      <c r="G500" s="34" t="n"/>
      <c r="H500" s="34" t="n"/>
    </row>
    <row r="501" ht="21.6" customHeight="1" s="49">
      <c r="A501" s="100" t="n"/>
      <c r="B501" s="34" t="n"/>
      <c r="C501" s="100" t="n"/>
      <c r="D501" s="34" t="n"/>
      <c r="E501" s="34" t="n"/>
      <c r="F501" s="34" t="n"/>
      <c r="G501" s="34" t="n"/>
      <c r="H501" s="34" t="n"/>
    </row>
    <row r="502" ht="21.6" customHeight="1" s="49">
      <c r="A502" s="100" t="n"/>
      <c r="B502" s="34" t="n"/>
      <c r="C502" s="100" t="n"/>
      <c r="D502" s="34" t="n"/>
      <c r="E502" s="34" t="n"/>
      <c r="F502" s="34" t="n"/>
      <c r="G502" s="34" t="n"/>
      <c r="H502" s="34" t="n"/>
    </row>
    <row r="503" ht="21.6" customHeight="1" s="49">
      <c r="A503" s="100" t="n"/>
      <c r="B503" s="34" t="n"/>
      <c r="C503" s="100" t="n"/>
      <c r="D503" s="34" t="n"/>
      <c r="E503" s="34" t="n"/>
      <c r="F503" s="34" t="n"/>
      <c r="G503" s="34" t="n"/>
      <c r="H503" s="34" t="n"/>
    </row>
    <row r="504" ht="21.6" customHeight="1" s="49">
      <c r="A504" s="100" t="n"/>
      <c r="B504" s="34" t="n"/>
      <c r="C504" s="100" t="n"/>
      <c r="D504" s="34" t="n"/>
      <c r="E504" s="34" t="n"/>
      <c r="F504" s="34" t="n"/>
      <c r="G504" s="34" t="n"/>
      <c r="H504" s="34" t="n"/>
    </row>
    <row r="505" ht="21.6" customHeight="1" s="49">
      <c r="A505" s="100" t="n"/>
      <c r="B505" s="34" t="n"/>
      <c r="C505" s="100" t="n"/>
      <c r="D505" s="34" t="n"/>
      <c r="E505" s="34" t="n"/>
      <c r="F505" s="34" t="n"/>
      <c r="G505" s="34" t="n"/>
      <c r="H505" s="34" t="n"/>
    </row>
    <row r="506" ht="21.6" customHeight="1" s="49">
      <c r="A506" s="100" t="n"/>
      <c r="B506" s="34" t="n"/>
      <c r="C506" s="100" t="n"/>
      <c r="D506" s="34" t="n"/>
      <c r="E506" s="34" t="n"/>
      <c r="F506" s="34" t="n"/>
      <c r="G506" s="34" t="n"/>
      <c r="H506" s="34" t="n"/>
    </row>
    <row r="507" ht="21.6" customHeight="1" s="49">
      <c r="A507" s="100" t="n"/>
      <c r="B507" s="34" t="n"/>
      <c r="C507" s="100" t="n"/>
      <c r="D507" s="34" t="n"/>
      <c r="E507" s="34" t="n"/>
      <c r="F507" s="34" t="n"/>
      <c r="G507" s="34" t="n"/>
      <c r="H507" s="34" t="n"/>
    </row>
    <row r="508" ht="21.6" customHeight="1" s="49">
      <c r="A508" s="100" t="n"/>
      <c r="B508" s="34" t="n"/>
      <c r="C508" s="100" t="n"/>
      <c r="D508" s="34" t="n"/>
      <c r="E508" s="34" t="n"/>
      <c r="F508" s="34" t="n"/>
      <c r="G508" s="34" t="n"/>
      <c r="H508" s="34" t="n"/>
    </row>
    <row r="509" ht="21.6" customHeight="1" s="49">
      <c r="A509" s="100" t="n"/>
      <c r="B509" s="34" t="n"/>
      <c r="C509" s="100" t="n"/>
      <c r="D509" s="34" t="n"/>
      <c r="E509" s="34" t="n"/>
      <c r="F509" s="34" t="n"/>
      <c r="G509" s="34" t="n"/>
      <c r="H509" s="34" t="n"/>
    </row>
    <row r="510" ht="21.6" customHeight="1" s="49">
      <c r="A510" s="100" t="n"/>
      <c r="B510" s="34" t="n"/>
      <c r="C510" s="100" t="n"/>
      <c r="D510" s="34" t="n"/>
      <c r="E510" s="34" t="n"/>
      <c r="F510" s="34" t="n"/>
      <c r="G510" s="34" t="n"/>
      <c r="H510" s="34" t="n"/>
    </row>
    <row r="511" ht="21.6" customHeight="1" s="49">
      <c r="A511" s="100" t="n"/>
      <c r="B511" s="34" t="n"/>
      <c r="C511" s="100" t="n"/>
      <c r="D511" s="34" t="n"/>
      <c r="E511" s="34" t="n"/>
      <c r="F511" s="34" t="n"/>
      <c r="G511" s="34" t="n"/>
      <c r="H511" s="34" t="n"/>
    </row>
    <row r="512" ht="21.6" customHeight="1" s="49">
      <c r="A512" s="100" t="n"/>
      <c r="B512" s="34" t="n"/>
      <c r="C512" s="100" t="n"/>
      <c r="D512" s="34" t="n"/>
      <c r="E512" s="34" t="n"/>
      <c r="F512" s="34" t="n"/>
      <c r="G512" s="34" t="n"/>
      <c r="H512" s="34" t="n"/>
    </row>
    <row r="513" ht="21.6" customHeight="1" s="49">
      <c r="A513" s="100" t="n"/>
      <c r="B513" s="34" t="n"/>
      <c r="C513" s="100" t="n"/>
      <c r="D513" s="34" t="n"/>
      <c r="E513" s="34" t="n"/>
      <c r="F513" s="34" t="n"/>
      <c r="G513" s="34" t="n"/>
      <c r="H513" s="34" t="n"/>
    </row>
    <row r="514" ht="21.6" customHeight="1" s="49">
      <c r="A514" s="100" t="n"/>
      <c r="B514" s="34" t="n"/>
      <c r="C514" s="100" t="n"/>
      <c r="D514" s="34" t="n"/>
      <c r="E514" s="34" t="n"/>
      <c r="F514" s="34" t="n"/>
      <c r="G514" s="34" t="n"/>
      <c r="H514" s="34" t="n"/>
    </row>
    <row r="515" ht="21.6" customHeight="1" s="49">
      <c r="A515" s="100" t="n"/>
      <c r="B515" s="34" t="n"/>
      <c r="C515" s="100" t="n"/>
      <c r="D515" s="34" t="n"/>
      <c r="E515" s="34" t="n"/>
      <c r="F515" s="34" t="n"/>
      <c r="G515" s="34" t="n"/>
      <c r="H515" s="34" t="n"/>
    </row>
    <row r="516" ht="21.6" customHeight="1" s="49">
      <c r="A516" s="100" t="n"/>
      <c r="B516" s="34" t="n"/>
      <c r="C516" s="100" t="n"/>
      <c r="D516" s="34" t="n"/>
      <c r="E516" s="34" t="n"/>
      <c r="F516" s="34" t="n"/>
      <c r="G516" s="34" t="n"/>
      <c r="H516" s="34" t="n"/>
    </row>
    <row r="517" ht="21.6" customHeight="1" s="49">
      <c r="A517" s="100" t="n"/>
      <c r="B517" s="34" t="n"/>
      <c r="C517" s="100" t="n"/>
      <c r="D517" s="34" t="n"/>
      <c r="E517" s="34" t="n"/>
      <c r="F517" s="34" t="n"/>
      <c r="G517" s="34" t="n"/>
      <c r="H517" s="34" t="n"/>
    </row>
    <row r="518" ht="21.6" customHeight="1" s="49">
      <c r="A518" s="100" t="n"/>
      <c r="B518" s="34" t="n"/>
      <c r="C518" s="100" t="n"/>
      <c r="D518" s="34" t="n"/>
      <c r="E518" s="34" t="n"/>
      <c r="F518" s="34" t="n"/>
      <c r="G518" s="34" t="n"/>
      <c r="H518" s="34" t="n"/>
    </row>
    <row r="519" ht="21.6" customHeight="1" s="49">
      <c r="A519" s="100" t="n"/>
      <c r="B519" s="34" t="n"/>
      <c r="C519" s="100" t="n"/>
      <c r="D519" s="34" t="n"/>
      <c r="E519" s="34" t="n"/>
      <c r="F519" s="34" t="n"/>
      <c r="G519" s="34" t="n"/>
      <c r="H519" s="34" t="n"/>
    </row>
    <row r="520" ht="21.6" customHeight="1" s="49">
      <c r="A520" s="100" t="n"/>
      <c r="B520" s="34" t="n"/>
      <c r="C520" s="100" t="n"/>
      <c r="D520" s="34" t="n"/>
      <c r="E520" s="34" t="n"/>
      <c r="F520" s="34" t="n"/>
      <c r="G520" s="34" t="n"/>
      <c r="H520" s="34" t="n"/>
    </row>
    <row r="521" ht="21.6" customHeight="1" s="49">
      <c r="A521" s="100" t="n"/>
      <c r="B521" s="34" t="n"/>
      <c r="C521" s="100" t="n"/>
      <c r="D521" s="34" t="n"/>
      <c r="E521" s="34" t="n"/>
      <c r="F521" s="34" t="n"/>
      <c r="G521" s="34" t="n"/>
      <c r="H521" s="34" t="n"/>
    </row>
    <row r="522" ht="21.6" customHeight="1" s="49">
      <c r="A522" s="100" t="n"/>
      <c r="B522" s="34" t="n"/>
      <c r="C522" s="100" t="n"/>
      <c r="D522" s="34" t="n"/>
      <c r="E522" s="34" t="n"/>
      <c r="F522" s="34" t="n"/>
      <c r="G522" s="34" t="n"/>
      <c r="H522" s="34" t="n"/>
    </row>
    <row r="523" ht="21.6" customHeight="1" s="49">
      <c r="A523" s="100" t="n"/>
      <c r="B523" s="34" t="n"/>
      <c r="C523" s="100" t="n"/>
      <c r="D523" s="34" t="n"/>
      <c r="E523" s="34" t="n"/>
      <c r="F523" s="34" t="n"/>
      <c r="G523" s="34" t="n"/>
      <c r="H523" s="34" t="n"/>
    </row>
    <row r="524" ht="21.6" customHeight="1" s="49">
      <c r="A524" s="100" t="n"/>
      <c r="B524" s="34" t="n"/>
      <c r="C524" s="100" t="n"/>
      <c r="D524" s="34" t="n"/>
      <c r="E524" s="34" t="n"/>
      <c r="F524" s="34" t="n"/>
      <c r="G524" s="34" t="n"/>
      <c r="H524" s="34" t="n"/>
    </row>
    <row r="525" ht="21.6" customHeight="1" s="49">
      <c r="A525" s="100" t="n"/>
      <c r="B525" s="34" t="n"/>
      <c r="C525" s="100" t="n"/>
      <c r="D525" s="34" t="n"/>
      <c r="E525" s="34" t="n"/>
      <c r="F525" s="34" t="n"/>
      <c r="G525" s="34" t="n"/>
      <c r="H525" s="34" t="n"/>
    </row>
    <row r="526" ht="21.6" customHeight="1" s="49">
      <c r="A526" s="100" t="n"/>
      <c r="B526" s="34" t="n"/>
      <c r="C526" s="100" t="n"/>
      <c r="D526" s="34" t="n"/>
      <c r="E526" s="34" t="n"/>
      <c r="F526" s="34" t="n"/>
      <c r="G526" s="34" t="n"/>
      <c r="H526" s="34" t="n"/>
    </row>
    <row r="527" ht="21.6" customHeight="1" s="49">
      <c r="A527" s="100" t="n"/>
      <c r="B527" s="34" t="n"/>
      <c r="C527" s="100" t="n"/>
      <c r="D527" s="34" t="n"/>
      <c r="E527" s="34" t="n"/>
      <c r="F527" s="34" t="n"/>
      <c r="G527" s="34" t="n"/>
      <c r="H527" s="34" t="n"/>
    </row>
    <row r="528" ht="21.6" customHeight="1" s="49">
      <c r="A528" s="100" t="n"/>
      <c r="B528" s="34" t="n"/>
      <c r="C528" s="100" t="n"/>
      <c r="D528" s="34" t="n"/>
      <c r="E528" s="34" t="n"/>
      <c r="F528" s="34" t="n"/>
      <c r="G528" s="34" t="n"/>
      <c r="H528" s="34" t="n"/>
    </row>
    <row r="529" ht="21.6" customHeight="1" s="49">
      <c r="A529" s="100" t="n"/>
      <c r="B529" s="34" t="n"/>
      <c r="C529" s="100" t="n"/>
      <c r="D529" s="34" t="n"/>
      <c r="E529" s="34" t="n"/>
      <c r="F529" s="34" t="n"/>
      <c r="G529" s="34" t="n"/>
      <c r="H529" s="34" t="n"/>
    </row>
    <row r="530" ht="21.6" customHeight="1" s="49">
      <c r="A530" s="100" t="n"/>
      <c r="B530" s="34" t="n"/>
      <c r="C530" s="100" t="n"/>
      <c r="D530" s="34" t="n"/>
      <c r="E530" s="34" t="n"/>
      <c r="F530" s="34" t="n"/>
      <c r="G530" s="34" t="n"/>
      <c r="H530" s="34" t="n"/>
    </row>
    <row r="531" ht="21.6" customHeight="1" s="49">
      <c r="A531" s="100" t="n"/>
      <c r="B531" s="34" t="n"/>
      <c r="C531" s="100" t="n"/>
      <c r="D531" s="34" t="n"/>
      <c r="E531" s="34" t="n"/>
      <c r="F531" s="34" t="n"/>
      <c r="G531" s="34" t="n"/>
      <c r="H531" s="34" t="n"/>
    </row>
    <row r="532" ht="21.6" customHeight="1" s="49">
      <c r="A532" s="100" t="n"/>
      <c r="B532" s="34" t="n"/>
      <c r="C532" s="100" t="n"/>
      <c r="D532" s="34" t="n"/>
      <c r="E532" s="34" t="n"/>
      <c r="F532" s="34" t="n"/>
      <c r="G532" s="34" t="n"/>
      <c r="H532" s="34" t="n"/>
    </row>
    <row r="533" ht="21.6" customHeight="1" s="49">
      <c r="A533" s="100" t="n"/>
      <c r="B533" s="34" t="n"/>
      <c r="C533" s="100" t="n"/>
      <c r="D533" s="34" t="n"/>
      <c r="E533" s="34" t="n"/>
      <c r="F533" s="34" t="n"/>
      <c r="G533" s="34" t="n"/>
      <c r="H533" s="34" t="n"/>
    </row>
    <row r="534" ht="21.6" customHeight="1" s="49">
      <c r="A534" s="100" t="n"/>
      <c r="B534" s="34" t="n"/>
      <c r="C534" s="100" t="n"/>
      <c r="D534" s="34" t="n"/>
      <c r="E534" s="34" t="n"/>
      <c r="F534" s="34" t="n"/>
      <c r="G534" s="34" t="n"/>
      <c r="H534" s="34" t="n"/>
    </row>
    <row r="535" ht="21.6" customHeight="1" s="49">
      <c r="A535" s="100" t="n"/>
      <c r="B535" s="34" t="n"/>
      <c r="C535" s="100" t="n"/>
      <c r="D535" s="34" t="n"/>
      <c r="E535" s="34" t="n"/>
      <c r="F535" s="34" t="n"/>
      <c r="G535" s="34" t="n"/>
      <c r="H535" s="34" t="n"/>
    </row>
    <row r="536" ht="21.6" customHeight="1" s="49">
      <c r="A536" s="100" t="n"/>
      <c r="B536" s="34" t="n"/>
      <c r="C536" s="100" t="n"/>
      <c r="D536" s="34" t="n"/>
      <c r="E536" s="34" t="n"/>
      <c r="F536" s="34" t="n"/>
      <c r="G536" s="34" t="n"/>
      <c r="H536" s="34" t="n"/>
    </row>
    <row r="537" ht="21.6" customHeight="1" s="49">
      <c r="A537" s="100" t="n"/>
      <c r="B537" s="34" t="n"/>
      <c r="C537" s="100" t="n"/>
      <c r="D537" s="34" t="n"/>
      <c r="E537" s="34" t="n"/>
      <c r="F537" s="34" t="n"/>
      <c r="G537" s="34" t="n"/>
      <c r="H537" s="34" t="n"/>
    </row>
    <row r="538" ht="21.6" customHeight="1" s="49">
      <c r="A538" s="100" t="n"/>
      <c r="B538" s="34" t="n"/>
      <c r="C538" s="100" t="n"/>
      <c r="D538" s="34" t="n"/>
      <c r="E538" s="34" t="n"/>
      <c r="F538" s="34" t="n"/>
      <c r="G538" s="34" t="n"/>
      <c r="H538" s="34" t="n"/>
    </row>
    <row r="539" ht="21.6" customHeight="1" s="49">
      <c r="A539" s="100" t="n"/>
      <c r="B539" s="34" t="n"/>
      <c r="C539" s="100" t="n"/>
      <c r="D539" s="34" t="n"/>
      <c r="E539" s="34" t="n"/>
      <c r="F539" s="34" t="n"/>
      <c r="G539" s="34" t="n"/>
      <c r="H539" s="34" t="n"/>
    </row>
    <row r="540" ht="21.6" customHeight="1" s="49">
      <c r="A540" s="100" t="n"/>
      <c r="B540" s="34" t="n"/>
      <c r="C540" s="100" t="n"/>
      <c r="D540" s="34" t="n"/>
      <c r="E540" s="34" t="n"/>
      <c r="F540" s="34" t="n"/>
      <c r="G540" s="34" t="n"/>
      <c r="H540" s="34" t="n"/>
    </row>
    <row r="541" ht="21.6" customHeight="1" s="49">
      <c r="A541" s="100" t="n"/>
      <c r="B541" s="34" t="n"/>
      <c r="C541" s="100" t="n"/>
      <c r="D541" s="34" t="n"/>
      <c r="E541" s="34" t="n"/>
      <c r="F541" s="34" t="n"/>
      <c r="G541" s="34" t="n"/>
      <c r="H541" s="34" t="n"/>
    </row>
    <row r="542" ht="21.6" customHeight="1" s="49">
      <c r="A542" s="100" t="n"/>
      <c r="B542" s="34" t="n"/>
      <c r="C542" s="100" t="n"/>
      <c r="D542" s="34" t="n"/>
      <c r="E542" s="34" t="n"/>
      <c r="F542" s="34" t="n"/>
      <c r="G542" s="34" t="n"/>
      <c r="H542" s="34" t="n"/>
    </row>
    <row r="543" ht="21.6" customHeight="1" s="49">
      <c r="A543" s="100" t="n"/>
      <c r="B543" s="34" t="n"/>
      <c r="C543" s="100" t="n"/>
      <c r="D543" s="34" t="n"/>
      <c r="E543" s="34" t="n"/>
      <c r="F543" s="34" t="n"/>
      <c r="G543" s="34" t="n"/>
      <c r="H543" s="34" t="n"/>
    </row>
    <row r="544" ht="21.6" customHeight="1" s="49">
      <c r="A544" s="100" t="n"/>
      <c r="B544" s="34" t="n"/>
      <c r="C544" s="100" t="n"/>
      <c r="D544" s="34" t="n"/>
      <c r="E544" s="34" t="n"/>
      <c r="F544" s="34" t="n"/>
      <c r="G544" s="34" t="n"/>
      <c r="H544" s="34" t="n"/>
    </row>
    <row r="545" ht="21.6" customHeight="1" s="49">
      <c r="A545" s="100" t="n"/>
      <c r="B545" s="34" t="n"/>
      <c r="C545" s="100" t="n"/>
      <c r="D545" s="34" t="n"/>
      <c r="E545" s="34" t="n"/>
      <c r="F545" s="34" t="n"/>
      <c r="G545" s="34" t="n"/>
      <c r="H545" s="34" t="n"/>
    </row>
    <row r="546" ht="21.6" customHeight="1" s="49">
      <c r="A546" s="100" t="n"/>
      <c r="B546" s="34" t="n"/>
      <c r="C546" s="100" t="n"/>
      <c r="D546" s="34" t="n"/>
      <c r="E546" s="34" t="n"/>
      <c r="F546" s="34" t="n"/>
      <c r="G546" s="34" t="n"/>
      <c r="H546" s="34" t="n"/>
    </row>
    <row r="547" ht="21.6" customHeight="1" s="49">
      <c r="A547" s="100" t="n"/>
      <c r="B547" s="34" t="n"/>
      <c r="C547" s="100" t="n"/>
      <c r="D547" s="34" t="n"/>
      <c r="E547" s="34" t="n"/>
      <c r="F547" s="34" t="n"/>
      <c r="G547" s="34" t="n"/>
      <c r="H547" s="34" t="n"/>
    </row>
    <row r="548" ht="21.6" customHeight="1" s="49">
      <c r="A548" s="100" t="n"/>
      <c r="B548" s="34" t="n"/>
      <c r="C548" s="100" t="n"/>
      <c r="D548" s="34" t="n"/>
      <c r="E548" s="34" t="n"/>
      <c r="F548" s="34" t="n"/>
      <c r="G548" s="34" t="n"/>
      <c r="H548" s="34" t="n"/>
    </row>
    <row r="549" ht="21.6" customHeight="1" s="49">
      <c r="A549" s="100" t="n"/>
      <c r="B549" s="34" t="n"/>
      <c r="C549" s="100" t="n"/>
      <c r="D549" s="34" t="n"/>
      <c r="E549" s="34" t="n"/>
      <c r="F549" s="34" t="n"/>
      <c r="G549" s="34" t="n"/>
      <c r="H549" s="34" t="n"/>
    </row>
    <row r="550" ht="21.6" customHeight="1" s="49">
      <c r="A550" s="100" t="n"/>
      <c r="B550" s="34" t="n"/>
      <c r="C550" s="100" t="n"/>
      <c r="D550" s="34" t="n"/>
      <c r="E550" s="34" t="n"/>
      <c r="F550" s="34" t="n"/>
      <c r="G550" s="34" t="n"/>
      <c r="H550" s="34" t="n"/>
    </row>
    <row r="551" ht="21.6" customHeight="1" s="49">
      <c r="A551" s="100" t="n"/>
      <c r="B551" s="34" t="n"/>
      <c r="C551" s="100" t="n"/>
      <c r="D551" s="34" t="n"/>
      <c r="E551" s="34" t="n"/>
      <c r="F551" s="34" t="n"/>
      <c r="G551" s="34" t="n"/>
      <c r="H551" s="34" t="n"/>
    </row>
    <row r="552" ht="21.6" customHeight="1" s="49">
      <c r="A552" s="100" t="n"/>
      <c r="B552" s="34" t="n"/>
      <c r="C552" s="100" t="n"/>
      <c r="D552" s="34" t="n"/>
      <c r="E552" s="34" t="n"/>
      <c r="F552" s="34" t="n"/>
      <c r="G552" s="34" t="n"/>
      <c r="H552" s="34" t="n"/>
    </row>
    <row r="553" ht="21.6" customHeight="1" s="49">
      <c r="A553" s="100" t="n"/>
      <c r="B553" s="34" t="n"/>
      <c r="C553" s="100" t="n"/>
      <c r="D553" s="34" t="n"/>
      <c r="E553" s="34" t="n"/>
      <c r="F553" s="34" t="n"/>
      <c r="G553" s="34" t="n"/>
      <c r="H553" s="34" t="n"/>
    </row>
    <row r="554" ht="21.6" customHeight="1" s="49">
      <c r="A554" s="100" t="n"/>
      <c r="B554" s="34" t="n"/>
      <c r="C554" s="100" t="n"/>
      <c r="D554" s="34" t="n"/>
      <c r="E554" s="34" t="n"/>
      <c r="F554" s="34" t="n"/>
      <c r="G554" s="34" t="n"/>
      <c r="H554" s="34" t="n"/>
    </row>
    <row r="555" ht="21.6" customHeight="1" s="49">
      <c r="A555" s="100" t="n"/>
      <c r="B555" s="34" t="n"/>
      <c r="C555" s="100" t="n"/>
      <c r="D555" s="34" t="n"/>
      <c r="E555" s="34" t="n"/>
      <c r="F555" s="34" t="n"/>
      <c r="G555" s="34" t="n"/>
      <c r="H555" s="34" t="n"/>
    </row>
    <row r="556" ht="21.6" customHeight="1" s="49">
      <c r="A556" s="100" t="n"/>
      <c r="B556" s="34" t="n"/>
      <c r="C556" s="100" t="n"/>
      <c r="D556" s="34" t="n"/>
      <c r="E556" s="34" t="n"/>
      <c r="F556" s="34" t="n"/>
      <c r="G556" s="34" t="n"/>
      <c r="H556" s="34" t="n"/>
    </row>
    <row r="557" ht="21.6" customHeight="1" s="49">
      <c r="A557" s="100" t="n"/>
      <c r="B557" s="34" t="n"/>
      <c r="C557" s="100" t="n"/>
      <c r="D557" s="34" t="n"/>
      <c r="E557" s="34" t="n"/>
      <c r="F557" s="34" t="n"/>
      <c r="G557" s="34" t="n"/>
      <c r="H557" s="34" t="n"/>
    </row>
    <row r="558" ht="21.6" customHeight="1" s="49">
      <c r="A558" s="100" t="n"/>
      <c r="B558" s="34" t="n"/>
      <c r="C558" s="100" t="n"/>
      <c r="D558" s="34" t="n"/>
      <c r="E558" s="34" t="n"/>
      <c r="F558" s="34" t="n"/>
      <c r="G558" s="34" t="n"/>
      <c r="H558" s="34" t="n"/>
    </row>
    <row r="559" ht="21.6" customHeight="1" s="49">
      <c r="A559" s="100" t="n"/>
      <c r="B559" s="34" t="n"/>
      <c r="C559" s="100" t="n"/>
      <c r="D559" s="34" t="n"/>
      <c r="E559" s="34" t="n"/>
      <c r="F559" s="34" t="n"/>
      <c r="G559" s="34" t="n"/>
      <c r="H559" s="34" t="n"/>
    </row>
    <row r="560" ht="21.6" customHeight="1" s="49">
      <c r="A560" s="100" t="n"/>
      <c r="B560" s="34" t="n"/>
      <c r="C560" s="100" t="n"/>
      <c r="D560" s="34" t="n"/>
      <c r="E560" s="34" t="n"/>
      <c r="F560" s="34" t="n"/>
      <c r="G560" s="34" t="n"/>
      <c r="H560" s="34" t="n"/>
    </row>
    <row r="561" ht="21.6" customHeight="1" s="49">
      <c r="A561" s="100" t="n"/>
      <c r="B561" s="34" t="n"/>
      <c r="C561" s="100" t="n"/>
      <c r="D561" s="34" t="n"/>
      <c r="E561" s="34" t="n"/>
      <c r="F561" s="34" t="n"/>
      <c r="G561" s="34" t="n"/>
      <c r="H561" s="34" t="n"/>
    </row>
    <row r="562" ht="21.6" customHeight="1" s="49">
      <c r="A562" s="100" t="n"/>
      <c r="B562" s="34" t="n"/>
      <c r="C562" s="100" t="n"/>
      <c r="D562" s="34" t="n"/>
      <c r="E562" s="34" t="n"/>
      <c r="F562" s="34" t="n"/>
      <c r="G562" s="34" t="n"/>
      <c r="H562" s="34" t="n"/>
    </row>
    <row r="563" ht="21.6" customHeight="1" s="49">
      <c r="A563" s="100" t="n"/>
      <c r="B563" s="34" t="n"/>
      <c r="C563" s="100" t="n"/>
      <c r="D563" s="34" t="n"/>
      <c r="E563" s="34" t="n"/>
      <c r="F563" s="34" t="n"/>
      <c r="G563" s="34" t="n"/>
      <c r="H563" s="34" t="n"/>
    </row>
    <row r="564" ht="21.6" customHeight="1" s="49">
      <c r="A564" s="100" t="n"/>
      <c r="B564" s="34" t="n"/>
      <c r="C564" s="100" t="n"/>
      <c r="D564" s="34" t="n"/>
      <c r="E564" s="34" t="n"/>
      <c r="F564" s="34" t="n"/>
      <c r="G564" s="34" t="n"/>
      <c r="H564" s="34" t="n"/>
    </row>
    <row r="565" ht="21.6" customHeight="1" s="49">
      <c r="A565" s="100" t="n"/>
      <c r="B565" s="34" t="n"/>
      <c r="C565" s="100" t="n"/>
      <c r="D565" s="34" t="n"/>
      <c r="E565" s="34" t="n"/>
      <c r="F565" s="34" t="n"/>
      <c r="G565" s="34" t="n"/>
      <c r="H565" s="34" t="n"/>
    </row>
    <row r="566" ht="21.6" customHeight="1" s="49">
      <c r="A566" s="100" t="n"/>
      <c r="B566" s="34" t="n"/>
      <c r="C566" s="100" t="n"/>
      <c r="D566" s="34" t="n"/>
      <c r="E566" s="34" t="n"/>
      <c r="F566" s="34" t="n"/>
      <c r="G566" s="34" t="n"/>
      <c r="H566" s="34" t="n"/>
    </row>
    <row r="567" ht="21.6" customHeight="1" s="49">
      <c r="A567" s="100" t="n"/>
      <c r="B567" s="34" t="n"/>
      <c r="C567" s="100" t="n"/>
      <c r="D567" s="34" t="n"/>
      <c r="E567" s="34" t="n"/>
      <c r="F567" s="34" t="n"/>
      <c r="G567" s="34" t="n"/>
      <c r="H567" s="34" t="n"/>
    </row>
    <row r="568" ht="21.6" customHeight="1" s="49">
      <c r="A568" s="100" t="n"/>
      <c r="B568" s="34" t="n"/>
      <c r="C568" s="100" t="n"/>
      <c r="D568" s="34" t="n"/>
      <c r="E568" s="34" t="n"/>
      <c r="F568" s="34" t="n"/>
      <c r="G568" s="34" t="n"/>
      <c r="H568" s="34" t="n"/>
    </row>
    <row r="569" ht="21.6" customHeight="1" s="49">
      <c r="A569" s="100" t="n"/>
      <c r="B569" s="34" t="n"/>
      <c r="C569" s="100" t="n"/>
      <c r="D569" s="34" t="n"/>
      <c r="E569" s="34" t="n"/>
      <c r="F569" s="34" t="n"/>
      <c r="G569" s="34" t="n"/>
      <c r="H569" s="34" t="n"/>
    </row>
    <row r="570" ht="21.6" customHeight="1" s="49">
      <c r="A570" s="100" t="n"/>
      <c r="B570" s="34" t="n"/>
      <c r="C570" s="100" t="n"/>
      <c r="D570" s="34" t="n"/>
      <c r="E570" s="34" t="n"/>
      <c r="F570" s="34" t="n"/>
      <c r="G570" s="34" t="n"/>
      <c r="H570" s="34" t="n"/>
    </row>
    <row r="571" ht="21.6" customHeight="1" s="49">
      <c r="A571" s="100" t="n"/>
      <c r="B571" s="34" t="n"/>
      <c r="C571" s="100" t="n"/>
      <c r="D571" s="34" t="n"/>
      <c r="E571" s="34" t="n"/>
      <c r="F571" s="34" t="n"/>
      <c r="G571" s="34" t="n"/>
      <c r="H571" s="34" t="n"/>
    </row>
    <row r="572" ht="21.6" customHeight="1" s="49">
      <c r="A572" s="100" t="n"/>
      <c r="B572" s="34" t="n"/>
      <c r="C572" s="100" t="n"/>
      <c r="D572" s="34" t="n"/>
      <c r="E572" s="34" t="n"/>
      <c r="F572" s="34" t="n"/>
      <c r="G572" s="34" t="n"/>
      <c r="H572" s="34" t="n"/>
    </row>
    <row r="573" ht="21.6" customHeight="1" s="49">
      <c r="A573" s="100" t="n"/>
      <c r="B573" s="34" t="n"/>
      <c r="C573" s="100" t="n"/>
      <c r="D573" s="34" t="n"/>
      <c r="E573" s="34" t="n"/>
      <c r="F573" s="34" t="n"/>
      <c r="G573" s="34" t="n"/>
      <c r="H573" s="34" t="n"/>
    </row>
    <row r="574" ht="21.6" customHeight="1" s="49">
      <c r="A574" s="100" t="n"/>
      <c r="B574" s="34" t="n"/>
      <c r="C574" s="100" t="n"/>
      <c r="D574" s="34" t="n"/>
      <c r="E574" s="34" t="n"/>
      <c r="F574" s="34" t="n"/>
      <c r="G574" s="34" t="n"/>
      <c r="H574" s="34" t="n"/>
    </row>
    <row r="575" ht="21.6" customHeight="1" s="49">
      <c r="A575" s="100" t="n"/>
      <c r="B575" s="34" t="n"/>
      <c r="C575" s="100" t="n"/>
      <c r="D575" s="34" t="n"/>
      <c r="E575" s="34" t="n"/>
      <c r="F575" s="34" t="n"/>
      <c r="G575" s="34" t="n"/>
      <c r="H575" s="34" t="n"/>
    </row>
    <row r="576" ht="21.6" customHeight="1" s="49">
      <c r="A576" s="100" t="n"/>
      <c r="B576" s="34" t="n"/>
      <c r="C576" s="100" t="n"/>
      <c r="D576" s="34" t="n"/>
      <c r="E576" s="34" t="n"/>
      <c r="F576" s="34" t="n"/>
      <c r="G576" s="34" t="n"/>
      <c r="H576" s="34" t="n"/>
    </row>
    <row r="577" ht="21.6" customHeight="1" s="49">
      <c r="A577" s="100" t="n"/>
      <c r="B577" s="34" t="n"/>
      <c r="C577" s="100" t="n"/>
      <c r="D577" s="34" t="n"/>
      <c r="E577" s="34" t="n"/>
      <c r="F577" s="34" t="n"/>
      <c r="G577" s="34" t="n"/>
      <c r="H577" s="34" t="n"/>
    </row>
    <row r="578" ht="21.6" customHeight="1" s="49">
      <c r="A578" s="100" t="n"/>
      <c r="B578" s="34" t="n"/>
      <c r="C578" s="100" t="n"/>
      <c r="D578" s="34" t="n"/>
      <c r="E578" s="34" t="n"/>
      <c r="F578" s="34" t="n"/>
      <c r="G578" s="34" t="n"/>
      <c r="H578" s="34" t="n"/>
    </row>
    <row r="579" ht="21.6" customHeight="1" s="49">
      <c r="A579" s="100" t="n"/>
      <c r="B579" s="34" t="n"/>
      <c r="C579" s="100" t="n"/>
      <c r="D579" s="34" t="n"/>
      <c r="E579" s="34" t="n"/>
      <c r="F579" s="34" t="n"/>
      <c r="G579" s="34" t="n"/>
      <c r="H579" s="34" t="n"/>
    </row>
    <row r="580" ht="21.6" customHeight="1" s="49">
      <c r="A580" s="100" t="n"/>
      <c r="B580" s="34" t="n"/>
      <c r="C580" s="100" t="n"/>
      <c r="D580" s="34" t="n"/>
      <c r="E580" s="34" t="n"/>
      <c r="F580" s="34" t="n"/>
      <c r="G580" s="34" t="n"/>
      <c r="H580" s="34" t="n"/>
    </row>
    <row r="581" ht="21.6" customHeight="1" s="49">
      <c r="A581" s="100" t="n"/>
      <c r="B581" s="34" t="n"/>
      <c r="C581" s="100" t="n"/>
      <c r="D581" s="34" t="n"/>
      <c r="E581" s="34" t="n"/>
      <c r="F581" s="34" t="n"/>
      <c r="G581" s="34" t="n"/>
      <c r="H581" s="34" t="n"/>
    </row>
    <row r="582" ht="21.6" customHeight="1" s="49">
      <c r="A582" s="100" t="n"/>
      <c r="B582" s="34" t="n"/>
      <c r="C582" s="100" t="n"/>
      <c r="D582" s="34" t="n"/>
      <c r="E582" s="34" t="n"/>
      <c r="F582" s="34" t="n"/>
      <c r="G582" s="34" t="n"/>
      <c r="H582" s="34" t="n"/>
    </row>
    <row r="583" ht="21.6" customHeight="1" s="49">
      <c r="A583" s="100" t="n"/>
      <c r="B583" s="34" t="n"/>
      <c r="C583" s="100" t="n"/>
      <c r="D583" s="34" t="n"/>
      <c r="E583" s="34" t="n"/>
      <c r="F583" s="34" t="n"/>
      <c r="G583" s="34" t="n"/>
      <c r="H583" s="34" t="n"/>
    </row>
    <row r="584" ht="21.6" customHeight="1" s="49">
      <c r="A584" s="100" t="n"/>
      <c r="B584" s="34" t="n"/>
      <c r="C584" s="100" t="n"/>
      <c r="D584" s="34" t="n"/>
      <c r="E584" s="34" t="n"/>
      <c r="F584" s="34" t="n"/>
      <c r="G584" s="34" t="n"/>
      <c r="H584" s="34" t="n"/>
    </row>
    <row r="585" ht="21.6" customHeight="1" s="49">
      <c r="A585" s="100" t="n"/>
      <c r="B585" s="34" t="n"/>
      <c r="C585" s="100" t="n"/>
      <c r="D585" s="34" t="n"/>
      <c r="E585" s="34" t="n"/>
      <c r="F585" s="34" t="n"/>
      <c r="G585" s="34" t="n"/>
      <c r="H585" s="34" t="n"/>
    </row>
    <row r="586" ht="21.6" customHeight="1" s="49">
      <c r="A586" s="100" t="n"/>
      <c r="B586" s="34" t="n"/>
      <c r="C586" s="100" t="n"/>
      <c r="D586" s="34" t="n"/>
      <c r="E586" s="34" t="n"/>
      <c r="F586" s="34" t="n"/>
      <c r="G586" s="34" t="n"/>
      <c r="H586" s="34" t="n"/>
    </row>
    <row r="587" ht="21.6" customHeight="1" s="49">
      <c r="A587" s="100" t="n"/>
      <c r="B587" s="34" t="n"/>
      <c r="C587" s="100" t="n"/>
      <c r="D587" s="34" t="n"/>
      <c r="E587" s="34" t="n"/>
      <c r="F587" s="34" t="n"/>
      <c r="G587" s="34" t="n"/>
      <c r="H587" s="34" t="n"/>
    </row>
    <row r="588" ht="21.6" customHeight="1" s="49">
      <c r="A588" s="100" t="n"/>
      <c r="B588" s="34" t="n"/>
      <c r="C588" s="100" t="n"/>
      <c r="D588" s="34" t="n"/>
      <c r="E588" s="34" t="n"/>
      <c r="F588" s="34" t="n"/>
      <c r="G588" s="34" t="n"/>
      <c r="H588" s="34" t="n"/>
    </row>
    <row r="589" ht="21.6" customHeight="1" s="49">
      <c r="A589" s="100" t="n"/>
      <c r="B589" s="34" t="n"/>
      <c r="C589" s="100" t="n"/>
      <c r="D589" s="34" t="n"/>
      <c r="E589" s="34" t="n"/>
      <c r="F589" s="34" t="n"/>
      <c r="G589" s="34" t="n"/>
      <c r="H589" s="34" t="n"/>
    </row>
    <row r="590" ht="21.6" customHeight="1" s="49">
      <c r="A590" s="100" t="n"/>
      <c r="B590" s="34" t="n"/>
      <c r="C590" s="100" t="n"/>
      <c r="D590" s="34" t="n"/>
      <c r="E590" s="34" t="n"/>
      <c r="F590" s="34" t="n"/>
      <c r="G590" s="34" t="n"/>
      <c r="H590" s="34" t="n"/>
    </row>
    <row r="591" ht="21.6" customHeight="1" s="49">
      <c r="A591" s="100" t="n"/>
      <c r="B591" s="34" t="n"/>
      <c r="C591" s="100" t="n"/>
      <c r="D591" s="34" t="n"/>
      <c r="E591" s="34" t="n"/>
      <c r="F591" s="34" t="n"/>
      <c r="G591" s="34" t="n"/>
      <c r="H591" s="34" t="n"/>
    </row>
    <row r="592" ht="21.6" customHeight="1" s="49">
      <c r="A592" s="100" t="n"/>
      <c r="B592" s="34" t="n"/>
      <c r="C592" s="100" t="n"/>
      <c r="D592" s="34" t="n"/>
      <c r="E592" s="34" t="n"/>
      <c r="F592" s="34" t="n"/>
      <c r="G592" s="34" t="n"/>
      <c r="H592" s="34" t="n"/>
    </row>
    <row r="593" ht="21.6" customHeight="1" s="49">
      <c r="A593" s="100" t="n"/>
      <c r="B593" s="34" t="n"/>
      <c r="C593" s="100" t="n"/>
      <c r="D593" s="34" t="n"/>
      <c r="E593" s="34" t="n"/>
      <c r="F593" s="34" t="n"/>
      <c r="G593" s="34" t="n"/>
      <c r="H593" s="34" t="n"/>
    </row>
    <row r="594" ht="21.6" customHeight="1" s="49">
      <c r="A594" s="100" t="n"/>
      <c r="B594" s="34" t="n"/>
      <c r="C594" s="100" t="n"/>
      <c r="D594" s="34" t="n"/>
      <c r="E594" s="34" t="n"/>
      <c r="F594" s="34" t="n"/>
      <c r="G594" s="34" t="n"/>
      <c r="H594" s="34" t="n"/>
    </row>
    <row r="595" ht="21.6" customHeight="1" s="49">
      <c r="A595" s="100" t="n"/>
      <c r="B595" s="34" t="n"/>
      <c r="C595" s="100" t="n"/>
      <c r="D595" s="34" t="n"/>
      <c r="E595" s="34" t="n"/>
      <c r="F595" s="34" t="n"/>
      <c r="G595" s="34" t="n"/>
      <c r="H595" s="34" t="n"/>
    </row>
    <row r="596" ht="21.6" customHeight="1" s="49">
      <c r="A596" s="100" t="n"/>
      <c r="B596" s="34" t="n"/>
      <c r="C596" s="100" t="n"/>
      <c r="D596" s="34" t="n"/>
      <c r="E596" s="34" t="n"/>
      <c r="F596" s="34" t="n"/>
      <c r="G596" s="34" t="n"/>
      <c r="H596" s="34" t="n"/>
    </row>
    <row r="597" ht="21.6" customHeight="1" s="49">
      <c r="A597" s="100" t="n"/>
      <c r="B597" s="34" t="n"/>
      <c r="C597" s="100" t="n"/>
      <c r="D597" s="34" t="n"/>
      <c r="E597" s="34" t="n"/>
      <c r="F597" s="34" t="n"/>
      <c r="G597" s="34" t="n"/>
      <c r="H597" s="34" t="n"/>
    </row>
    <row r="598" ht="21.6" customHeight="1" s="49">
      <c r="A598" s="100" t="n"/>
      <c r="B598" s="34" t="n"/>
      <c r="C598" s="100" t="n"/>
      <c r="D598" s="34" t="n"/>
      <c r="E598" s="34" t="n"/>
      <c r="F598" s="34" t="n"/>
      <c r="G598" s="34" t="n"/>
      <c r="H598" s="34" t="n"/>
    </row>
    <row r="599" ht="21.6" customHeight="1" s="49">
      <c r="A599" s="100" t="n"/>
      <c r="B599" s="34" t="n"/>
      <c r="C599" s="100" t="n"/>
      <c r="D599" s="34" t="n"/>
      <c r="E599" s="34" t="n"/>
      <c r="F599" s="34" t="n"/>
      <c r="G599" s="34" t="n"/>
      <c r="H599" s="34" t="n"/>
    </row>
    <row r="600" ht="21.6" customHeight="1" s="49">
      <c r="A600" s="100" t="n"/>
      <c r="B600" s="34" t="n"/>
      <c r="C600" s="100" t="n"/>
      <c r="D600" s="34" t="n"/>
      <c r="E600" s="34" t="n"/>
      <c r="F600" s="34" t="n"/>
      <c r="G600" s="34" t="n"/>
      <c r="H600" s="34" t="n"/>
    </row>
    <row r="601" ht="21.6" customHeight="1" s="49">
      <c r="A601" s="100" t="n"/>
      <c r="B601" s="34" t="n"/>
      <c r="C601" s="100" t="n"/>
      <c r="D601" s="34" t="n"/>
      <c r="E601" s="34" t="n"/>
      <c r="F601" s="34" t="n"/>
      <c r="G601" s="34" t="n"/>
      <c r="H601" s="34" t="n"/>
    </row>
    <row r="602" ht="21.6" customHeight="1" s="49">
      <c r="A602" s="100" t="n"/>
      <c r="B602" s="34" t="n"/>
      <c r="C602" s="100" t="n"/>
      <c r="D602" s="34" t="n"/>
      <c r="E602" s="34" t="n"/>
      <c r="F602" s="34" t="n"/>
      <c r="G602" s="34" t="n"/>
      <c r="H602" s="34" t="n"/>
    </row>
    <row r="603" ht="21.6" customHeight="1" s="49">
      <c r="A603" s="100" t="n"/>
      <c r="B603" s="34" t="n"/>
      <c r="C603" s="100" t="n"/>
      <c r="D603" s="34" t="n"/>
      <c r="E603" s="34" t="n"/>
      <c r="F603" s="34" t="n"/>
      <c r="G603" s="34" t="n"/>
      <c r="H603" s="34" t="n"/>
    </row>
    <row r="604" ht="21.6" customHeight="1" s="49">
      <c r="A604" s="100" t="n"/>
      <c r="B604" s="34" t="n"/>
      <c r="C604" s="100" t="n"/>
      <c r="D604" s="34" t="n"/>
      <c r="E604" s="34" t="n"/>
      <c r="F604" s="34" t="n"/>
      <c r="G604" s="34" t="n"/>
      <c r="H604" s="34" t="n"/>
    </row>
    <row r="605" ht="21.6" customHeight="1" s="49">
      <c r="A605" s="100" t="n"/>
      <c r="B605" s="34" t="n"/>
      <c r="C605" s="100" t="n"/>
      <c r="D605" s="34" t="n"/>
      <c r="E605" s="34" t="n"/>
      <c r="F605" s="34" t="n"/>
      <c r="G605" s="34" t="n"/>
      <c r="H605" s="34" t="n"/>
    </row>
    <row r="606" ht="21.6" customHeight="1" s="49">
      <c r="A606" s="100" t="n"/>
      <c r="B606" s="34" t="n"/>
      <c r="C606" s="100" t="n"/>
      <c r="D606" s="34" t="n"/>
      <c r="E606" s="34" t="n"/>
      <c r="F606" s="34" t="n"/>
      <c r="G606" s="34" t="n"/>
      <c r="H606" s="34" t="n"/>
    </row>
    <row r="607" ht="21.6" customHeight="1" s="49">
      <c r="A607" s="100" t="n"/>
      <c r="B607" s="34" t="n"/>
      <c r="C607" s="100" t="n"/>
      <c r="D607" s="34" t="n"/>
      <c r="E607" s="34" t="n"/>
      <c r="F607" s="34" t="n"/>
      <c r="G607" s="34" t="n"/>
      <c r="H607" s="34" t="n"/>
    </row>
    <row r="608" ht="21.6" customHeight="1" s="49">
      <c r="A608" s="100" t="n"/>
      <c r="B608" s="34" t="n"/>
      <c r="C608" s="100" t="n"/>
      <c r="D608" s="34" t="n"/>
      <c r="E608" s="34" t="n"/>
      <c r="F608" s="34" t="n"/>
      <c r="G608" s="34" t="n"/>
      <c r="H608" s="34" t="n"/>
    </row>
    <row r="609" ht="21.6" customHeight="1" s="49">
      <c r="A609" s="100" t="n"/>
      <c r="B609" s="34" t="n"/>
      <c r="C609" s="100" t="n"/>
      <c r="D609" s="34" t="n"/>
      <c r="E609" s="34" t="n"/>
      <c r="F609" s="34" t="n"/>
      <c r="G609" s="34" t="n"/>
      <c r="H609" s="34" t="n"/>
    </row>
    <row r="610" ht="21.6" customHeight="1" s="49">
      <c r="A610" s="100" t="n"/>
      <c r="B610" s="34" t="n"/>
      <c r="C610" s="100" t="n"/>
      <c r="D610" s="34" t="n"/>
      <c r="E610" s="34" t="n"/>
      <c r="F610" s="34" t="n"/>
      <c r="G610" s="34" t="n"/>
      <c r="H610" s="34" t="n"/>
    </row>
    <row r="611" ht="21.6" customHeight="1" s="49">
      <c r="A611" s="100" t="n"/>
      <c r="B611" s="34" t="n"/>
      <c r="C611" s="100" t="n"/>
      <c r="D611" s="34" t="n"/>
      <c r="E611" s="34" t="n"/>
      <c r="F611" s="34" t="n"/>
      <c r="G611" s="34" t="n"/>
      <c r="H611" s="34" t="n"/>
    </row>
    <row r="612" ht="21.6" customHeight="1" s="49">
      <c r="A612" s="100" t="n"/>
      <c r="B612" s="34" t="n"/>
      <c r="C612" s="100" t="n"/>
      <c r="D612" s="34" t="n"/>
      <c r="E612" s="34" t="n"/>
      <c r="F612" s="34" t="n"/>
      <c r="G612" s="34" t="n"/>
      <c r="H612" s="34" t="n"/>
    </row>
    <row r="613" ht="21.6" customHeight="1" s="49">
      <c r="A613" s="100" t="n"/>
      <c r="B613" s="34" t="n"/>
      <c r="C613" s="100" t="n"/>
      <c r="D613" s="34" t="n"/>
      <c r="E613" s="34" t="n"/>
      <c r="F613" s="34" t="n"/>
      <c r="G613" s="34" t="n"/>
      <c r="H613" s="34" t="n"/>
    </row>
    <row r="614" ht="21.6" customHeight="1" s="49">
      <c r="A614" s="100" t="n"/>
      <c r="B614" s="34" t="n"/>
      <c r="C614" s="100" t="n"/>
      <c r="D614" s="34" t="n"/>
      <c r="E614" s="34" t="n"/>
      <c r="F614" s="34" t="n"/>
      <c r="G614" s="34" t="n"/>
      <c r="H614" s="34" t="n"/>
    </row>
    <row r="615" ht="21.6" customHeight="1" s="49">
      <c r="A615" s="100" t="n"/>
      <c r="B615" s="34" t="n"/>
      <c r="C615" s="100" t="n"/>
      <c r="D615" s="34" t="n"/>
      <c r="E615" s="34" t="n"/>
      <c r="F615" s="34" t="n"/>
      <c r="G615" s="34" t="n"/>
      <c r="H615" s="34" t="n"/>
    </row>
    <row r="616" ht="21.6" customHeight="1" s="49">
      <c r="A616" s="100" t="n"/>
      <c r="B616" s="34" t="n"/>
      <c r="C616" s="100" t="n"/>
      <c r="D616" s="34" t="n"/>
      <c r="E616" s="34" t="n"/>
      <c r="F616" s="34" t="n"/>
      <c r="G616" s="34" t="n"/>
      <c r="H616" s="34" t="n"/>
    </row>
    <row r="617" ht="21.6" customHeight="1" s="49">
      <c r="A617" s="100" t="n"/>
      <c r="B617" s="34" t="n"/>
      <c r="C617" s="100" t="n"/>
      <c r="D617" s="34" t="n"/>
      <c r="E617" s="34" t="n"/>
      <c r="F617" s="34" t="n"/>
      <c r="G617" s="34" t="n"/>
      <c r="H617" s="34" t="n"/>
    </row>
    <row r="618" ht="21.6" customHeight="1" s="49">
      <c r="A618" s="100" t="n"/>
      <c r="B618" s="34" t="n"/>
      <c r="C618" s="100" t="n"/>
      <c r="D618" s="34" t="n"/>
      <c r="E618" s="34" t="n"/>
      <c r="F618" s="34" t="n"/>
      <c r="G618" s="34" t="n"/>
      <c r="H618" s="34" t="n"/>
    </row>
    <row r="619" ht="21.6" customHeight="1" s="49">
      <c r="A619" s="100" t="n"/>
      <c r="B619" s="34" t="n"/>
      <c r="C619" s="100" t="n"/>
      <c r="D619" s="34" t="n"/>
      <c r="E619" s="34" t="n"/>
      <c r="F619" s="34" t="n"/>
      <c r="G619" s="34" t="n"/>
      <c r="H619" s="34" t="n"/>
    </row>
    <row r="620" ht="21.6" customHeight="1" s="49">
      <c r="A620" s="100" t="n"/>
      <c r="B620" s="34" t="n"/>
      <c r="C620" s="100" t="n"/>
      <c r="D620" s="34" t="n"/>
      <c r="E620" s="34" t="n"/>
      <c r="F620" s="34" t="n"/>
      <c r="G620" s="34" t="n"/>
      <c r="H620" s="34" t="n"/>
    </row>
    <row r="621" ht="21.6" customHeight="1" s="49">
      <c r="A621" s="100" t="n"/>
      <c r="B621" s="34" t="n"/>
      <c r="C621" s="100" t="n"/>
      <c r="D621" s="34" t="n"/>
      <c r="E621" s="34" t="n"/>
      <c r="F621" s="34" t="n"/>
      <c r="G621" s="34" t="n"/>
      <c r="H621" s="34" t="n"/>
    </row>
    <row r="622" ht="21.6" customHeight="1" s="49">
      <c r="A622" s="100" t="n"/>
      <c r="B622" s="34" t="n"/>
      <c r="C622" s="100" t="n"/>
      <c r="D622" s="34" t="n"/>
      <c r="E622" s="34" t="n"/>
      <c r="F622" s="34" t="n"/>
      <c r="G622" s="34" t="n"/>
      <c r="H622" s="34" t="n"/>
    </row>
    <row r="623" ht="21.6" customHeight="1" s="49">
      <c r="A623" s="100" t="n"/>
      <c r="B623" s="34" t="n"/>
      <c r="C623" s="100" t="n"/>
      <c r="D623" s="34" t="n"/>
      <c r="E623" s="34" t="n"/>
      <c r="F623" s="34" t="n"/>
      <c r="G623" s="34" t="n"/>
      <c r="H623" s="34" t="n"/>
    </row>
    <row r="624" ht="21.6" customHeight="1" s="49">
      <c r="A624" s="100" t="n"/>
      <c r="B624" s="34" t="n"/>
      <c r="C624" s="100" t="n"/>
      <c r="D624" s="34" t="n"/>
      <c r="E624" s="34" t="n"/>
      <c r="F624" s="34" t="n"/>
      <c r="G624" s="34" t="n"/>
      <c r="H624" s="34" t="n"/>
    </row>
    <row r="625" ht="21.6" customHeight="1" s="49">
      <c r="A625" s="100" t="n"/>
      <c r="B625" s="34" t="n"/>
      <c r="C625" s="100" t="n"/>
      <c r="D625" s="34" t="n"/>
      <c r="E625" s="34" t="n"/>
      <c r="F625" s="34" t="n"/>
      <c r="G625" s="34" t="n"/>
      <c r="H625" s="34" t="n"/>
    </row>
    <row r="626" ht="21.6" customHeight="1" s="49">
      <c r="A626" s="100" t="n"/>
      <c r="B626" s="34" t="n"/>
      <c r="C626" s="100" t="n"/>
      <c r="D626" s="34" t="n"/>
      <c r="E626" s="34" t="n"/>
      <c r="F626" s="34" t="n"/>
      <c r="G626" s="34" t="n"/>
      <c r="H626" s="34" t="n"/>
    </row>
    <row r="627" ht="21.6" customHeight="1" s="49">
      <c r="A627" s="100" t="n"/>
      <c r="B627" s="34" t="n"/>
      <c r="C627" s="100" t="n"/>
      <c r="D627" s="34" t="n"/>
      <c r="E627" s="34" t="n"/>
      <c r="F627" s="34" t="n"/>
      <c r="G627" s="34" t="n"/>
      <c r="H627" s="34" t="n"/>
    </row>
    <row r="628" ht="21.6" customHeight="1" s="49">
      <c r="A628" s="100" t="n"/>
      <c r="B628" s="34" t="n"/>
      <c r="C628" s="100" t="n"/>
      <c r="D628" s="34" t="n"/>
      <c r="E628" s="34" t="n"/>
      <c r="F628" s="34" t="n"/>
      <c r="G628" s="34" t="n"/>
      <c r="H628" s="34" t="n"/>
    </row>
    <row r="629" ht="21.6" customHeight="1" s="49">
      <c r="A629" s="100" t="n"/>
      <c r="B629" s="34" t="n"/>
      <c r="C629" s="100" t="n"/>
      <c r="D629" s="34" t="n"/>
      <c r="E629" s="34" t="n"/>
      <c r="F629" s="34" t="n"/>
      <c r="G629" s="34" t="n"/>
      <c r="H629" s="34" t="n"/>
    </row>
    <row r="630" ht="21.6" customHeight="1" s="49">
      <c r="A630" s="100" t="n"/>
      <c r="B630" s="34" t="n"/>
      <c r="C630" s="100" t="n"/>
      <c r="D630" s="34" t="n"/>
      <c r="E630" s="34" t="n"/>
      <c r="F630" s="34" t="n"/>
      <c r="G630" s="34" t="n"/>
      <c r="H630" s="34" t="n"/>
    </row>
    <row r="631" ht="21.6" customHeight="1" s="49">
      <c r="A631" s="100" t="n"/>
      <c r="B631" s="34" t="n"/>
      <c r="C631" s="100" t="n"/>
      <c r="D631" s="34" t="n"/>
      <c r="E631" s="34" t="n"/>
      <c r="F631" s="34" t="n"/>
      <c r="G631" s="34" t="n"/>
      <c r="H631" s="34" t="n"/>
    </row>
    <row r="632" ht="21.6" customHeight="1" s="49">
      <c r="A632" s="100" t="n"/>
      <c r="B632" s="34" t="n"/>
      <c r="C632" s="100" t="n"/>
      <c r="D632" s="34" t="n"/>
      <c r="E632" s="34" t="n"/>
      <c r="F632" s="34" t="n"/>
      <c r="G632" s="34" t="n"/>
      <c r="H632" s="34" t="n"/>
    </row>
    <row r="633" ht="21.6" customHeight="1" s="49">
      <c r="A633" s="100" t="n"/>
      <c r="B633" s="34" t="n"/>
      <c r="C633" s="100" t="n"/>
      <c r="D633" s="34" t="n"/>
      <c r="E633" s="34" t="n"/>
      <c r="F633" s="34" t="n"/>
      <c r="G633" s="34" t="n"/>
      <c r="H633" s="34" t="n"/>
    </row>
    <row r="634" ht="21.6" customHeight="1" s="49">
      <c r="A634" s="100" t="n"/>
      <c r="B634" s="34" t="n"/>
      <c r="C634" s="100" t="n"/>
      <c r="D634" s="34" t="n"/>
      <c r="E634" s="34" t="n"/>
      <c r="F634" s="34" t="n"/>
      <c r="G634" s="34" t="n"/>
      <c r="H634" s="34" t="n"/>
    </row>
    <row r="635" ht="21.6" customHeight="1" s="49">
      <c r="A635" s="100" t="n"/>
      <c r="B635" s="34" t="n"/>
      <c r="C635" s="100" t="n"/>
      <c r="D635" s="34" t="n"/>
      <c r="E635" s="34" t="n"/>
      <c r="F635" s="34" t="n"/>
      <c r="G635" s="34" t="n"/>
      <c r="H635" s="34" t="n"/>
    </row>
    <row r="636" ht="21.6" customHeight="1" s="49">
      <c r="A636" s="100" t="n"/>
      <c r="B636" s="34" t="n"/>
      <c r="C636" s="100" t="n"/>
      <c r="D636" s="34" t="n"/>
      <c r="E636" s="34" t="n"/>
      <c r="F636" s="34" t="n"/>
      <c r="G636" s="34" t="n"/>
      <c r="H636" s="34" t="n"/>
    </row>
    <row r="637" ht="21.6" customHeight="1" s="49">
      <c r="A637" s="100" t="n"/>
      <c r="B637" s="34" t="n"/>
      <c r="C637" s="100" t="n"/>
      <c r="D637" s="34" t="n"/>
      <c r="E637" s="34" t="n"/>
      <c r="F637" s="34" t="n"/>
      <c r="G637" s="34" t="n"/>
      <c r="H637" s="34" t="n"/>
    </row>
    <row r="638" ht="21.6" customHeight="1" s="49">
      <c r="A638" s="100" t="n"/>
      <c r="B638" s="34" t="n"/>
      <c r="C638" s="100" t="n"/>
      <c r="D638" s="34" t="n"/>
      <c r="E638" s="34" t="n"/>
      <c r="F638" s="34" t="n"/>
      <c r="G638" s="34" t="n"/>
      <c r="H638" s="34" t="n"/>
    </row>
    <row r="639" ht="21.6" customHeight="1" s="49">
      <c r="A639" s="100" t="n"/>
      <c r="B639" s="34" t="n"/>
      <c r="C639" s="100" t="n"/>
      <c r="D639" s="34" t="n"/>
      <c r="E639" s="34" t="n"/>
      <c r="F639" s="34" t="n"/>
      <c r="G639" s="34" t="n"/>
      <c r="H639" s="34" t="n"/>
    </row>
    <row r="640" ht="21.6" customHeight="1" s="49">
      <c r="A640" s="100" t="n"/>
      <c r="B640" s="34" t="n"/>
      <c r="C640" s="100" t="n"/>
      <c r="D640" s="34" t="n"/>
      <c r="E640" s="34" t="n"/>
      <c r="F640" s="34" t="n"/>
      <c r="G640" s="34" t="n"/>
      <c r="H640" s="34" t="n"/>
    </row>
    <row r="641" ht="21.6" customHeight="1" s="49">
      <c r="A641" s="100" t="n"/>
      <c r="B641" s="34" t="n"/>
      <c r="C641" s="100" t="n"/>
      <c r="D641" s="34" t="n"/>
      <c r="E641" s="34" t="n"/>
      <c r="F641" s="34" t="n"/>
      <c r="G641" s="34" t="n"/>
      <c r="H641" s="34" t="n"/>
    </row>
    <row r="642" ht="21.6" customHeight="1" s="49">
      <c r="A642" s="100" t="n"/>
      <c r="B642" s="34" t="n"/>
      <c r="C642" s="100" t="n"/>
      <c r="D642" s="34" t="n"/>
      <c r="E642" s="34" t="n"/>
      <c r="F642" s="34" t="n"/>
      <c r="G642" s="34" t="n"/>
      <c r="H642" s="34" t="n"/>
    </row>
    <row r="643" ht="21.6" customHeight="1" s="49">
      <c r="A643" s="100" t="n"/>
      <c r="B643" s="34" t="n"/>
      <c r="C643" s="100" t="n"/>
      <c r="D643" s="34" t="n"/>
      <c r="E643" s="34" t="n"/>
      <c r="F643" s="34" t="n"/>
      <c r="G643" s="34" t="n"/>
      <c r="H643" s="34" t="n"/>
    </row>
    <row r="644" ht="21.6" customHeight="1" s="49">
      <c r="A644" s="100" t="n"/>
      <c r="B644" s="34" t="n"/>
      <c r="C644" s="100" t="n"/>
      <c r="D644" s="34" t="n"/>
      <c r="E644" s="34" t="n"/>
      <c r="F644" s="34" t="n"/>
      <c r="G644" s="34" t="n"/>
      <c r="H644" s="34" t="n"/>
    </row>
    <row r="645" ht="21.6" customHeight="1" s="49">
      <c r="A645" s="100" t="n"/>
      <c r="B645" s="34" t="n"/>
      <c r="C645" s="100" t="n"/>
      <c r="D645" s="34" t="n"/>
      <c r="E645" s="34" t="n"/>
      <c r="F645" s="34" t="n"/>
      <c r="G645" s="34" t="n"/>
      <c r="H645" s="34" t="n"/>
    </row>
    <row r="646" ht="21.6" customHeight="1" s="49">
      <c r="A646" s="100" t="n"/>
      <c r="B646" s="34" t="n"/>
      <c r="C646" s="100" t="n"/>
      <c r="D646" s="34" t="n"/>
      <c r="E646" s="34" t="n"/>
      <c r="F646" s="34" t="n"/>
      <c r="G646" s="34" t="n"/>
      <c r="H646" s="34" t="n"/>
    </row>
    <row r="647" ht="21.6" customHeight="1" s="49">
      <c r="A647" s="100" t="n"/>
      <c r="B647" s="34" t="n"/>
      <c r="C647" s="100" t="n"/>
      <c r="D647" s="34" t="n"/>
      <c r="E647" s="34" t="n"/>
      <c r="F647" s="34" t="n"/>
      <c r="G647" s="34" t="n"/>
      <c r="H647" s="34" t="n"/>
    </row>
    <row r="648" ht="21.6" customHeight="1" s="49">
      <c r="A648" s="100" t="n"/>
      <c r="B648" s="34" t="n"/>
      <c r="C648" s="100" t="n"/>
      <c r="D648" s="34" t="n"/>
      <c r="E648" s="34" t="n"/>
      <c r="F648" s="34" t="n"/>
      <c r="G648" s="34" t="n"/>
      <c r="H648" s="34" t="n"/>
    </row>
    <row r="649" ht="21.6" customHeight="1" s="49">
      <c r="A649" s="100" t="n"/>
      <c r="B649" s="34" t="n"/>
      <c r="C649" s="100" t="n"/>
      <c r="D649" s="34" t="n"/>
      <c r="E649" s="34" t="n"/>
      <c r="F649" s="34" t="n"/>
      <c r="G649" s="34" t="n"/>
      <c r="H649" s="34" t="n"/>
    </row>
    <row r="650" ht="21.6" customHeight="1" s="49">
      <c r="A650" s="100" t="n"/>
      <c r="B650" s="34" t="n"/>
      <c r="C650" s="100" t="n"/>
      <c r="D650" s="34" t="n"/>
      <c r="E650" s="34" t="n"/>
      <c r="F650" s="34" t="n"/>
      <c r="G650" s="34" t="n"/>
      <c r="H650" s="34" t="n"/>
    </row>
    <row r="651" ht="21.6" customHeight="1" s="49">
      <c r="A651" s="100" t="n"/>
      <c r="B651" s="34" t="n"/>
      <c r="C651" s="100" t="n"/>
      <c r="D651" s="34" t="n"/>
      <c r="E651" s="34" t="n"/>
      <c r="F651" s="34" t="n"/>
      <c r="G651" s="34" t="n"/>
      <c r="H651" s="34" t="n"/>
    </row>
    <row r="652" ht="21.6" customHeight="1" s="49">
      <c r="A652" s="100" t="n"/>
      <c r="B652" s="34" t="n"/>
      <c r="C652" s="100" t="n"/>
      <c r="D652" s="34" t="n"/>
      <c r="E652" s="34" t="n"/>
      <c r="F652" s="34" t="n"/>
      <c r="G652" s="34" t="n"/>
      <c r="H652" s="34" t="n"/>
    </row>
    <row r="653" ht="21.6" customHeight="1" s="49">
      <c r="A653" s="100" t="n"/>
      <c r="B653" s="34" t="n"/>
      <c r="C653" s="100" t="n"/>
      <c r="D653" s="34" t="n"/>
      <c r="E653" s="34" t="n"/>
      <c r="F653" s="34" t="n"/>
      <c r="G653" s="34" t="n"/>
      <c r="H653" s="34" t="n"/>
    </row>
    <row r="654" ht="21.6" customHeight="1" s="49">
      <c r="A654" s="100" t="n"/>
      <c r="B654" s="34" t="n"/>
      <c r="C654" s="100" t="n"/>
      <c r="D654" s="34" t="n"/>
      <c r="E654" s="34" t="n"/>
      <c r="F654" s="34" t="n"/>
      <c r="G654" s="34" t="n"/>
      <c r="H654" s="34" t="n"/>
    </row>
    <row r="655" ht="21.6" customHeight="1" s="49">
      <c r="A655" s="100" t="n"/>
      <c r="B655" s="34" t="n"/>
      <c r="C655" s="100" t="n"/>
      <c r="D655" s="34" t="n"/>
      <c r="E655" s="34" t="n"/>
      <c r="F655" s="34" t="n"/>
      <c r="G655" s="34" t="n"/>
      <c r="H655" s="34" t="n"/>
    </row>
    <row r="656" ht="21.6" customHeight="1" s="49">
      <c r="A656" s="100" t="n"/>
      <c r="B656" s="34" t="n"/>
      <c r="C656" s="100" t="n"/>
      <c r="D656" s="34" t="n"/>
      <c r="E656" s="34" t="n"/>
      <c r="F656" s="34" t="n"/>
      <c r="G656" s="34" t="n"/>
      <c r="H656" s="34" t="n"/>
    </row>
    <row r="657" ht="21.6" customHeight="1" s="49">
      <c r="A657" s="100" t="n"/>
      <c r="B657" s="34" t="n"/>
      <c r="C657" s="100" t="n"/>
      <c r="D657" s="34" t="n"/>
      <c r="E657" s="34" t="n"/>
      <c r="F657" s="34" t="n"/>
      <c r="G657" s="34" t="n"/>
      <c r="H657" s="34" t="n"/>
    </row>
    <row r="658" ht="21.6" customHeight="1" s="49">
      <c r="A658" s="100" t="n"/>
      <c r="B658" s="34" t="n"/>
      <c r="C658" s="100" t="n"/>
      <c r="D658" s="34" t="n"/>
      <c r="E658" s="34" t="n"/>
      <c r="F658" s="34" t="n"/>
      <c r="G658" s="34" t="n"/>
      <c r="H658" s="34" t="n"/>
    </row>
    <row r="659" ht="21.6" customHeight="1" s="49">
      <c r="A659" s="100" t="n"/>
      <c r="B659" s="34" t="n"/>
      <c r="C659" s="100" t="n"/>
      <c r="D659" s="34" t="n"/>
      <c r="E659" s="34" t="n"/>
      <c r="F659" s="34" t="n"/>
      <c r="G659" s="34" t="n"/>
      <c r="H659" s="34" t="n"/>
    </row>
    <row r="660" ht="21.6" customHeight="1" s="49">
      <c r="A660" s="100" t="n"/>
      <c r="B660" s="34" t="n"/>
      <c r="C660" s="100" t="n"/>
      <c r="D660" s="34" t="n"/>
      <c r="E660" s="34" t="n"/>
      <c r="F660" s="34" t="n"/>
      <c r="G660" s="34" t="n"/>
      <c r="H660" s="34" t="n"/>
    </row>
    <row r="661" ht="21.6" customHeight="1" s="49">
      <c r="A661" s="100" t="n"/>
      <c r="B661" s="34" t="n"/>
      <c r="C661" s="100" t="n"/>
      <c r="D661" s="34" t="n"/>
      <c r="E661" s="34" t="n"/>
      <c r="F661" s="34" t="n"/>
      <c r="G661" s="34" t="n"/>
      <c r="H661" s="34" t="n"/>
    </row>
    <row r="662" ht="21.6" customHeight="1" s="49">
      <c r="A662" s="100" t="n"/>
      <c r="B662" s="34" t="n"/>
      <c r="C662" s="100" t="n"/>
      <c r="D662" s="34" t="n"/>
      <c r="E662" s="34" t="n"/>
      <c r="F662" s="34" t="n"/>
      <c r="G662" s="34" t="n"/>
      <c r="H662" s="34" t="n"/>
    </row>
    <row r="663" ht="21.6" customHeight="1" s="49">
      <c r="A663" s="100" t="n"/>
      <c r="B663" s="34" t="n"/>
      <c r="C663" s="100" t="n"/>
      <c r="D663" s="34" t="n"/>
      <c r="E663" s="34" t="n"/>
      <c r="F663" s="34" t="n"/>
      <c r="G663" s="34" t="n"/>
      <c r="H663" s="34" t="n"/>
    </row>
    <row r="664" ht="21.6" customHeight="1" s="49">
      <c r="A664" s="100" t="n"/>
      <c r="B664" s="34" t="n"/>
      <c r="C664" s="100" t="n"/>
      <c r="D664" s="34" t="n"/>
      <c r="E664" s="34" t="n"/>
      <c r="F664" s="34" t="n"/>
      <c r="G664" s="34" t="n"/>
      <c r="H664" s="34" t="n"/>
    </row>
    <row r="665" ht="21.6" customHeight="1" s="49">
      <c r="A665" s="100" t="n"/>
      <c r="B665" s="34" t="n"/>
      <c r="C665" s="100" t="n"/>
      <c r="D665" s="34" t="n"/>
      <c r="E665" s="34" t="n"/>
      <c r="F665" s="34" t="n"/>
      <c r="G665" s="34" t="n"/>
      <c r="H665" s="34" t="n"/>
    </row>
    <row r="666" ht="21.6" customHeight="1" s="49">
      <c r="A666" s="100" t="n"/>
      <c r="B666" s="34" t="n"/>
      <c r="C666" s="100" t="n"/>
      <c r="D666" s="34" t="n"/>
      <c r="E666" s="34" t="n"/>
      <c r="F666" s="34" t="n"/>
      <c r="G666" s="34" t="n"/>
      <c r="H666" s="34" t="n"/>
    </row>
    <row r="667" ht="21.6" customHeight="1" s="49">
      <c r="A667" s="100" t="n"/>
      <c r="B667" s="34" t="n"/>
      <c r="C667" s="100" t="n"/>
      <c r="D667" s="34" t="n"/>
      <c r="E667" s="34" t="n"/>
      <c r="F667" s="34" t="n"/>
      <c r="G667" s="34" t="n"/>
      <c r="H667" s="34" t="n"/>
    </row>
    <row r="668" ht="21.6" customHeight="1" s="49">
      <c r="A668" s="100" t="n"/>
      <c r="B668" s="34" t="n"/>
      <c r="C668" s="100" t="n"/>
      <c r="D668" s="34" t="n"/>
      <c r="E668" s="34" t="n"/>
      <c r="F668" s="34" t="n"/>
      <c r="G668" s="34" t="n"/>
      <c r="H668" s="34" t="n"/>
    </row>
    <row r="669" ht="21.6" customHeight="1" s="49">
      <c r="A669" s="100" t="n"/>
      <c r="B669" s="34" t="n"/>
      <c r="C669" s="100" t="n"/>
      <c r="D669" s="34" t="n"/>
      <c r="E669" s="34" t="n"/>
      <c r="F669" s="34" t="n"/>
      <c r="G669" s="34" t="n"/>
      <c r="H669" s="34" t="n"/>
    </row>
    <row r="670" ht="21.6" customHeight="1" s="49">
      <c r="A670" s="100" t="n"/>
      <c r="B670" s="34" t="n"/>
      <c r="C670" s="100" t="n"/>
      <c r="D670" s="34" t="n"/>
      <c r="E670" s="34" t="n"/>
      <c r="F670" s="34" t="n"/>
      <c r="G670" s="34" t="n"/>
      <c r="H670" s="34" t="n"/>
    </row>
    <row r="671" ht="21.6" customHeight="1" s="49">
      <c r="A671" s="100" t="n"/>
      <c r="B671" s="34" t="n"/>
      <c r="C671" s="100" t="n"/>
      <c r="D671" s="34" t="n"/>
      <c r="E671" s="34" t="n"/>
      <c r="F671" s="34" t="n"/>
      <c r="G671" s="34" t="n"/>
      <c r="H671" s="34" t="n"/>
    </row>
    <row r="672" ht="21.6" customHeight="1" s="49">
      <c r="A672" s="100" t="n"/>
      <c r="B672" s="34" t="n"/>
      <c r="C672" s="100" t="n"/>
      <c r="D672" s="34" t="n"/>
      <c r="E672" s="34" t="n"/>
      <c r="F672" s="34" t="n"/>
      <c r="G672" s="34" t="n"/>
      <c r="H672" s="34" t="n"/>
    </row>
    <row r="673" ht="21.6" customHeight="1" s="49">
      <c r="A673" s="100" t="n"/>
      <c r="B673" s="34" t="n"/>
      <c r="C673" s="100" t="n"/>
      <c r="D673" s="34" t="n"/>
      <c r="E673" s="34" t="n"/>
      <c r="F673" s="34" t="n"/>
      <c r="G673" s="34" t="n"/>
      <c r="H673" s="34" t="n"/>
    </row>
    <row r="674" ht="21.6" customHeight="1" s="49">
      <c r="A674" s="100" t="n"/>
      <c r="B674" s="34" t="n"/>
      <c r="C674" s="100" t="n"/>
      <c r="D674" s="34" t="n"/>
      <c r="E674" s="34" t="n"/>
      <c r="F674" s="34" t="n"/>
      <c r="G674" s="34" t="n"/>
      <c r="H674" s="34" t="n"/>
    </row>
    <row r="675" ht="21.6" customHeight="1" s="49">
      <c r="A675" s="100" t="n"/>
      <c r="B675" s="34" t="n"/>
      <c r="C675" s="100" t="n"/>
      <c r="D675" s="34" t="n"/>
      <c r="E675" s="34" t="n"/>
      <c r="F675" s="34" t="n"/>
      <c r="G675" s="34" t="n"/>
      <c r="H675" s="34" t="n"/>
    </row>
    <row r="676" ht="21.6" customHeight="1" s="49">
      <c r="A676" s="100" t="n"/>
      <c r="B676" s="34" t="n"/>
      <c r="C676" s="100" t="n"/>
      <c r="D676" s="34" t="n"/>
      <c r="E676" s="34" t="n"/>
      <c r="F676" s="34" t="n"/>
      <c r="G676" s="34" t="n"/>
      <c r="H676" s="34" t="n"/>
    </row>
    <row r="677" ht="21.6" customHeight="1" s="49">
      <c r="A677" s="100" t="n"/>
      <c r="B677" s="34" t="n"/>
      <c r="C677" s="100" t="n"/>
      <c r="D677" s="34" t="n"/>
      <c r="E677" s="34" t="n"/>
      <c r="F677" s="34" t="n"/>
      <c r="G677" s="34" t="n"/>
      <c r="H677" s="34" t="n"/>
    </row>
    <row r="678" ht="21.6" customHeight="1" s="49">
      <c r="A678" s="100" t="n"/>
      <c r="B678" s="34" t="n"/>
      <c r="C678" s="100" t="n"/>
      <c r="D678" s="34" t="n"/>
      <c r="E678" s="34" t="n"/>
      <c r="F678" s="34" t="n"/>
      <c r="G678" s="34" t="n"/>
      <c r="H678" s="34" t="n"/>
    </row>
    <row r="679" ht="21.6" customHeight="1" s="49">
      <c r="A679" s="100" t="n"/>
      <c r="B679" s="34" t="n"/>
      <c r="C679" s="100" t="n"/>
      <c r="D679" s="34" t="n"/>
      <c r="E679" s="34" t="n"/>
      <c r="F679" s="34" t="n"/>
      <c r="G679" s="34" t="n"/>
      <c r="H679" s="34" t="n"/>
    </row>
    <row r="680" ht="21.6" customHeight="1" s="49">
      <c r="A680" s="100" t="n"/>
      <c r="B680" s="34" t="n"/>
      <c r="C680" s="100" t="n"/>
      <c r="D680" s="34" t="n"/>
      <c r="E680" s="34" t="n"/>
      <c r="F680" s="34" t="n"/>
      <c r="G680" s="34" t="n"/>
      <c r="H680" s="34" t="n"/>
    </row>
    <row r="681" ht="21.6" customHeight="1" s="49">
      <c r="A681" s="100" t="n"/>
      <c r="B681" s="34" t="n"/>
      <c r="C681" s="100" t="n"/>
      <c r="D681" s="34" t="n"/>
      <c r="E681" s="34" t="n"/>
      <c r="F681" s="34" t="n"/>
      <c r="G681" s="34" t="n"/>
      <c r="H681" s="34" t="n"/>
    </row>
    <row r="682" ht="21.6" customHeight="1" s="49">
      <c r="A682" s="100" t="n"/>
      <c r="B682" s="34" t="n"/>
      <c r="C682" s="100" t="n"/>
      <c r="D682" s="34" t="n"/>
      <c r="E682" s="34" t="n"/>
      <c r="F682" s="34" t="n"/>
      <c r="G682" s="34" t="n"/>
      <c r="H682" s="34" t="n"/>
    </row>
    <row r="683" ht="21.6" customHeight="1" s="49">
      <c r="A683" s="100" t="n"/>
      <c r="B683" s="34" t="n"/>
      <c r="C683" s="100" t="n"/>
      <c r="D683" s="34" t="n"/>
      <c r="E683" s="34" t="n"/>
      <c r="F683" s="34" t="n"/>
      <c r="G683" s="34" t="n"/>
      <c r="H683" s="34" t="n"/>
    </row>
    <row r="684" ht="21.6" customHeight="1" s="49">
      <c r="A684" s="100" t="n"/>
      <c r="B684" s="34" t="n"/>
      <c r="C684" s="100" t="n"/>
      <c r="D684" s="34" t="n"/>
      <c r="E684" s="34" t="n"/>
      <c r="F684" s="34" t="n"/>
      <c r="G684" s="34" t="n"/>
      <c r="H684" s="34" t="n"/>
    </row>
    <row r="685" ht="21.6" customHeight="1" s="49">
      <c r="A685" s="100" t="n"/>
      <c r="B685" s="34" t="n"/>
      <c r="C685" s="100" t="n"/>
      <c r="D685" s="34" t="n"/>
      <c r="E685" s="34" t="n"/>
      <c r="F685" s="34" t="n"/>
      <c r="G685" s="34" t="n"/>
      <c r="H685" s="34" t="n"/>
    </row>
    <row r="686" ht="21.6" customHeight="1" s="49">
      <c r="A686" s="100" t="n"/>
      <c r="B686" s="34" t="n"/>
      <c r="C686" s="100" t="n"/>
      <c r="D686" s="34" t="n"/>
      <c r="E686" s="34" t="n"/>
      <c r="F686" s="34" t="n"/>
      <c r="G686" s="34" t="n"/>
      <c r="H686" s="34" t="n"/>
    </row>
    <row r="687" ht="21.6" customHeight="1" s="49">
      <c r="A687" s="100" t="n"/>
      <c r="B687" s="34" t="n"/>
      <c r="C687" s="100" t="n"/>
      <c r="D687" s="34" t="n"/>
      <c r="E687" s="34" t="n"/>
      <c r="F687" s="34" t="n"/>
      <c r="G687" s="34" t="n"/>
      <c r="H687" s="34" t="n"/>
    </row>
    <row r="688" ht="21.6" customHeight="1" s="49">
      <c r="A688" s="100" t="n"/>
      <c r="B688" s="34" t="n"/>
      <c r="C688" s="100" t="n"/>
      <c r="D688" s="34" t="n"/>
      <c r="E688" s="34" t="n"/>
      <c r="F688" s="34" t="n"/>
      <c r="G688" s="34" t="n"/>
      <c r="H688" s="34" t="n"/>
    </row>
    <row r="689" ht="21.6" customHeight="1" s="49">
      <c r="A689" s="100" t="n"/>
      <c r="B689" s="34" t="n"/>
      <c r="C689" s="100" t="n"/>
      <c r="D689" s="34" t="n"/>
      <c r="E689" s="34" t="n"/>
      <c r="F689" s="34" t="n"/>
      <c r="G689" s="34" t="n"/>
      <c r="H689" s="34" t="n"/>
    </row>
    <row r="690" ht="21.6" customHeight="1" s="49">
      <c r="A690" s="100" t="n"/>
      <c r="B690" s="34" t="n"/>
      <c r="C690" s="100" t="n"/>
      <c r="D690" s="34" t="n"/>
      <c r="E690" s="34" t="n"/>
      <c r="F690" s="34" t="n"/>
      <c r="G690" s="34" t="n"/>
      <c r="H690" s="34" t="n"/>
    </row>
    <row r="691" ht="21.6" customHeight="1" s="49">
      <c r="A691" s="100" t="n"/>
      <c r="B691" s="34" t="n"/>
      <c r="C691" s="100" t="n"/>
      <c r="D691" s="34" t="n"/>
      <c r="E691" s="34" t="n"/>
      <c r="F691" s="34" t="n"/>
      <c r="G691" s="34" t="n"/>
      <c r="H691" s="34" t="n"/>
    </row>
    <row r="692" ht="21.6" customHeight="1" s="49">
      <c r="A692" s="100" t="n"/>
      <c r="B692" s="34" t="n"/>
      <c r="C692" s="100" t="n"/>
      <c r="D692" s="34" t="n"/>
      <c r="E692" s="34" t="n"/>
      <c r="F692" s="34" t="n"/>
      <c r="G692" s="34" t="n"/>
      <c r="H692" s="34" t="n"/>
    </row>
    <row r="693" ht="21.6" customHeight="1" s="49">
      <c r="A693" s="100" t="n"/>
      <c r="B693" s="34" t="n"/>
      <c r="C693" s="100" t="n"/>
      <c r="D693" s="34" t="n"/>
      <c r="E693" s="34" t="n"/>
      <c r="F693" s="34" t="n"/>
      <c r="G693" s="34" t="n"/>
      <c r="H693" s="34" t="n"/>
    </row>
    <row r="694" ht="21.6" customHeight="1" s="49">
      <c r="A694" s="100" t="n"/>
      <c r="B694" s="34" t="n"/>
      <c r="C694" s="100" t="n"/>
      <c r="D694" s="34" t="n"/>
      <c r="E694" s="34" t="n"/>
      <c r="F694" s="34" t="n"/>
      <c r="G694" s="34" t="n"/>
      <c r="H694" s="34" t="n"/>
    </row>
    <row r="695" ht="21.6" customHeight="1" s="49">
      <c r="A695" s="100" t="n"/>
      <c r="B695" s="34" t="n"/>
      <c r="C695" s="100" t="n"/>
      <c r="D695" s="34" t="n"/>
      <c r="E695" s="34" t="n"/>
      <c r="F695" s="34" t="n"/>
      <c r="G695" s="34" t="n"/>
      <c r="H695" s="34" t="n"/>
    </row>
    <row r="696" ht="21.6" customHeight="1" s="49">
      <c r="A696" s="100" t="n"/>
      <c r="B696" s="34" t="n"/>
      <c r="C696" s="100" t="n"/>
      <c r="D696" s="34" t="n"/>
      <c r="E696" s="34" t="n"/>
      <c r="F696" s="34" t="n"/>
      <c r="G696" s="34" t="n"/>
      <c r="H696" s="34" t="n"/>
    </row>
    <row r="697" ht="21.6" customHeight="1" s="49">
      <c r="A697" s="100" t="n"/>
      <c r="B697" s="34" t="n"/>
      <c r="C697" s="100" t="n"/>
      <c r="D697" s="34" t="n"/>
      <c r="E697" s="34" t="n"/>
      <c r="F697" s="34" t="n"/>
      <c r="G697" s="34" t="n"/>
      <c r="H697" s="34" t="n"/>
    </row>
    <row r="698" ht="21.6" customHeight="1" s="49">
      <c r="A698" s="100" t="n"/>
      <c r="B698" s="34" t="n"/>
      <c r="C698" s="100" t="n"/>
      <c r="D698" s="34" t="n"/>
      <c r="E698" s="34" t="n"/>
      <c r="F698" s="34" t="n"/>
      <c r="G698" s="34" t="n"/>
      <c r="H698" s="34" t="n"/>
    </row>
    <row r="699" ht="21.6" customHeight="1" s="49">
      <c r="A699" s="100" t="n"/>
      <c r="B699" s="34" t="n"/>
      <c r="C699" s="100" t="n"/>
      <c r="D699" s="34" t="n"/>
      <c r="E699" s="34" t="n"/>
      <c r="F699" s="34" t="n"/>
      <c r="G699" s="34" t="n"/>
      <c r="H699" s="34" t="n"/>
    </row>
    <row r="700" ht="21.6" customHeight="1" s="49">
      <c r="A700" s="100" t="n"/>
      <c r="B700" s="34" t="n"/>
      <c r="C700" s="100" t="n"/>
      <c r="D700" s="34" t="n"/>
      <c r="E700" s="34" t="n"/>
      <c r="F700" s="34" t="n"/>
      <c r="G700" s="34" t="n"/>
      <c r="H700" s="34" t="n"/>
    </row>
    <row r="701" ht="21.6" customHeight="1" s="49">
      <c r="A701" s="100" t="n"/>
      <c r="B701" s="34" t="n"/>
      <c r="C701" s="100" t="n"/>
      <c r="D701" s="34" t="n"/>
      <c r="E701" s="34" t="n"/>
      <c r="F701" s="34" t="n"/>
      <c r="G701" s="34" t="n"/>
      <c r="H701" s="34" t="n"/>
    </row>
    <row r="702" ht="21.6" customHeight="1" s="49">
      <c r="A702" s="100" t="n"/>
      <c r="B702" s="34" t="n"/>
      <c r="C702" s="100" t="n"/>
      <c r="D702" s="34" t="n"/>
      <c r="E702" s="34" t="n"/>
      <c r="F702" s="34" t="n"/>
      <c r="G702" s="34" t="n"/>
      <c r="H702" s="34" t="n"/>
    </row>
    <row r="703" ht="21.6" customHeight="1" s="49">
      <c r="A703" s="100" t="n"/>
      <c r="B703" s="34" t="n"/>
      <c r="C703" s="100" t="n"/>
      <c r="D703" s="34" t="n"/>
      <c r="E703" s="34" t="n"/>
      <c r="F703" s="34" t="n"/>
      <c r="G703" s="34" t="n"/>
      <c r="H703" s="34" t="n"/>
    </row>
    <row r="704" ht="21.6" customHeight="1" s="49">
      <c r="A704" s="100" t="n"/>
      <c r="B704" s="34" t="n"/>
      <c r="C704" s="100" t="n"/>
      <c r="D704" s="34" t="n"/>
      <c r="E704" s="34" t="n"/>
      <c r="F704" s="34" t="n"/>
      <c r="G704" s="34" t="n"/>
      <c r="H704" s="34" t="n"/>
    </row>
    <row r="705" ht="21.6" customHeight="1" s="49">
      <c r="A705" s="100" t="n"/>
      <c r="B705" s="34" t="n"/>
      <c r="C705" s="100" t="n"/>
      <c r="D705" s="34" t="n"/>
      <c r="E705" s="34" t="n"/>
      <c r="F705" s="34" t="n"/>
      <c r="G705" s="34" t="n"/>
      <c r="H705" s="34" t="n"/>
    </row>
    <row r="706" ht="21.6" customHeight="1" s="49">
      <c r="A706" s="100" t="n"/>
      <c r="B706" s="34" t="n"/>
      <c r="C706" s="100" t="n"/>
      <c r="D706" s="34" t="n"/>
      <c r="E706" s="34" t="n"/>
      <c r="F706" s="34" t="n"/>
      <c r="G706" s="34" t="n"/>
      <c r="H706" s="34" t="n"/>
    </row>
    <row r="707" ht="21.6" customHeight="1" s="49">
      <c r="A707" s="100" t="n"/>
      <c r="B707" s="34" t="n"/>
      <c r="C707" s="100" t="n"/>
      <c r="D707" s="34" t="n"/>
      <c r="E707" s="34" t="n"/>
      <c r="F707" s="34" t="n"/>
      <c r="G707" s="34" t="n"/>
      <c r="H707" s="34" t="n"/>
    </row>
    <row r="708" ht="21.6" customHeight="1" s="49">
      <c r="A708" s="100" t="n"/>
      <c r="B708" s="34" t="n"/>
      <c r="C708" s="100" t="n"/>
      <c r="D708" s="34" t="n"/>
      <c r="E708" s="34" t="n"/>
      <c r="F708" s="34" t="n"/>
      <c r="G708" s="34" t="n"/>
      <c r="H708" s="34" t="n"/>
    </row>
    <row r="709" ht="21.6" customHeight="1" s="49">
      <c r="A709" s="100" t="n"/>
      <c r="B709" s="34" t="n"/>
      <c r="C709" s="100" t="n"/>
      <c r="D709" s="34" t="n"/>
      <c r="E709" s="34" t="n"/>
      <c r="F709" s="34" t="n"/>
      <c r="G709" s="34" t="n"/>
      <c r="H709" s="34" t="n"/>
    </row>
    <row r="710" ht="21.6" customHeight="1" s="49">
      <c r="A710" s="100" t="n"/>
      <c r="B710" s="34" t="n"/>
      <c r="C710" s="100" t="n"/>
      <c r="D710" s="34" t="n"/>
      <c r="E710" s="34" t="n"/>
      <c r="F710" s="34" t="n"/>
      <c r="G710" s="34" t="n"/>
      <c r="H710" s="34" t="n"/>
    </row>
    <row r="711" ht="21.6" customHeight="1" s="49">
      <c r="A711" s="100" t="n"/>
      <c r="B711" s="34" t="n"/>
      <c r="C711" s="100" t="n"/>
      <c r="D711" s="34" t="n"/>
      <c r="E711" s="34" t="n"/>
      <c r="F711" s="34" t="n"/>
      <c r="G711" s="34" t="n"/>
      <c r="H711" s="34" t="n"/>
    </row>
    <row r="712" ht="21.6" customHeight="1" s="49">
      <c r="A712" s="100" t="n"/>
      <c r="B712" s="34" t="n"/>
      <c r="C712" s="100" t="n"/>
      <c r="D712" s="34" t="n"/>
      <c r="E712" s="34" t="n"/>
      <c r="F712" s="34" t="n"/>
      <c r="G712" s="34" t="n"/>
      <c r="H712" s="34" t="n"/>
    </row>
    <row r="713" ht="21.6" customHeight="1" s="49">
      <c r="A713" s="100" t="n"/>
      <c r="B713" s="34" t="n"/>
      <c r="C713" s="100" t="n"/>
      <c r="D713" s="34" t="n"/>
      <c r="E713" s="34" t="n"/>
      <c r="F713" s="34" t="n"/>
      <c r="G713" s="34" t="n"/>
      <c r="H713" s="34" t="n"/>
    </row>
    <row r="714" ht="21.6" customHeight="1" s="49">
      <c r="A714" s="100" t="n"/>
      <c r="B714" s="34" t="n"/>
      <c r="C714" s="100" t="n"/>
      <c r="D714" s="34" t="n"/>
      <c r="E714" s="34" t="n"/>
      <c r="F714" s="34" t="n"/>
      <c r="G714" s="34" t="n"/>
      <c r="H714" s="34" t="n"/>
    </row>
    <row r="715" ht="21.6" customHeight="1" s="49">
      <c r="A715" s="100" t="n"/>
      <c r="B715" s="34" t="n"/>
      <c r="C715" s="100" t="n"/>
      <c r="D715" s="34" t="n"/>
      <c r="E715" s="34" t="n"/>
      <c r="F715" s="34" t="n"/>
      <c r="G715" s="34" t="n"/>
      <c r="H715" s="34" t="n"/>
    </row>
    <row r="716" ht="21.6" customHeight="1" s="49">
      <c r="A716" s="100" t="n"/>
      <c r="B716" s="34" t="n"/>
      <c r="C716" s="100" t="n"/>
      <c r="D716" s="34" t="n"/>
      <c r="E716" s="34" t="n"/>
      <c r="F716" s="34" t="n"/>
      <c r="G716" s="34" t="n"/>
      <c r="H716" s="34" t="n"/>
    </row>
    <row r="717" ht="21.6" customHeight="1" s="49">
      <c r="A717" s="100" t="n"/>
      <c r="B717" s="34" t="n"/>
      <c r="C717" s="100" t="n"/>
      <c r="D717" s="34" t="n"/>
      <c r="E717" s="34" t="n"/>
      <c r="F717" s="34" t="n"/>
      <c r="G717" s="34" t="n"/>
      <c r="H717" s="34" t="n"/>
    </row>
    <row r="718" ht="21.6" customHeight="1" s="49">
      <c r="A718" s="100" t="n"/>
      <c r="B718" s="34" t="n"/>
      <c r="C718" s="100" t="n"/>
      <c r="D718" s="34" t="n"/>
      <c r="E718" s="34" t="n"/>
      <c r="F718" s="34" t="n"/>
      <c r="G718" s="34" t="n"/>
      <c r="H718" s="34" t="n"/>
    </row>
    <row r="719" ht="21.6" customHeight="1" s="49">
      <c r="A719" s="100" t="n"/>
      <c r="B719" s="34" t="n"/>
      <c r="C719" s="100" t="n"/>
      <c r="D719" s="34" t="n"/>
      <c r="E719" s="34" t="n"/>
      <c r="F719" s="34" t="n"/>
      <c r="G719" s="34" t="n"/>
      <c r="H719" s="34" t="n"/>
    </row>
    <row r="720" ht="21.6" customHeight="1" s="49">
      <c r="A720" s="100" t="n"/>
      <c r="B720" s="34" t="n"/>
      <c r="C720" s="100" t="n"/>
      <c r="D720" s="34" t="n"/>
      <c r="E720" s="34" t="n"/>
      <c r="F720" s="34" t="n"/>
      <c r="G720" s="34" t="n"/>
      <c r="H720" s="34" t="n"/>
    </row>
    <row r="721" ht="21.6" customHeight="1" s="49">
      <c r="A721" s="100" t="n"/>
      <c r="B721" s="34" t="n"/>
      <c r="C721" s="100" t="n"/>
      <c r="D721" s="34" t="n"/>
      <c r="E721" s="34" t="n"/>
      <c r="F721" s="34" t="n"/>
      <c r="G721" s="34" t="n"/>
      <c r="H721" s="34" t="n"/>
    </row>
    <row r="722" ht="21.6" customHeight="1" s="49">
      <c r="A722" s="100" t="n"/>
      <c r="B722" s="34" t="n"/>
      <c r="C722" s="100" t="n"/>
      <c r="D722" s="34" t="n"/>
      <c r="E722" s="34" t="n"/>
      <c r="F722" s="34" t="n"/>
      <c r="G722" s="34" t="n"/>
      <c r="H722" s="34" t="n"/>
    </row>
    <row r="723" ht="21.6" customHeight="1" s="49">
      <c r="A723" s="100" t="n"/>
      <c r="B723" s="34" t="n"/>
      <c r="C723" s="100" t="n"/>
      <c r="D723" s="34" t="n"/>
      <c r="E723" s="34" t="n"/>
      <c r="F723" s="34" t="n"/>
      <c r="G723" s="34" t="n"/>
      <c r="H723" s="34" t="n"/>
    </row>
    <row r="724" ht="21.6" customHeight="1" s="49">
      <c r="A724" s="100" t="n"/>
      <c r="B724" s="34" t="n"/>
      <c r="C724" s="100" t="n"/>
      <c r="D724" s="34" t="n"/>
      <c r="E724" s="34" t="n"/>
      <c r="F724" s="34" t="n"/>
      <c r="G724" s="34" t="n"/>
      <c r="H724" s="34" t="n"/>
    </row>
    <row r="725" ht="21.6" customHeight="1" s="49">
      <c r="A725" s="100" t="n"/>
      <c r="B725" s="34" t="n"/>
      <c r="C725" s="100" t="n"/>
      <c r="D725" s="34" t="n"/>
      <c r="E725" s="34" t="n"/>
      <c r="F725" s="34" t="n"/>
      <c r="G725" s="34" t="n"/>
      <c r="H725" s="34" t="n"/>
    </row>
    <row r="726" ht="21.6" customHeight="1" s="49">
      <c r="A726" s="100" t="n"/>
      <c r="B726" s="34" t="n"/>
      <c r="C726" s="100" t="n"/>
      <c r="D726" s="34" t="n"/>
      <c r="E726" s="34" t="n"/>
      <c r="F726" s="34" t="n"/>
      <c r="G726" s="34" t="n"/>
      <c r="H726" s="34" t="n"/>
    </row>
    <row r="727" ht="21.6" customHeight="1" s="49">
      <c r="A727" s="100" t="n"/>
      <c r="B727" s="34" t="n"/>
      <c r="C727" s="100" t="n"/>
      <c r="D727" s="34" t="n"/>
      <c r="E727" s="34" t="n"/>
      <c r="F727" s="34" t="n"/>
      <c r="G727" s="34" t="n"/>
      <c r="H727" s="34" t="n"/>
    </row>
    <row r="728" ht="21.6" customHeight="1" s="49">
      <c r="A728" s="100" t="n"/>
      <c r="B728" s="34" t="n"/>
      <c r="C728" s="100" t="n"/>
      <c r="D728" s="34" t="n"/>
      <c r="E728" s="34" t="n"/>
      <c r="F728" s="34" t="n"/>
      <c r="G728" s="34" t="n"/>
      <c r="H728" s="34" t="n"/>
    </row>
    <row r="729" ht="21.6" customHeight="1" s="49">
      <c r="A729" s="100" t="n"/>
      <c r="B729" s="34" t="n"/>
      <c r="C729" s="100" t="n"/>
      <c r="D729" s="34" t="n"/>
      <c r="E729" s="34" t="n"/>
      <c r="F729" s="34" t="n"/>
      <c r="G729" s="34" t="n"/>
      <c r="H729" s="34" t="n"/>
    </row>
    <row r="730" ht="21.6" customHeight="1" s="49">
      <c r="A730" s="100" t="n"/>
      <c r="B730" s="34" t="n"/>
      <c r="C730" s="100" t="n"/>
      <c r="D730" s="34" t="n"/>
      <c r="E730" s="34" t="n"/>
      <c r="F730" s="34" t="n"/>
      <c r="G730" s="34" t="n"/>
      <c r="H730" s="34" t="n"/>
    </row>
    <row r="731" ht="21.6" customHeight="1" s="49">
      <c r="A731" s="100" t="n"/>
      <c r="B731" s="34" t="n"/>
      <c r="C731" s="100" t="n"/>
      <c r="D731" s="34" t="n"/>
      <c r="E731" s="34" t="n"/>
      <c r="F731" s="34" t="n"/>
      <c r="G731" s="34" t="n"/>
      <c r="H731" s="34" t="n"/>
    </row>
    <row r="732" ht="21.6" customHeight="1" s="49">
      <c r="A732" s="100" t="n"/>
      <c r="B732" s="34" t="n"/>
      <c r="C732" s="100" t="n"/>
      <c r="D732" s="34" t="n"/>
      <c r="E732" s="34" t="n"/>
      <c r="F732" s="34" t="n"/>
      <c r="G732" s="34" t="n"/>
      <c r="H732" s="34" t="n"/>
    </row>
    <row r="733" ht="21.6" customHeight="1" s="49">
      <c r="A733" s="100" t="n"/>
      <c r="B733" s="34" t="n"/>
      <c r="C733" s="100" t="n"/>
      <c r="D733" s="34" t="n"/>
      <c r="E733" s="34" t="n"/>
      <c r="F733" s="34" t="n"/>
      <c r="G733" s="34" t="n"/>
      <c r="H733" s="34" t="n"/>
    </row>
    <row r="734" ht="21.6" customHeight="1" s="49">
      <c r="A734" s="100" t="n"/>
      <c r="B734" s="34" t="n"/>
      <c r="C734" s="100" t="n"/>
      <c r="D734" s="34" t="n"/>
      <c r="E734" s="34" t="n"/>
      <c r="F734" s="34" t="n"/>
      <c r="G734" s="34" t="n"/>
      <c r="H734" s="34" t="n"/>
    </row>
    <row r="735" ht="21.6" customHeight="1" s="49">
      <c r="A735" s="100" t="n"/>
      <c r="B735" s="34" t="n"/>
      <c r="C735" s="100" t="n"/>
      <c r="D735" s="34" t="n"/>
      <c r="E735" s="34" t="n"/>
      <c r="F735" s="34" t="n"/>
      <c r="G735" s="34" t="n"/>
      <c r="H735" s="34" t="n"/>
    </row>
    <row r="736" ht="21.6" customHeight="1" s="49">
      <c r="A736" s="100" t="n"/>
      <c r="B736" s="34" t="n"/>
      <c r="C736" s="100" t="n"/>
      <c r="D736" s="34" t="n"/>
      <c r="E736" s="34" t="n"/>
      <c r="F736" s="34" t="n"/>
      <c r="G736" s="34" t="n"/>
      <c r="H736" s="34" t="n"/>
    </row>
    <row r="737" ht="21.6" customHeight="1" s="49">
      <c r="A737" s="100" t="n"/>
      <c r="B737" s="34" t="n"/>
      <c r="C737" s="100" t="n"/>
      <c r="D737" s="34" t="n"/>
      <c r="E737" s="34" t="n"/>
      <c r="F737" s="34" t="n"/>
      <c r="G737" s="34" t="n"/>
      <c r="H737" s="34" t="n"/>
    </row>
    <row r="738" ht="21.6" customHeight="1" s="49">
      <c r="A738" s="100" t="n"/>
      <c r="B738" s="34" t="n"/>
      <c r="C738" s="100" t="n"/>
      <c r="D738" s="34" t="n"/>
      <c r="E738" s="34" t="n"/>
      <c r="F738" s="34" t="n"/>
      <c r="G738" s="34" t="n"/>
      <c r="H738" s="34" t="n"/>
    </row>
    <row r="739" ht="21.6" customHeight="1" s="49">
      <c r="A739" s="100" t="n"/>
      <c r="B739" s="34" t="n"/>
      <c r="C739" s="100" t="n"/>
      <c r="D739" s="34" t="n"/>
      <c r="E739" s="34" t="n"/>
      <c r="F739" s="34" t="n"/>
      <c r="G739" s="34" t="n"/>
      <c r="H739" s="34" t="n"/>
    </row>
    <row r="740" ht="21.6" customHeight="1" s="49">
      <c r="A740" s="100" t="n"/>
      <c r="B740" s="34" t="n"/>
      <c r="C740" s="100" t="n"/>
      <c r="D740" s="34" t="n"/>
      <c r="E740" s="34" t="n"/>
      <c r="F740" s="34" t="n"/>
      <c r="G740" s="34" t="n"/>
      <c r="H740" s="34" t="n"/>
    </row>
    <row r="741" ht="21.6" customHeight="1" s="49">
      <c r="A741" s="100" t="n"/>
      <c r="B741" s="34" t="n"/>
      <c r="C741" s="100" t="n"/>
      <c r="D741" s="34" t="n"/>
      <c r="E741" s="34" t="n"/>
      <c r="F741" s="34" t="n"/>
      <c r="G741" s="34" t="n"/>
      <c r="H741" s="34" t="n"/>
    </row>
    <row r="742" ht="21.6" customHeight="1" s="49">
      <c r="A742" s="100" t="n"/>
      <c r="B742" s="34" t="n"/>
      <c r="C742" s="100" t="n"/>
      <c r="D742" s="34" t="n"/>
      <c r="E742" s="34" t="n"/>
      <c r="F742" s="34" t="n"/>
      <c r="G742" s="34" t="n"/>
      <c r="H742" s="34" t="n"/>
    </row>
    <row r="743" ht="21.6" customHeight="1" s="49">
      <c r="A743" s="100" t="n"/>
      <c r="B743" s="34" t="n"/>
      <c r="C743" s="100" t="n"/>
      <c r="D743" s="34" t="n"/>
      <c r="E743" s="34" t="n"/>
      <c r="F743" s="34" t="n"/>
      <c r="G743" s="34" t="n"/>
      <c r="H743" s="34" t="n"/>
    </row>
    <row r="744" ht="21.6" customHeight="1" s="49">
      <c r="A744" s="100" t="n"/>
      <c r="B744" s="34" t="n"/>
      <c r="C744" s="100" t="n"/>
      <c r="D744" s="34" t="n"/>
      <c r="E744" s="34" t="n"/>
      <c r="F744" s="34" t="n"/>
      <c r="G744" s="34" t="n"/>
      <c r="H744" s="34" t="n"/>
    </row>
    <row r="745" ht="21.6" customHeight="1" s="49">
      <c r="A745" s="100" t="n"/>
      <c r="B745" s="34" t="n"/>
      <c r="C745" s="100" t="n"/>
      <c r="D745" s="34" t="n"/>
      <c r="E745" s="34" t="n"/>
      <c r="F745" s="34" t="n"/>
      <c r="G745" s="34" t="n"/>
      <c r="H745" s="34" t="n"/>
    </row>
    <row r="746" ht="21.6" customHeight="1" s="49">
      <c r="A746" s="100" t="n"/>
      <c r="B746" s="34" t="n"/>
      <c r="C746" s="100" t="n"/>
      <c r="D746" s="34" t="n"/>
      <c r="E746" s="34" t="n"/>
      <c r="F746" s="34" t="n"/>
      <c r="G746" s="34" t="n"/>
      <c r="H746" s="34" t="n"/>
    </row>
    <row r="747" ht="21.6" customHeight="1" s="49">
      <c r="A747" s="100" t="n"/>
      <c r="B747" s="34" t="n"/>
      <c r="C747" s="100" t="n"/>
      <c r="D747" s="34" t="n"/>
      <c r="E747" s="34" t="n"/>
      <c r="F747" s="34" t="n"/>
      <c r="G747" s="34" t="n"/>
      <c r="H747" s="34" t="n"/>
    </row>
    <row r="748" ht="21.6" customHeight="1" s="49">
      <c r="A748" s="100" t="n"/>
      <c r="B748" s="34" t="n"/>
      <c r="C748" s="100" t="n"/>
      <c r="D748" s="34" t="n"/>
      <c r="E748" s="34" t="n"/>
      <c r="F748" s="34" t="n"/>
      <c r="G748" s="34" t="n"/>
      <c r="H748" s="34" t="n"/>
    </row>
    <row r="749" ht="21.6" customHeight="1" s="49">
      <c r="A749" s="100" t="n"/>
      <c r="B749" s="34" t="n"/>
      <c r="C749" s="100" t="n"/>
      <c r="D749" s="34" t="n"/>
      <c r="E749" s="34" t="n"/>
      <c r="F749" s="34" t="n"/>
      <c r="G749" s="34" t="n"/>
      <c r="H749" s="34" t="n"/>
    </row>
    <row r="750" ht="21.6" customHeight="1" s="49">
      <c r="A750" s="100" t="n"/>
      <c r="B750" s="34" t="n"/>
      <c r="C750" s="100" t="n"/>
      <c r="D750" s="34" t="n"/>
      <c r="E750" s="34" t="n"/>
      <c r="F750" s="34" t="n"/>
      <c r="G750" s="34" t="n"/>
      <c r="H750" s="34" t="n"/>
    </row>
    <row r="751" ht="21.6" customHeight="1" s="49">
      <c r="A751" s="100" t="n"/>
      <c r="B751" s="34" t="n"/>
      <c r="C751" s="100" t="n"/>
      <c r="D751" s="34" t="n"/>
      <c r="E751" s="34" t="n"/>
      <c r="F751" s="34" t="n"/>
      <c r="G751" s="34" t="n"/>
      <c r="H751" s="34" t="n"/>
    </row>
    <row r="752" ht="21.6" customHeight="1" s="49">
      <c r="A752" s="100" t="n"/>
      <c r="B752" s="34" t="n"/>
      <c r="C752" s="100" t="n"/>
      <c r="D752" s="34" t="n"/>
      <c r="E752" s="34" t="n"/>
      <c r="F752" s="34" t="n"/>
      <c r="G752" s="34" t="n"/>
      <c r="H752" s="34" t="n"/>
    </row>
    <row r="753" ht="21.6" customHeight="1" s="49">
      <c r="A753" s="100" t="n"/>
      <c r="B753" s="34" t="n"/>
      <c r="C753" s="100" t="n"/>
      <c r="D753" s="34" t="n"/>
      <c r="E753" s="34" t="n"/>
      <c r="F753" s="34" t="n"/>
      <c r="G753" s="34" t="n"/>
      <c r="H753" s="34" t="n"/>
    </row>
    <row r="754" ht="21.6" customHeight="1" s="49">
      <c r="A754" s="100" t="n"/>
      <c r="B754" s="34" t="n"/>
      <c r="C754" s="100" t="n"/>
      <c r="D754" s="34" t="n"/>
      <c r="E754" s="34" t="n"/>
      <c r="F754" s="34" t="n"/>
      <c r="G754" s="34" t="n"/>
      <c r="H754" s="34" t="n"/>
    </row>
    <row r="755" ht="21.6" customHeight="1" s="49">
      <c r="A755" s="100" t="n"/>
      <c r="B755" s="34" t="n"/>
      <c r="C755" s="100" t="n"/>
      <c r="D755" s="34" t="n"/>
      <c r="E755" s="34" t="n"/>
      <c r="F755" s="34" t="n"/>
      <c r="G755" s="34" t="n"/>
      <c r="H755" s="34" t="n"/>
    </row>
    <row r="756" ht="21.6" customHeight="1" s="49">
      <c r="A756" s="100" t="n"/>
      <c r="B756" s="34" t="n"/>
      <c r="C756" s="100" t="n"/>
      <c r="D756" s="34" t="n"/>
      <c r="E756" s="34" t="n"/>
      <c r="F756" s="34" t="n"/>
      <c r="G756" s="34" t="n"/>
      <c r="H756" s="34" t="n"/>
    </row>
    <row r="757" ht="21.6" customHeight="1" s="49">
      <c r="A757" s="100" t="n"/>
      <c r="B757" s="34" t="n"/>
      <c r="C757" s="100" t="n"/>
      <c r="D757" s="34" t="n"/>
      <c r="E757" s="34" t="n"/>
      <c r="F757" s="34" t="n"/>
      <c r="G757" s="34" t="n"/>
      <c r="H757" s="34" t="n"/>
    </row>
    <row r="758" ht="21.6" customHeight="1" s="49">
      <c r="A758" s="100" t="n"/>
      <c r="B758" s="34" t="n"/>
      <c r="C758" s="100" t="n"/>
      <c r="D758" s="34" t="n"/>
      <c r="E758" s="34" t="n"/>
      <c r="F758" s="34" t="n"/>
      <c r="G758" s="34" t="n"/>
      <c r="H758" s="34" t="n"/>
    </row>
    <row r="759" ht="21.6" customHeight="1" s="49">
      <c r="A759" s="100" t="n"/>
      <c r="B759" s="34" t="n"/>
      <c r="C759" s="100" t="n"/>
      <c r="D759" s="34" t="n"/>
      <c r="E759" s="34" t="n"/>
      <c r="F759" s="34" t="n"/>
      <c r="G759" s="34" t="n"/>
      <c r="H759" s="34" t="n"/>
    </row>
    <row r="760" ht="21.6" customHeight="1" s="49">
      <c r="A760" s="100" t="n"/>
      <c r="B760" s="34" t="n"/>
      <c r="C760" s="100" t="n"/>
      <c r="D760" s="34" t="n"/>
      <c r="E760" s="34" t="n"/>
      <c r="F760" s="34" t="n"/>
      <c r="G760" s="34" t="n"/>
      <c r="H760" s="34" t="n"/>
    </row>
    <row r="761" ht="21.6" customHeight="1" s="49">
      <c r="A761" s="100" t="n"/>
      <c r="B761" s="34" t="n"/>
      <c r="C761" s="100" t="n"/>
      <c r="D761" s="34" t="n"/>
      <c r="E761" s="34" t="n"/>
      <c r="F761" s="34" t="n"/>
      <c r="G761" s="34" t="n"/>
      <c r="H761" s="34" t="n"/>
    </row>
    <row r="762" ht="21.6" customHeight="1" s="49">
      <c r="A762" s="100" t="n"/>
      <c r="B762" s="34" t="n"/>
      <c r="C762" s="100" t="n"/>
      <c r="D762" s="34" t="n"/>
      <c r="E762" s="34" t="n"/>
      <c r="F762" s="34" t="n"/>
      <c r="G762" s="34" t="n"/>
      <c r="H762" s="34" t="n"/>
    </row>
    <row r="763" ht="21.6" customHeight="1" s="49">
      <c r="A763" s="100" t="n"/>
      <c r="B763" s="34" t="n"/>
      <c r="C763" s="100" t="n"/>
      <c r="D763" s="34" t="n"/>
      <c r="E763" s="34" t="n"/>
      <c r="F763" s="34" t="n"/>
      <c r="G763" s="34" t="n"/>
      <c r="H763" s="34" t="n"/>
    </row>
    <row r="764" ht="21.6" customHeight="1" s="49">
      <c r="A764" s="100" t="n"/>
      <c r="B764" s="34" t="n"/>
      <c r="C764" s="100" t="n"/>
      <c r="D764" s="34" t="n"/>
      <c r="E764" s="34" t="n"/>
      <c r="F764" s="34" t="n"/>
      <c r="G764" s="34" t="n"/>
      <c r="H764" s="34" t="n"/>
    </row>
    <row r="765" ht="21.6" customHeight="1" s="49">
      <c r="A765" s="100" t="n"/>
      <c r="B765" s="34" t="n"/>
      <c r="C765" s="100" t="n"/>
      <c r="D765" s="34" t="n"/>
      <c r="E765" s="34" t="n"/>
      <c r="F765" s="34" t="n"/>
      <c r="G765" s="34" t="n"/>
      <c r="H765" s="34" t="n"/>
    </row>
    <row r="766" ht="21.6" customHeight="1" s="49">
      <c r="A766" s="100" t="n"/>
      <c r="B766" s="34" t="n"/>
      <c r="C766" s="100" t="n"/>
      <c r="D766" s="34" t="n"/>
      <c r="E766" s="34" t="n"/>
      <c r="F766" s="34" t="n"/>
      <c r="G766" s="34" t="n"/>
      <c r="H766" s="34" t="n"/>
    </row>
    <row r="767" ht="21.6" customHeight="1" s="49">
      <c r="A767" s="100" t="n"/>
      <c r="B767" s="34" t="n"/>
      <c r="C767" s="100" t="n"/>
      <c r="D767" s="34" t="n"/>
      <c r="E767" s="34" t="n"/>
      <c r="F767" s="34" t="n"/>
      <c r="G767" s="34" t="n"/>
      <c r="H767" s="34" t="n"/>
    </row>
    <row r="768" ht="21.6" customHeight="1" s="49">
      <c r="A768" s="100" t="n"/>
      <c r="B768" s="34" t="n"/>
      <c r="C768" s="100" t="n"/>
      <c r="D768" s="34" t="n"/>
      <c r="E768" s="34" t="n"/>
      <c r="F768" s="34" t="n"/>
      <c r="G768" s="34" t="n"/>
      <c r="H768" s="34" t="n"/>
    </row>
    <row r="769" ht="21.6" customHeight="1" s="49">
      <c r="A769" s="100" t="n"/>
      <c r="B769" s="34" t="n"/>
      <c r="C769" s="100" t="n"/>
      <c r="D769" s="34" t="n"/>
      <c r="E769" s="34" t="n"/>
      <c r="F769" s="34" t="n"/>
      <c r="G769" s="34" t="n"/>
      <c r="H769" s="34" t="n"/>
    </row>
    <row r="770" ht="21.6" customHeight="1" s="49">
      <c r="A770" s="100" t="n"/>
      <c r="B770" s="34" t="n"/>
      <c r="C770" s="100" t="n"/>
      <c r="D770" s="34" t="n"/>
      <c r="E770" s="34" t="n"/>
      <c r="F770" s="34" t="n"/>
      <c r="G770" s="34" t="n"/>
      <c r="H770" s="34" t="n"/>
    </row>
    <row r="771" ht="21.6" customHeight="1" s="49">
      <c r="A771" s="100" t="n"/>
      <c r="B771" s="34" t="n"/>
      <c r="C771" s="100" t="n"/>
      <c r="D771" s="34" t="n"/>
      <c r="E771" s="34" t="n"/>
      <c r="F771" s="34" t="n"/>
      <c r="G771" s="34" t="n"/>
      <c r="H771" s="34" t="n"/>
    </row>
    <row r="772" ht="21.6" customHeight="1" s="49">
      <c r="A772" s="100" t="n"/>
      <c r="B772" s="34" t="n"/>
      <c r="C772" s="100" t="n"/>
      <c r="D772" s="34" t="n"/>
      <c r="E772" s="34" t="n"/>
      <c r="F772" s="34" t="n"/>
      <c r="G772" s="34" t="n"/>
      <c r="H772" s="34" t="n"/>
    </row>
    <row r="773" ht="21.6" customHeight="1" s="49">
      <c r="A773" s="100" t="n"/>
      <c r="B773" s="34" t="n"/>
      <c r="C773" s="100" t="n"/>
      <c r="D773" s="34" t="n"/>
      <c r="E773" s="34" t="n"/>
      <c r="F773" s="34" t="n"/>
      <c r="G773" s="34" t="n"/>
      <c r="H773" s="34" t="n"/>
    </row>
    <row r="774" ht="21.6" customHeight="1" s="49">
      <c r="A774" s="100" t="n"/>
      <c r="B774" s="34" t="n"/>
      <c r="C774" s="100" t="n"/>
      <c r="D774" s="34" t="n"/>
      <c r="E774" s="34" t="n"/>
      <c r="F774" s="34" t="n"/>
      <c r="G774" s="34" t="n"/>
      <c r="H774" s="34" t="n"/>
    </row>
    <row r="775" ht="21.6" customHeight="1" s="49">
      <c r="A775" s="100" t="n"/>
      <c r="B775" s="34" t="n"/>
      <c r="C775" s="100" t="n"/>
      <c r="D775" s="34" t="n"/>
      <c r="E775" s="34" t="n"/>
      <c r="F775" s="34" t="n"/>
      <c r="G775" s="34" t="n"/>
      <c r="H775" s="34" t="n"/>
    </row>
    <row r="776" ht="21.6" customHeight="1" s="49">
      <c r="A776" s="100" t="n"/>
      <c r="B776" s="34" t="n"/>
      <c r="C776" s="100" t="n"/>
      <c r="D776" s="34" t="n"/>
      <c r="E776" s="34" t="n"/>
      <c r="F776" s="34" t="n"/>
      <c r="G776" s="34" t="n"/>
      <c r="H776" s="34" t="n"/>
    </row>
    <row r="777" ht="21.6" customHeight="1" s="49">
      <c r="A777" s="100" t="n"/>
      <c r="B777" s="34" t="n"/>
      <c r="C777" s="100" t="n"/>
      <c r="D777" s="34" t="n"/>
      <c r="E777" s="34" t="n"/>
      <c r="F777" s="34" t="n"/>
      <c r="G777" s="34" t="n"/>
      <c r="H777" s="34" t="n"/>
    </row>
    <row r="778" ht="21.6" customHeight="1" s="49">
      <c r="A778" s="100" t="n"/>
      <c r="B778" s="34" t="n"/>
      <c r="C778" s="100" t="n"/>
      <c r="D778" s="34" t="n"/>
      <c r="E778" s="34" t="n"/>
      <c r="F778" s="34" t="n"/>
      <c r="G778" s="34" t="n"/>
      <c r="H778" s="34" t="n"/>
    </row>
    <row r="779" ht="21.6" customHeight="1" s="49">
      <c r="A779" s="100" t="n"/>
      <c r="B779" s="34" t="n"/>
      <c r="C779" s="100" t="n"/>
      <c r="D779" s="34" t="n"/>
      <c r="E779" s="34" t="n"/>
      <c r="F779" s="34" t="n"/>
      <c r="G779" s="34" t="n"/>
      <c r="H779" s="34" t="n"/>
    </row>
    <row r="780" ht="21.6" customHeight="1" s="49">
      <c r="A780" s="100" t="n"/>
      <c r="B780" s="34" t="n"/>
      <c r="C780" s="100" t="n"/>
      <c r="D780" s="34" t="n"/>
      <c r="E780" s="34" t="n"/>
      <c r="F780" s="34" t="n"/>
      <c r="G780" s="34" t="n"/>
      <c r="H780" s="34" t="n"/>
    </row>
    <row r="781" ht="21.6" customHeight="1" s="49">
      <c r="A781" s="100" t="n"/>
      <c r="B781" s="34" t="n"/>
      <c r="C781" s="100" t="n"/>
      <c r="D781" s="34" t="n"/>
      <c r="E781" s="34" t="n"/>
      <c r="F781" s="34" t="n"/>
      <c r="G781" s="34" t="n"/>
      <c r="H781" s="34" t="n"/>
    </row>
    <row r="782" ht="21.6" customHeight="1" s="49">
      <c r="A782" s="100" t="n"/>
      <c r="B782" s="34" t="n"/>
      <c r="C782" s="100" t="n"/>
      <c r="D782" s="34" t="n"/>
      <c r="E782" s="34" t="n"/>
      <c r="F782" s="34" t="n"/>
      <c r="G782" s="34" t="n"/>
      <c r="H782" s="34" t="n"/>
    </row>
    <row r="783" ht="21.6" customHeight="1" s="49">
      <c r="A783" s="100" t="n"/>
      <c r="B783" s="34" t="n"/>
      <c r="C783" s="100" t="n"/>
      <c r="D783" s="34" t="n"/>
      <c r="E783" s="34" t="n"/>
      <c r="F783" s="34" t="n"/>
      <c r="G783" s="34" t="n"/>
      <c r="H783" s="34" t="n"/>
    </row>
    <row r="784" ht="21.6" customHeight="1" s="49">
      <c r="A784" s="100" t="n"/>
      <c r="B784" s="34" t="n"/>
      <c r="C784" s="100" t="n"/>
      <c r="D784" s="34" t="n"/>
      <c r="E784" s="34" t="n"/>
      <c r="F784" s="34" t="n"/>
      <c r="G784" s="34" t="n"/>
      <c r="H784" s="34" t="n"/>
    </row>
    <row r="785" ht="21.6" customHeight="1" s="49">
      <c r="A785" s="100" t="n"/>
      <c r="B785" s="34" t="n"/>
      <c r="C785" s="100" t="n"/>
      <c r="D785" s="34" t="n"/>
      <c r="E785" s="34" t="n"/>
      <c r="F785" s="34" t="n"/>
      <c r="G785" s="34" t="n"/>
      <c r="H785" s="34" t="n"/>
    </row>
    <row r="786" ht="21.6" customHeight="1" s="49">
      <c r="A786" s="100" t="n"/>
      <c r="B786" s="34" t="n"/>
      <c r="C786" s="100" t="n"/>
      <c r="D786" s="34" t="n"/>
      <c r="E786" s="34" t="n"/>
      <c r="F786" s="34" t="n"/>
      <c r="G786" s="34" t="n"/>
      <c r="H786" s="34" t="n"/>
    </row>
    <row r="787" ht="21.6" customHeight="1" s="49">
      <c r="A787" s="100" t="n"/>
      <c r="B787" s="34" t="n"/>
      <c r="C787" s="100" t="n"/>
      <c r="D787" s="34" t="n"/>
      <c r="E787" s="34" t="n"/>
      <c r="F787" s="34" t="n"/>
      <c r="G787" s="34" t="n"/>
      <c r="H787" s="34" t="n"/>
    </row>
    <row r="788" ht="21.6" customHeight="1" s="49">
      <c r="A788" s="100" t="n"/>
      <c r="B788" s="34" t="n"/>
      <c r="C788" s="100" t="n"/>
      <c r="D788" s="34" t="n"/>
      <c r="E788" s="34" t="n"/>
      <c r="F788" s="34" t="n"/>
      <c r="G788" s="34" t="n"/>
      <c r="H788" s="34" t="n"/>
    </row>
    <row r="789" ht="21.6" customHeight="1" s="49">
      <c r="A789" s="100" t="n"/>
      <c r="B789" s="34" t="n"/>
      <c r="C789" s="100" t="n"/>
      <c r="D789" s="34" t="n"/>
      <c r="E789" s="34" t="n"/>
      <c r="F789" s="34" t="n"/>
      <c r="G789" s="34" t="n"/>
      <c r="H789" s="34" t="n"/>
    </row>
    <row r="790" ht="21.6" customHeight="1" s="49">
      <c r="A790" s="100" t="n"/>
      <c r="B790" s="34" t="n"/>
      <c r="C790" s="100" t="n"/>
      <c r="D790" s="34" t="n"/>
      <c r="E790" s="34" t="n"/>
      <c r="F790" s="34" t="n"/>
      <c r="G790" s="34" t="n"/>
      <c r="H790" s="34" t="n"/>
    </row>
    <row r="791" ht="21.6" customHeight="1" s="49">
      <c r="A791" s="100" t="n"/>
      <c r="B791" s="34" t="n"/>
      <c r="C791" s="100" t="n"/>
      <c r="D791" s="34" t="n"/>
      <c r="E791" s="34" t="n"/>
      <c r="F791" s="34" t="n"/>
      <c r="G791" s="34" t="n"/>
      <c r="H791" s="34" t="n"/>
    </row>
    <row r="792" ht="21.6" customHeight="1" s="49">
      <c r="A792" s="100" t="n"/>
      <c r="B792" s="34" t="n"/>
      <c r="C792" s="100" t="n"/>
      <c r="D792" s="34" t="n"/>
      <c r="E792" s="34" t="n"/>
      <c r="F792" s="34" t="n"/>
      <c r="G792" s="34" t="n"/>
      <c r="H792" s="34" t="n"/>
    </row>
    <row r="793" ht="21.6" customHeight="1" s="49">
      <c r="A793" s="100" t="n"/>
      <c r="B793" s="34" t="n"/>
      <c r="C793" s="100" t="n"/>
      <c r="D793" s="34" t="n"/>
      <c r="E793" s="34" t="n"/>
      <c r="F793" s="34" t="n"/>
      <c r="G793" s="34" t="n"/>
      <c r="H793" s="34" t="n"/>
    </row>
    <row r="794" ht="21.6" customHeight="1" s="49">
      <c r="A794" s="100" t="n"/>
      <c r="B794" s="34" t="n"/>
      <c r="C794" s="100" t="n"/>
      <c r="D794" s="34" t="n"/>
      <c r="E794" s="34" t="n"/>
      <c r="F794" s="34" t="n"/>
      <c r="G794" s="34" t="n"/>
      <c r="H794" s="34" t="n"/>
    </row>
    <row r="795" ht="21.6" customHeight="1" s="49">
      <c r="A795" s="100" t="n"/>
      <c r="B795" s="34" t="n"/>
      <c r="C795" s="100" t="n"/>
      <c r="D795" s="34" t="n"/>
      <c r="E795" s="34" t="n"/>
      <c r="F795" s="34" t="n"/>
      <c r="G795" s="34" t="n"/>
      <c r="H795" s="34" t="n"/>
    </row>
    <row r="796" ht="21.6" customHeight="1" s="49">
      <c r="A796" s="100" t="n"/>
      <c r="B796" s="34" t="n"/>
      <c r="C796" s="100" t="n"/>
      <c r="D796" s="34" t="n"/>
      <c r="E796" s="34" t="n"/>
      <c r="F796" s="34" t="n"/>
      <c r="G796" s="34" t="n"/>
      <c r="H796" s="34" t="n"/>
    </row>
    <row r="797" ht="21.6" customHeight="1" s="49">
      <c r="A797" s="100" t="n"/>
      <c r="B797" s="34" t="n"/>
      <c r="C797" s="100" t="n"/>
      <c r="D797" s="34" t="n"/>
      <c r="E797" s="34" t="n"/>
      <c r="F797" s="34" t="n"/>
      <c r="G797" s="34" t="n"/>
      <c r="H797" s="34" t="n"/>
    </row>
    <row r="798" ht="21.6" customHeight="1" s="49">
      <c r="A798" s="100" t="n"/>
      <c r="B798" s="34" t="n"/>
      <c r="C798" s="100" t="n"/>
      <c r="D798" s="34" t="n"/>
      <c r="E798" s="34" t="n"/>
      <c r="F798" s="34" t="n"/>
      <c r="G798" s="34" t="n"/>
      <c r="H798" s="34" t="n"/>
    </row>
    <row r="799" ht="21.6" customHeight="1" s="49">
      <c r="A799" s="100" t="n"/>
      <c r="B799" s="34" t="n"/>
      <c r="C799" s="100" t="n"/>
      <c r="D799" s="34" t="n"/>
      <c r="E799" s="34" t="n"/>
      <c r="F799" s="34" t="n"/>
      <c r="G799" s="34" t="n"/>
      <c r="H799" s="34" t="n"/>
    </row>
    <row r="800" ht="21.6" customHeight="1" s="49">
      <c r="A800" s="100" t="n"/>
      <c r="B800" s="34" t="n"/>
      <c r="C800" s="100" t="n"/>
      <c r="D800" s="34" t="n"/>
      <c r="E800" s="34" t="n"/>
      <c r="F800" s="34" t="n"/>
      <c r="G800" s="34" t="n"/>
      <c r="H800" s="34" t="n"/>
    </row>
    <row r="801" ht="21.6" customHeight="1" s="49">
      <c r="A801" s="100" t="n"/>
      <c r="B801" s="34" t="n"/>
      <c r="C801" s="100" t="n"/>
      <c r="D801" s="34" t="n"/>
      <c r="E801" s="34" t="n"/>
      <c r="F801" s="34" t="n"/>
      <c r="G801" s="34" t="n"/>
      <c r="H801" s="34" t="n"/>
    </row>
    <row r="802" ht="21.6" customHeight="1" s="49">
      <c r="A802" s="100" t="n"/>
      <c r="B802" s="34" t="n"/>
      <c r="C802" s="100" t="n"/>
      <c r="D802" s="34" t="n"/>
      <c r="E802" s="34" t="n"/>
      <c r="F802" s="34" t="n"/>
      <c r="G802" s="34" t="n"/>
      <c r="H802" s="34" t="n"/>
    </row>
    <row r="803" ht="21.6" customHeight="1" s="49">
      <c r="A803" s="100" t="n"/>
      <c r="B803" s="34" t="n"/>
      <c r="C803" s="100" t="n"/>
      <c r="D803" s="34" t="n"/>
      <c r="E803" s="34" t="n"/>
      <c r="F803" s="34" t="n"/>
      <c r="G803" s="34" t="n"/>
      <c r="H803" s="34" t="n"/>
    </row>
    <row r="804" ht="21.6" customHeight="1" s="49">
      <c r="A804" s="100" t="n"/>
      <c r="B804" s="34" t="n"/>
      <c r="C804" s="100" t="n"/>
      <c r="D804" s="34" t="n"/>
      <c r="E804" s="34" t="n"/>
      <c r="F804" s="34" t="n"/>
      <c r="G804" s="34" t="n"/>
      <c r="H804" s="34" t="n"/>
    </row>
    <row r="805" ht="21.6" customHeight="1" s="49">
      <c r="A805" s="100" t="n"/>
      <c r="B805" s="34" t="n"/>
      <c r="C805" s="100" t="n"/>
      <c r="D805" s="34" t="n"/>
      <c r="E805" s="34" t="n"/>
      <c r="F805" s="34" t="n"/>
      <c r="G805" s="34" t="n"/>
      <c r="H805" s="34" t="n"/>
    </row>
    <row r="806" ht="21.6" customHeight="1" s="49">
      <c r="A806" s="100" t="n"/>
      <c r="B806" s="34" t="n"/>
      <c r="C806" s="100" t="n"/>
      <c r="D806" s="34" t="n"/>
      <c r="E806" s="34" t="n"/>
      <c r="F806" s="34" t="n"/>
      <c r="G806" s="34" t="n"/>
      <c r="H806" s="34" t="n"/>
    </row>
    <row r="807" ht="21.6" customHeight="1" s="49">
      <c r="A807" s="100" t="n"/>
      <c r="B807" s="34" t="n"/>
      <c r="C807" s="100" t="n"/>
      <c r="D807" s="34" t="n"/>
      <c r="E807" s="34" t="n"/>
      <c r="F807" s="34" t="n"/>
      <c r="G807" s="34" t="n"/>
      <c r="H807" s="34" t="n"/>
    </row>
    <row r="808" ht="21.6" customHeight="1" s="49">
      <c r="A808" s="100" t="n"/>
      <c r="B808" s="34" t="n"/>
      <c r="C808" s="100" t="n"/>
      <c r="D808" s="34" t="n"/>
      <c r="E808" s="34" t="n"/>
      <c r="F808" s="34" t="n"/>
      <c r="G808" s="34" t="n"/>
      <c r="H808" s="34" t="n"/>
    </row>
    <row r="809" ht="21.6" customHeight="1" s="49">
      <c r="A809" s="100" t="n"/>
      <c r="B809" s="34" t="n"/>
      <c r="C809" s="100" t="n"/>
      <c r="D809" s="34" t="n"/>
      <c r="E809" s="34" t="n"/>
      <c r="F809" s="34" t="n"/>
      <c r="G809" s="34" t="n"/>
      <c r="H809" s="34" t="n"/>
    </row>
    <row r="810" ht="21.6" customHeight="1" s="49">
      <c r="A810" s="100" t="n"/>
      <c r="B810" s="34" t="n"/>
      <c r="C810" s="100" t="n"/>
      <c r="D810" s="34" t="n"/>
      <c r="E810" s="34" t="n"/>
      <c r="F810" s="34" t="n"/>
      <c r="G810" s="34" t="n"/>
      <c r="H810" s="34" t="n"/>
    </row>
    <row r="811" ht="21.6" customHeight="1" s="49">
      <c r="A811" s="100" t="n"/>
      <c r="B811" s="34" t="n"/>
      <c r="C811" s="100" t="n"/>
      <c r="D811" s="34" t="n"/>
      <c r="E811" s="34" t="n"/>
      <c r="F811" s="34" t="n"/>
      <c r="G811" s="34" t="n"/>
      <c r="H811" s="34" t="n"/>
    </row>
    <row r="812" ht="21.6" customHeight="1" s="49">
      <c r="A812" s="100" t="n"/>
      <c r="B812" s="34" t="n"/>
      <c r="C812" s="100" t="n"/>
      <c r="D812" s="34" t="n"/>
      <c r="E812" s="34" t="n"/>
      <c r="F812" s="34" t="n"/>
      <c r="G812" s="34" t="n"/>
      <c r="H812" s="34" t="n"/>
    </row>
    <row r="813" ht="21.6" customHeight="1" s="49">
      <c r="A813" s="100" t="n"/>
      <c r="B813" s="34" t="n"/>
      <c r="C813" s="100" t="n"/>
      <c r="D813" s="34" t="n"/>
      <c r="E813" s="34" t="n"/>
      <c r="F813" s="34" t="n"/>
      <c r="G813" s="34" t="n"/>
      <c r="H813" s="34" t="n"/>
    </row>
    <row r="814" ht="21.6" customHeight="1" s="49">
      <c r="A814" s="100" t="n"/>
      <c r="B814" s="34" t="n"/>
      <c r="C814" s="100" t="n"/>
      <c r="D814" s="34" t="n"/>
      <c r="E814" s="34" t="n"/>
      <c r="F814" s="34" t="n"/>
      <c r="G814" s="34" t="n"/>
      <c r="H814" s="34" t="n"/>
    </row>
    <row r="815" ht="21.6" customHeight="1" s="49">
      <c r="A815" s="100" t="n"/>
      <c r="B815" s="34" t="n"/>
      <c r="C815" s="100" t="n"/>
      <c r="D815" s="34" t="n"/>
      <c r="E815" s="34" t="n"/>
      <c r="F815" s="34" t="n"/>
      <c r="G815" s="34" t="n"/>
      <c r="H815" s="34" t="n"/>
    </row>
    <row r="816" ht="21.6" customHeight="1" s="49">
      <c r="A816" s="100" t="n"/>
      <c r="B816" s="34" t="n"/>
      <c r="C816" s="100" t="n"/>
      <c r="D816" s="34" t="n"/>
      <c r="E816" s="34" t="n"/>
      <c r="F816" s="34" t="n"/>
      <c r="G816" s="34" t="n"/>
      <c r="H816" s="34" t="n"/>
    </row>
    <row r="817" ht="21.6" customHeight="1" s="49">
      <c r="A817" s="100" t="n"/>
      <c r="B817" s="34" t="n"/>
      <c r="C817" s="100" t="n"/>
      <c r="D817" s="34" t="n"/>
      <c r="E817" s="34" t="n"/>
      <c r="F817" s="34" t="n"/>
      <c r="G817" s="34" t="n"/>
      <c r="H817" s="34" t="n"/>
    </row>
    <row r="818" ht="21.6" customHeight="1" s="49">
      <c r="A818" s="100" t="n"/>
      <c r="B818" s="34" t="n"/>
      <c r="C818" s="100" t="n"/>
      <c r="D818" s="34" t="n"/>
      <c r="E818" s="34" t="n"/>
      <c r="F818" s="34" t="n"/>
      <c r="G818" s="34" t="n"/>
      <c r="H818" s="34" t="n"/>
    </row>
    <row r="819" ht="21.6" customHeight="1" s="49">
      <c r="A819" s="100" t="n"/>
      <c r="B819" s="34" t="n"/>
      <c r="C819" s="100" t="n"/>
      <c r="D819" s="34" t="n"/>
      <c r="E819" s="34" t="n"/>
      <c r="F819" s="34" t="n"/>
      <c r="G819" s="34" t="n"/>
      <c r="H819" s="34" t="n"/>
    </row>
    <row r="820" ht="21.6" customHeight="1" s="49">
      <c r="A820" s="100" t="n"/>
      <c r="B820" s="34" t="n"/>
      <c r="C820" s="100" t="n"/>
      <c r="D820" s="34" t="n"/>
      <c r="E820" s="34" t="n"/>
      <c r="F820" s="34" t="n"/>
      <c r="G820" s="34" t="n"/>
      <c r="H820" s="34" t="n"/>
    </row>
    <row r="821" ht="21.6" customHeight="1" s="49">
      <c r="A821" s="100" t="n"/>
      <c r="B821" s="34" t="n"/>
      <c r="C821" s="100" t="n"/>
      <c r="D821" s="34" t="n"/>
      <c r="E821" s="34" t="n"/>
      <c r="F821" s="34" t="n"/>
      <c r="G821" s="34" t="n"/>
      <c r="H821" s="34" t="n"/>
    </row>
    <row r="822" ht="21.6" customHeight="1" s="49">
      <c r="A822" s="100" t="n"/>
      <c r="B822" s="34" t="n"/>
      <c r="C822" s="100" t="n"/>
      <c r="D822" s="34" t="n"/>
      <c r="E822" s="34" t="n"/>
      <c r="F822" s="34" t="n"/>
      <c r="G822" s="34" t="n"/>
      <c r="H822" s="34" t="n"/>
    </row>
    <row r="823" ht="21.6" customHeight="1" s="49">
      <c r="A823" s="100" t="n"/>
      <c r="B823" s="34" t="n"/>
      <c r="C823" s="100" t="n"/>
      <c r="D823" s="34" t="n"/>
      <c r="E823" s="34" t="n"/>
      <c r="F823" s="34" t="n"/>
      <c r="G823" s="34" t="n"/>
      <c r="H823" s="34" t="n"/>
    </row>
    <row r="824" ht="21.6" customHeight="1" s="49">
      <c r="A824" s="100" t="n"/>
      <c r="B824" s="34" t="n"/>
      <c r="C824" s="100" t="n"/>
      <c r="D824" s="34" t="n"/>
      <c r="E824" s="34" t="n"/>
      <c r="F824" s="34" t="n"/>
      <c r="G824" s="34" t="n"/>
      <c r="H824" s="34" t="n"/>
    </row>
    <row r="825" ht="21.6" customHeight="1" s="49">
      <c r="A825" s="100" t="n"/>
      <c r="B825" s="34" t="n"/>
      <c r="C825" s="100" t="n"/>
      <c r="D825" s="34" t="n"/>
      <c r="E825" s="34" t="n"/>
      <c r="F825" s="34" t="n"/>
      <c r="G825" s="34" t="n"/>
      <c r="H825" s="34" t="n"/>
    </row>
    <row r="826" ht="21.6" customHeight="1" s="49">
      <c r="A826" s="100" t="n"/>
      <c r="B826" s="34" t="n"/>
      <c r="C826" s="100" t="n"/>
      <c r="D826" s="34" t="n"/>
      <c r="E826" s="34" t="n"/>
      <c r="F826" s="34" t="n"/>
      <c r="G826" s="34" t="n"/>
      <c r="H826" s="34" t="n"/>
    </row>
    <row r="827" ht="21.6" customHeight="1" s="49">
      <c r="A827" s="100" t="n"/>
      <c r="B827" s="34" t="n"/>
      <c r="C827" s="100" t="n"/>
      <c r="D827" s="34" t="n"/>
      <c r="E827" s="34" t="n"/>
      <c r="F827" s="34" t="n"/>
      <c r="G827" s="34" t="n"/>
      <c r="H827" s="34" t="n"/>
    </row>
    <row r="828" ht="21.6" customHeight="1" s="49">
      <c r="A828" s="100" t="n"/>
      <c r="B828" s="34" t="n"/>
      <c r="C828" s="100" t="n"/>
      <c r="D828" s="34" t="n"/>
      <c r="E828" s="34" t="n"/>
      <c r="F828" s="34" t="n"/>
      <c r="G828" s="34" t="n"/>
      <c r="H828" s="34" t="n"/>
    </row>
    <row r="829" ht="21.6" customHeight="1" s="49">
      <c r="A829" s="100" t="n"/>
      <c r="B829" s="34" t="n"/>
      <c r="C829" s="100" t="n"/>
      <c r="D829" s="34" t="n"/>
      <c r="E829" s="34" t="n"/>
      <c r="F829" s="34" t="n"/>
      <c r="G829" s="34" t="n"/>
      <c r="H829" s="34" t="n"/>
    </row>
    <row r="830" ht="21.6" customHeight="1" s="49">
      <c r="A830" s="100" t="n"/>
      <c r="B830" s="34" t="n"/>
      <c r="C830" s="100" t="n"/>
      <c r="D830" s="34" t="n"/>
      <c r="E830" s="34" t="n"/>
      <c r="F830" s="34" t="n"/>
      <c r="G830" s="34" t="n"/>
      <c r="H830" s="34" t="n"/>
    </row>
    <row r="831" ht="21.6" customHeight="1" s="49">
      <c r="A831" s="100" t="n"/>
      <c r="B831" s="34" t="n"/>
      <c r="C831" s="100" t="n"/>
      <c r="D831" s="34" t="n"/>
      <c r="E831" s="34" t="n"/>
      <c r="F831" s="34" t="n"/>
      <c r="G831" s="34" t="n"/>
      <c r="H831" s="34" t="n"/>
    </row>
    <row r="832" ht="21.6" customHeight="1" s="49">
      <c r="A832" s="100" t="n"/>
      <c r="B832" s="34" t="n"/>
      <c r="C832" s="100" t="n"/>
      <c r="D832" s="34" t="n"/>
      <c r="E832" s="34" t="n"/>
      <c r="F832" s="34" t="n"/>
      <c r="G832" s="34" t="n"/>
      <c r="H832" s="34" t="n"/>
    </row>
    <row r="833" ht="21.6" customHeight="1" s="49">
      <c r="A833" s="100" t="n"/>
      <c r="B833" s="34" t="n"/>
      <c r="C833" s="100" t="n"/>
      <c r="D833" s="34" t="n"/>
      <c r="E833" s="34" t="n"/>
      <c r="F833" s="34" t="n"/>
      <c r="G833" s="34" t="n"/>
      <c r="H833" s="34" t="n"/>
    </row>
    <row r="834" ht="21.6" customHeight="1" s="49">
      <c r="A834" s="100" t="n"/>
      <c r="B834" s="34" t="n"/>
      <c r="C834" s="100" t="n"/>
      <c r="D834" s="34" t="n"/>
      <c r="E834" s="34" t="n"/>
      <c r="F834" s="34" t="n"/>
      <c r="G834" s="34" t="n"/>
      <c r="H834" s="34" t="n"/>
    </row>
    <row r="835" ht="21.6" customHeight="1" s="49">
      <c r="A835" s="100" t="n"/>
      <c r="B835" s="34" t="n"/>
      <c r="C835" s="100" t="n"/>
      <c r="D835" s="34" t="n"/>
      <c r="E835" s="34" t="n"/>
      <c r="F835" s="34" t="n"/>
      <c r="G835" s="34" t="n"/>
      <c r="H835" s="34" t="n"/>
    </row>
    <row r="836" ht="21.6" customHeight="1" s="49">
      <c r="A836" s="100" t="n"/>
      <c r="B836" s="34" t="n"/>
      <c r="C836" s="100" t="n"/>
      <c r="D836" s="34" t="n"/>
      <c r="E836" s="34" t="n"/>
      <c r="F836" s="34" t="n"/>
      <c r="G836" s="34" t="n"/>
      <c r="H836" s="34" t="n"/>
    </row>
    <row r="837" ht="21.6" customHeight="1" s="49">
      <c r="A837" s="100" t="n"/>
      <c r="B837" s="34" t="n"/>
      <c r="C837" s="100" t="n"/>
      <c r="D837" s="34" t="n"/>
      <c r="E837" s="34" t="n"/>
      <c r="F837" s="34" t="n"/>
      <c r="G837" s="34" t="n"/>
      <c r="H837" s="34" t="n"/>
    </row>
    <row r="838" ht="21.6" customHeight="1" s="49">
      <c r="A838" s="100" t="n"/>
      <c r="B838" s="34" t="n"/>
      <c r="C838" s="100" t="n"/>
      <c r="D838" s="34" t="n"/>
      <c r="E838" s="34" t="n"/>
      <c r="F838" s="34" t="n"/>
      <c r="G838" s="34" t="n"/>
      <c r="H838" s="34" t="n"/>
    </row>
    <row r="839" ht="21.6" customHeight="1" s="49">
      <c r="A839" s="100" t="n"/>
      <c r="B839" s="34" t="n"/>
      <c r="C839" s="100" t="n"/>
      <c r="D839" s="34" t="n"/>
      <c r="E839" s="34" t="n"/>
      <c r="F839" s="34" t="n"/>
      <c r="G839" s="34" t="n"/>
      <c r="H839" s="34" t="n"/>
    </row>
    <row r="840" ht="21.6" customHeight="1" s="49">
      <c r="A840" s="100" t="n"/>
      <c r="B840" s="34" t="n"/>
      <c r="C840" s="100" t="n"/>
      <c r="D840" s="34" t="n"/>
      <c r="E840" s="34" t="n"/>
      <c r="F840" s="34" t="n"/>
      <c r="G840" s="34" t="n"/>
      <c r="H840" s="34" t="n"/>
    </row>
    <row r="841" ht="21.6" customHeight="1" s="49">
      <c r="A841" s="100" t="n"/>
      <c r="B841" s="34" t="n"/>
      <c r="C841" s="100" t="n"/>
      <c r="D841" s="34" t="n"/>
      <c r="E841" s="34" t="n"/>
      <c r="F841" s="34" t="n"/>
      <c r="G841" s="34" t="n"/>
      <c r="H841" s="34" t="n"/>
    </row>
    <row r="842" ht="21.6" customHeight="1" s="49">
      <c r="A842" s="100" t="n"/>
      <c r="B842" s="34" t="n"/>
      <c r="C842" s="100" t="n"/>
      <c r="D842" s="34" t="n"/>
      <c r="E842" s="34" t="n"/>
      <c r="F842" s="34" t="n"/>
      <c r="G842" s="34" t="n"/>
      <c r="H842" s="34" t="n"/>
    </row>
    <row r="843" ht="21.6" customHeight="1" s="49">
      <c r="A843" s="100" t="n"/>
      <c r="B843" s="34" t="n"/>
      <c r="C843" s="100" t="n"/>
      <c r="D843" s="34" t="n"/>
      <c r="E843" s="34" t="n"/>
      <c r="F843" s="34" t="n"/>
      <c r="G843" s="34" t="n"/>
      <c r="H843" s="34" t="n"/>
    </row>
    <row r="844" ht="21.6" customHeight="1" s="49">
      <c r="A844" s="100" t="n"/>
      <c r="B844" s="34" t="n"/>
      <c r="C844" s="100" t="n"/>
      <c r="D844" s="34" t="n"/>
      <c r="E844" s="34" t="n"/>
      <c r="F844" s="34" t="n"/>
      <c r="G844" s="34" t="n"/>
      <c r="H844" s="34" t="n"/>
    </row>
    <row r="845" ht="21.6" customHeight="1" s="49">
      <c r="A845" s="100" t="n"/>
      <c r="B845" s="34" t="n"/>
      <c r="C845" s="100" t="n"/>
      <c r="D845" s="34" t="n"/>
      <c r="E845" s="34" t="n"/>
      <c r="F845" s="34" t="n"/>
      <c r="G845" s="34" t="n"/>
      <c r="H845" s="34" t="n"/>
    </row>
    <row r="846" ht="21.6" customHeight="1" s="49">
      <c r="A846" s="100" t="n"/>
      <c r="B846" s="34" t="n"/>
      <c r="C846" s="100" t="n"/>
      <c r="D846" s="34" t="n"/>
      <c r="E846" s="34" t="n"/>
      <c r="F846" s="34" t="n"/>
      <c r="G846" s="34" t="n"/>
      <c r="H846" s="34" t="n"/>
    </row>
    <row r="847" ht="21.6" customHeight="1" s="49">
      <c r="A847" s="100" t="n"/>
      <c r="B847" s="34" t="n"/>
      <c r="C847" s="100" t="n"/>
      <c r="D847" s="34" t="n"/>
      <c r="E847" s="34" t="n"/>
      <c r="F847" s="34" t="n"/>
      <c r="G847" s="34" t="n"/>
      <c r="H847" s="34" t="n"/>
    </row>
    <row r="848" ht="21.6" customHeight="1" s="49">
      <c r="A848" s="100" t="n"/>
      <c r="B848" s="34" t="n"/>
      <c r="C848" s="100" t="n"/>
      <c r="D848" s="34" t="n"/>
      <c r="E848" s="34" t="n"/>
      <c r="F848" s="34" t="n"/>
      <c r="G848" s="34" t="n"/>
      <c r="H848" s="34" t="n"/>
    </row>
    <row r="849" ht="21.6" customHeight="1" s="49">
      <c r="A849" s="100" t="n"/>
      <c r="B849" s="34" t="n"/>
      <c r="C849" s="100" t="n"/>
      <c r="D849" s="34" t="n"/>
      <c r="E849" s="34" t="n"/>
      <c r="F849" s="34" t="n"/>
      <c r="G849" s="34" t="n"/>
      <c r="H849" s="34" t="n"/>
    </row>
    <row r="850" ht="21.6" customHeight="1" s="49">
      <c r="A850" s="100" t="n"/>
      <c r="B850" s="34" t="n"/>
      <c r="C850" s="100" t="n"/>
      <c r="D850" s="34" t="n"/>
      <c r="E850" s="34" t="n"/>
      <c r="F850" s="34" t="n"/>
      <c r="G850" s="34" t="n"/>
      <c r="H850" s="34" t="n"/>
    </row>
    <row r="851" ht="21.6" customHeight="1" s="49">
      <c r="A851" s="100" t="n"/>
      <c r="B851" s="34" t="n"/>
      <c r="C851" s="100" t="n"/>
      <c r="D851" s="34" t="n"/>
      <c r="E851" s="34" t="n"/>
      <c r="F851" s="34" t="n"/>
      <c r="G851" s="34" t="n"/>
      <c r="H851" s="34" t="n"/>
    </row>
    <row r="852" ht="21.6" customHeight="1" s="49">
      <c r="A852" s="100" t="n"/>
      <c r="B852" s="34" t="n"/>
      <c r="C852" s="100" t="n"/>
      <c r="D852" s="34" t="n"/>
      <c r="E852" s="34" t="n"/>
      <c r="F852" s="34" t="n"/>
      <c r="G852" s="34" t="n"/>
      <c r="H852" s="34" t="n"/>
    </row>
    <row r="853" ht="21.6" customHeight="1" s="49">
      <c r="A853" s="100" t="n"/>
      <c r="B853" s="34" t="n"/>
      <c r="C853" s="100" t="n"/>
      <c r="D853" s="34" t="n"/>
      <c r="E853" s="34" t="n"/>
      <c r="F853" s="34" t="n"/>
      <c r="G853" s="34" t="n"/>
      <c r="H853" s="34" t="n"/>
    </row>
    <row r="854" ht="21.6" customHeight="1" s="49">
      <c r="A854" s="100" t="n"/>
      <c r="B854" s="34" t="n"/>
      <c r="C854" s="100" t="n"/>
      <c r="D854" s="34" t="n"/>
      <c r="E854" s="34" t="n"/>
      <c r="F854" s="34" t="n"/>
      <c r="G854" s="34" t="n"/>
      <c r="H854" s="34" t="n"/>
    </row>
    <row r="855" ht="21.6" customHeight="1" s="49">
      <c r="A855" s="100" t="n"/>
      <c r="B855" s="34" t="n"/>
      <c r="C855" s="100" t="n"/>
      <c r="D855" s="34" t="n"/>
      <c r="E855" s="34" t="n"/>
      <c r="F855" s="34" t="n"/>
      <c r="G855" s="34" t="n"/>
      <c r="H855" s="34" t="n"/>
    </row>
    <row r="856" ht="21.6" customHeight="1" s="49">
      <c r="A856" s="100" t="n"/>
      <c r="B856" s="34" t="n"/>
      <c r="C856" s="100" t="n"/>
      <c r="D856" s="34" t="n"/>
      <c r="E856" s="34" t="n"/>
      <c r="F856" s="34" t="n"/>
      <c r="G856" s="34" t="n"/>
      <c r="H856" s="34" t="n"/>
    </row>
    <row r="857" ht="21.6" customHeight="1" s="49">
      <c r="A857" s="100" t="n"/>
      <c r="B857" s="34" t="n"/>
      <c r="C857" s="100" t="n"/>
      <c r="D857" s="34" t="n"/>
      <c r="E857" s="34" t="n"/>
      <c r="F857" s="34" t="n"/>
      <c r="G857" s="34" t="n"/>
      <c r="H857" s="34" t="n"/>
    </row>
    <row r="858" ht="21.6" customHeight="1" s="49">
      <c r="A858" s="100" t="n"/>
      <c r="B858" s="34" t="n"/>
      <c r="C858" s="100" t="n"/>
      <c r="D858" s="34" t="n"/>
      <c r="E858" s="34" t="n"/>
      <c r="F858" s="34" t="n"/>
      <c r="G858" s="34" t="n"/>
      <c r="H858" s="34" t="n"/>
    </row>
    <row r="859" ht="21.6" customHeight="1" s="49">
      <c r="A859" s="100" t="n"/>
      <c r="B859" s="34" t="n"/>
      <c r="C859" s="100" t="n"/>
      <c r="D859" s="34" t="n"/>
      <c r="E859" s="34" t="n"/>
      <c r="F859" s="34" t="n"/>
      <c r="G859" s="34" t="n"/>
      <c r="H859" s="34" t="n"/>
    </row>
    <row r="860" ht="21.6" customHeight="1" s="49">
      <c r="A860" s="100" t="n"/>
      <c r="B860" s="34" t="n"/>
      <c r="C860" s="100" t="n"/>
      <c r="D860" s="34" t="n"/>
      <c r="E860" s="34" t="n"/>
      <c r="F860" s="34" t="n"/>
      <c r="G860" s="34" t="n"/>
      <c r="H860" s="34" t="n"/>
    </row>
    <row r="861" ht="21.6" customHeight="1" s="49">
      <c r="A861" s="100" t="n"/>
      <c r="B861" s="34" t="n"/>
      <c r="C861" s="100" t="n"/>
      <c r="D861" s="34" t="n"/>
      <c r="E861" s="34" t="n"/>
      <c r="F861" s="34" t="n"/>
      <c r="G861" s="34" t="n"/>
      <c r="H861" s="34" t="n"/>
    </row>
    <row r="862" ht="21.6" customHeight="1" s="49">
      <c r="A862" s="100" t="n"/>
      <c r="B862" s="34" t="n"/>
      <c r="C862" s="100" t="n"/>
      <c r="D862" s="34" t="n"/>
      <c r="E862" s="34" t="n"/>
      <c r="F862" s="34" t="n"/>
      <c r="G862" s="34" t="n"/>
      <c r="H862" s="34" t="n"/>
    </row>
    <row r="863" ht="21.6" customHeight="1" s="49">
      <c r="A863" s="100" t="n"/>
      <c r="B863" s="34" t="n"/>
      <c r="C863" s="100" t="n"/>
      <c r="D863" s="34" t="n"/>
      <c r="E863" s="34" t="n"/>
      <c r="F863" s="34" t="n"/>
      <c r="G863" s="34" t="n"/>
      <c r="H863" s="34" t="n"/>
    </row>
    <row r="864" ht="21.6" customHeight="1" s="49">
      <c r="A864" s="100" t="n"/>
      <c r="B864" s="34" t="n"/>
      <c r="C864" s="100" t="n"/>
      <c r="D864" s="34" t="n"/>
      <c r="E864" s="34" t="n"/>
      <c r="F864" s="34" t="n"/>
      <c r="G864" s="34" t="n"/>
      <c r="H864" s="34" t="n"/>
    </row>
    <row r="865" ht="21.6" customHeight="1" s="49">
      <c r="A865" s="100" t="n"/>
      <c r="B865" s="34" t="n"/>
      <c r="C865" s="100" t="n"/>
      <c r="D865" s="34" t="n"/>
      <c r="E865" s="34" t="n"/>
      <c r="F865" s="34" t="n"/>
      <c r="G865" s="34" t="n"/>
      <c r="H865" s="34" t="n"/>
    </row>
    <row r="866" ht="21.6" customHeight="1" s="49">
      <c r="A866" s="100" t="n"/>
      <c r="B866" s="34" t="n"/>
      <c r="C866" s="100" t="n"/>
      <c r="D866" s="34" t="n"/>
      <c r="E866" s="34" t="n"/>
      <c r="F866" s="34" t="n"/>
      <c r="G866" s="34" t="n"/>
      <c r="H866" s="34" t="n"/>
    </row>
    <row r="867" ht="21.6" customHeight="1" s="49">
      <c r="A867" s="100" t="n"/>
      <c r="B867" s="34" t="n"/>
      <c r="C867" s="100" t="n"/>
      <c r="D867" s="34" t="n"/>
      <c r="E867" s="34" t="n"/>
      <c r="F867" s="34" t="n"/>
      <c r="G867" s="34" t="n"/>
      <c r="H867" s="34" t="n"/>
    </row>
    <row r="868" ht="21.6" customHeight="1" s="49">
      <c r="A868" s="100" t="n"/>
      <c r="B868" s="34" t="n"/>
      <c r="C868" s="100" t="n"/>
      <c r="D868" s="34" t="n"/>
      <c r="E868" s="34" t="n"/>
      <c r="F868" s="34" t="n"/>
      <c r="G868" s="34" t="n"/>
      <c r="H868" s="34" t="n"/>
    </row>
    <row r="869" ht="21.6" customHeight="1" s="49">
      <c r="A869" s="100" t="n"/>
      <c r="B869" s="34" t="n"/>
      <c r="C869" s="100" t="n"/>
      <c r="D869" s="34" t="n"/>
      <c r="E869" s="34" t="n"/>
      <c r="F869" s="34" t="n"/>
      <c r="G869" s="34" t="n"/>
      <c r="H869" s="34" t="n"/>
    </row>
    <row r="870" ht="21.6" customHeight="1" s="49">
      <c r="A870" s="100" t="n"/>
      <c r="B870" s="34" t="n"/>
      <c r="C870" s="100" t="n"/>
      <c r="D870" s="34" t="n"/>
      <c r="E870" s="34" t="n"/>
      <c r="F870" s="34" t="n"/>
      <c r="G870" s="34" t="n"/>
      <c r="H870" s="34" t="n"/>
    </row>
    <row r="871" ht="21.6" customHeight="1" s="49">
      <c r="A871" s="100" t="n"/>
      <c r="B871" s="34" t="n"/>
      <c r="C871" s="100" t="n"/>
      <c r="D871" s="34" t="n"/>
      <c r="E871" s="34" t="n"/>
      <c r="F871" s="34" t="n"/>
      <c r="G871" s="34" t="n"/>
      <c r="H871" s="34" t="n"/>
    </row>
    <row r="872" ht="21.6" customHeight="1" s="49">
      <c r="A872" s="100" t="n"/>
      <c r="B872" s="34" t="n"/>
      <c r="C872" s="100" t="n"/>
      <c r="D872" s="34" t="n"/>
      <c r="E872" s="34" t="n"/>
      <c r="F872" s="34" t="n"/>
      <c r="G872" s="34" t="n"/>
      <c r="H872" s="34" t="n"/>
    </row>
    <row r="873" ht="21.6" customHeight="1" s="49">
      <c r="A873" s="100" t="n"/>
      <c r="B873" s="34" t="n"/>
      <c r="C873" s="100" t="n"/>
      <c r="D873" s="34" t="n"/>
      <c r="E873" s="34" t="n"/>
      <c r="F873" s="34" t="n"/>
      <c r="G873" s="34" t="n"/>
      <c r="H873" s="34" t="n"/>
    </row>
    <row r="874" ht="21.6" customHeight="1" s="49">
      <c r="A874" s="100" t="n"/>
      <c r="B874" s="34" t="n"/>
      <c r="C874" s="100" t="n"/>
      <c r="D874" s="34" t="n"/>
      <c r="E874" s="34" t="n"/>
      <c r="F874" s="34" t="n"/>
      <c r="G874" s="34" t="n"/>
      <c r="H874" s="34" t="n"/>
    </row>
    <row r="875" ht="21.6" customHeight="1" s="49">
      <c r="A875" s="100" t="n"/>
      <c r="B875" s="34" t="n"/>
      <c r="C875" s="100" t="n"/>
      <c r="D875" s="34" t="n"/>
      <c r="E875" s="34" t="n"/>
      <c r="F875" s="34" t="n"/>
      <c r="G875" s="34" t="n"/>
      <c r="H875" s="34" t="n"/>
    </row>
    <row r="876" ht="21.6" customHeight="1" s="49">
      <c r="A876" s="100" t="n"/>
      <c r="B876" s="34" t="n"/>
      <c r="C876" s="100" t="n"/>
      <c r="D876" s="34" t="n"/>
      <c r="E876" s="34" t="n"/>
      <c r="F876" s="34" t="n"/>
      <c r="G876" s="34" t="n"/>
      <c r="H876" s="34" t="n"/>
    </row>
    <row r="877" ht="21.6" customHeight="1" s="49">
      <c r="A877" s="100" t="n"/>
      <c r="B877" s="34" t="n"/>
      <c r="C877" s="100" t="n"/>
      <c r="D877" s="34" t="n"/>
      <c r="E877" s="34" t="n"/>
      <c r="F877" s="34" t="n"/>
      <c r="G877" s="34" t="n"/>
      <c r="H877" s="34" t="n"/>
    </row>
    <row r="878" ht="21.6" customHeight="1" s="49">
      <c r="A878" s="100" t="n"/>
      <c r="B878" s="34" t="n"/>
      <c r="C878" s="100" t="n"/>
      <c r="D878" s="34" t="n"/>
      <c r="E878" s="34" t="n"/>
      <c r="F878" s="34" t="n"/>
      <c r="G878" s="34" t="n"/>
      <c r="H878" s="34" t="n"/>
    </row>
    <row r="879" ht="21.6" customHeight="1" s="49">
      <c r="A879" s="100" t="n"/>
      <c r="B879" s="34" t="n"/>
      <c r="C879" s="100" t="n"/>
      <c r="D879" s="34" t="n"/>
      <c r="E879" s="34" t="n"/>
      <c r="F879" s="34" t="n"/>
      <c r="G879" s="34" t="n"/>
      <c r="H879" s="34" t="n"/>
    </row>
    <row r="880" ht="21.6" customHeight="1" s="49">
      <c r="A880" s="100" t="n"/>
      <c r="B880" s="34" t="n"/>
      <c r="C880" s="100" t="n"/>
      <c r="D880" s="34" t="n"/>
      <c r="E880" s="34" t="n"/>
      <c r="F880" s="34" t="n"/>
      <c r="G880" s="34" t="n"/>
      <c r="H880" s="34" t="n"/>
    </row>
    <row r="881" ht="21.6" customHeight="1" s="49">
      <c r="A881" s="100" t="n"/>
      <c r="B881" s="34" t="n"/>
      <c r="C881" s="100" t="n"/>
      <c r="D881" s="34" t="n"/>
      <c r="E881" s="34" t="n"/>
      <c r="F881" s="34" t="n"/>
      <c r="G881" s="34" t="n"/>
      <c r="H881" s="34" t="n"/>
    </row>
    <row r="882" ht="21.6" customHeight="1" s="49">
      <c r="A882" s="100" t="n"/>
      <c r="B882" s="34" t="n"/>
      <c r="C882" s="100" t="n"/>
      <c r="D882" s="34" t="n"/>
      <c r="E882" s="34" t="n"/>
      <c r="F882" s="34" t="n"/>
      <c r="G882" s="34" t="n"/>
      <c r="H882" s="34" t="n"/>
    </row>
    <row r="883" ht="21.6" customHeight="1" s="49">
      <c r="A883" s="100" t="n"/>
      <c r="B883" s="34" t="n"/>
      <c r="C883" s="100" t="n"/>
      <c r="D883" s="34" t="n"/>
      <c r="E883" s="34" t="n"/>
      <c r="F883" s="34" t="n"/>
      <c r="G883" s="34" t="n"/>
      <c r="H883" s="34" t="n"/>
    </row>
    <row r="884" ht="21.6" customHeight="1" s="49">
      <c r="A884" s="100" t="n"/>
      <c r="B884" s="34" t="n"/>
      <c r="C884" s="100" t="n"/>
      <c r="D884" s="34" t="n"/>
      <c r="E884" s="34" t="n"/>
      <c r="F884" s="34" t="n"/>
      <c r="G884" s="34" t="n"/>
      <c r="H884" s="34" t="n"/>
    </row>
    <row r="885" ht="21.6" customHeight="1" s="49">
      <c r="A885" s="100" t="n"/>
      <c r="B885" s="34" t="n"/>
      <c r="C885" s="100" t="n"/>
      <c r="D885" s="34" t="n"/>
      <c r="E885" s="34" t="n"/>
      <c r="F885" s="34" t="n"/>
      <c r="G885" s="34" t="n"/>
      <c r="H885" s="34" t="n"/>
    </row>
    <row r="886" ht="21.6" customHeight="1" s="49">
      <c r="A886" s="100" t="n"/>
      <c r="B886" s="34" t="n"/>
      <c r="C886" s="100" t="n"/>
      <c r="D886" s="34" t="n"/>
      <c r="E886" s="34" t="n"/>
      <c r="F886" s="34" t="n"/>
      <c r="G886" s="34" t="n"/>
      <c r="H886" s="34" t="n"/>
    </row>
    <row r="887" ht="21.6" customHeight="1" s="49">
      <c r="A887" s="100" t="n"/>
      <c r="B887" s="34" t="n"/>
      <c r="C887" s="100" t="n"/>
      <c r="D887" s="34" t="n"/>
      <c r="E887" s="34" t="n"/>
      <c r="F887" s="34" t="n"/>
      <c r="G887" s="34" t="n"/>
      <c r="H887" s="34" t="n"/>
    </row>
    <row r="888" ht="21.6" customHeight="1" s="49">
      <c r="A888" s="100" t="n"/>
      <c r="B888" s="34" t="n"/>
      <c r="C888" s="100" t="n"/>
      <c r="D888" s="34" t="n"/>
      <c r="E888" s="34" t="n"/>
      <c r="F888" s="34" t="n"/>
      <c r="G888" s="34" t="n"/>
      <c r="H888" s="34" t="n"/>
    </row>
    <row r="889" ht="21.6" customHeight="1" s="49">
      <c r="A889" s="100" t="n"/>
      <c r="B889" s="34" t="n"/>
      <c r="C889" s="100" t="n"/>
      <c r="D889" s="34" t="n"/>
      <c r="E889" s="34" t="n"/>
      <c r="F889" s="34" t="n"/>
      <c r="G889" s="34" t="n"/>
      <c r="H889" s="34" t="n"/>
    </row>
    <row r="890" ht="21.6" customHeight="1" s="49">
      <c r="A890" s="100" t="n"/>
      <c r="B890" s="34" t="n"/>
      <c r="C890" s="100" t="n"/>
      <c r="D890" s="34" t="n"/>
      <c r="E890" s="34" t="n"/>
      <c r="F890" s="34" t="n"/>
      <c r="G890" s="34" t="n"/>
      <c r="H890" s="34" t="n"/>
    </row>
    <row r="891" ht="21.6" customHeight="1" s="49">
      <c r="A891" s="100" t="n"/>
      <c r="B891" s="34" t="n"/>
      <c r="C891" s="100" t="n"/>
      <c r="D891" s="34" t="n"/>
      <c r="E891" s="34" t="n"/>
      <c r="F891" s="34" t="n"/>
      <c r="G891" s="34" t="n"/>
      <c r="H891" s="34" t="n"/>
    </row>
    <row r="892" ht="21.6" customHeight="1" s="49">
      <c r="A892" s="100" t="n"/>
      <c r="B892" s="34" t="n"/>
      <c r="C892" s="100" t="n"/>
      <c r="D892" s="34" t="n"/>
      <c r="E892" s="34" t="n"/>
      <c r="F892" s="34" t="n"/>
      <c r="G892" s="34" t="n"/>
      <c r="H892" s="34" t="n"/>
    </row>
    <row r="893" ht="21.6" customHeight="1" s="49">
      <c r="A893" s="100" t="n"/>
      <c r="B893" s="34" t="n"/>
      <c r="C893" s="100" t="n"/>
      <c r="D893" s="34" t="n"/>
      <c r="E893" s="34" t="n"/>
      <c r="F893" s="34" t="n"/>
      <c r="G893" s="34" t="n"/>
      <c r="H893" s="34" t="n"/>
    </row>
    <row r="894" ht="21.6" customHeight="1" s="49">
      <c r="A894" s="100" t="n"/>
      <c r="B894" s="34" t="n"/>
      <c r="C894" s="100" t="n"/>
      <c r="D894" s="34" t="n"/>
      <c r="E894" s="34" t="n"/>
      <c r="F894" s="34" t="n"/>
      <c r="G894" s="34" t="n"/>
      <c r="H894" s="34" t="n"/>
    </row>
    <row r="895" ht="21.6" customHeight="1" s="49">
      <c r="A895" s="100" t="n"/>
      <c r="B895" s="34" t="n"/>
      <c r="C895" s="100" t="n"/>
      <c r="D895" s="34" t="n"/>
      <c r="E895" s="34" t="n"/>
      <c r="F895" s="34" t="n"/>
      <c r="G895" s="34" t="n"/>
      <c r="H895" s="34" t="n"/>
    </row>
    <row r="896" ht="21.6" customHeight="1" s="49">
      <c r="A896" s="100" t="n"/>
      <c r="B896" s="34" t="n"/>
      <c r="C896" s="100" t="n"/>
      <c r="D896" s="34" t="n"/>
      <c r="E896" s="34" t="n"/>
      <c r="F896" s="34" t="n"/>
      <c r="G896" s="34" t="n"/>
      <c r="H896" s="34" t="n"/>
    </row>
    <row r="897" ht="21.6" customHeight="1" s="49">
      <c r="A897" s="100" t="n"/>
      <c r="B897" s="34" t="n"/>
      <c r="C897" s="100" t="n"/>
      <c r="D897" s="34" t="n"/>
      <c r="E897" s="34" t="n"/>
      <c r="F897" s="34" t="n"/>
      <c r="G897" s="34" t="n"/>
      <c r="H897" s="34" t="n"/>
    </row>
    <row r="898" ht="21.6" customHeight="1" s="49">
      <c r="A898" s="100" t="n"/>
      <c r="B898" s="34" t="n"/>
      <c r="C898" s="100" t="n"/>
      <c r="D898" s="34" t="n"/>
      <c r="E898" s="34" t="n"/>
      <c r="F898" s="34" t="n"/>
      <c r="G898" s="34" t="n"/>
      <c r="H898" s="34" t="n"/>
    </row>
    <row r="899" ht="21.6" customHeight="1" s="49">
      <c r="A899" s="100" t="n"/>
      <c r="B899" s="34" t="n"/>
      <c r="C899" s="100" t="n"/>
      <c r="D899" s="34" t="n"/>
      <c r="E899" s="34" t="n"/>
      <c r="F899" s="34" t="n"/>
      <c r="G899" s="34" t="n"/>
      <c r="H899" s="34" t="n"/>
    </row>
    <row r="900" ht="21.6" customHeight="1" s="49">
      <c r="A900" s="100" t="n"/>
      <c r="B900" s="34" t="n"/>
      <c r="C900" s="100" t="n"/>
      <c r="D900" s="34" t="n"/>
      <c r="E900" s="34" t="n"/>
      <c r="F900" s="34" t="n"/>
      <c r="G900" s="34" t="n"/>
      <c r="H900" s="34" t="n"/>
    </row>
    <row r="901" ht="21.6" customHeight="1" s="49">
      <c r="A901" s="100" t="n"/>
      <c r="B901" s="34" t="n"/>
      <c r="C901" s="100" t="n"/>
      <c r="D901" s="34" t="n"/>
      <c r="E901" s="34" t="n"/>
      <c r="F901" s="34" t="n"/>
      <c r="G901" s="34" t="n"/>
      <c r="H901" s="34" t="n"/>
    </row>
    <row r="902" ht="21.6" customHeight="1" s="49">
      <c r="A902" s="100" t="n"/>
      <c r="B902" s="34" t="n"/>
      <c r="C902" s="100" t="n"/>
      <c r="D902" s="34" t="n"/>
      <c r="E902" s="34" t="n"/>
      <c r="F902" s="34" t="n"/>
      <c r="G902" s="34" t="n"/>
      <c r="H902" s="34" t="n"/>
    </row>
    <row r="903" ht="21.6" customHeight="1" s="49">
      <c r="A903" s="100" t="n"/>
      <c r="B903" s="34" t="n"/>
      <c r="C903" s="100" t="n"/>
      <c r="D903" s="34" t="n"/>
      <c r="E903" s="34" t="n"/>
      <c r="F903" s="34" t="n"/>
      <c r="G903" s="34" t="n"/>
      <c r="H903" s="34" t="n"/>
    </row>
    <row r="904" ht="21.6" customHeight="1" s="49">
      <c r="A904" s="100" t="n"/>
      <c r="B904" s="34" t="n"/>
      <c r="C904" s="100" t="n"/>
      <c r="D904" s="34" t="n"/>
      <c r="E904" s="34" t="n"/>
      <c r="F904" s="34" t="n"/>
      <c r="G904" s="34" t="n"/>
      <c r="H904" s="34" t="n"/>
    </row>
    <row r="905" ht="21.6" customHeight="1" s="49">
      <c r="A905" s="100" t="n"/>
      <c r="B905" s="34" t="n"/>
      <c r="C905" s="100" t="n"/>
      <c r="D905" s="34" t="n"/>
      <c r="E905" s="34" t="n"/>
      <c r="F905" s="34" t="n"/>
      <c r="G905" s="34" t="n"/>
      <c r="H905" s="34" t="n"/>
    </row>
    <row r="906" ht="21.6" customHeight="1" s="49">
      <c r="A906" s="100" t="n"/>
      <c r="B906" s="34" t="n"/>
      <c r="C906" s="100" t="n"/>
      <c r="D906" s="34" t="n"/>
      <c r="E906" s="34" t="n"/>
      <c r="F906" s="34" t="n"/>
      <c r="G906" s="34" t="n"/>
      <c r="H906" s="34" t="n"/>
    </row>
    <row r="907" ht="21.6" customHeight="1" s="49">
      <c r="A907" s="100" t="n"/>
      <c r="B907" s="34" t="n"/>
      <c r="C907" s="100" t="n"/>
      <c r="D907" s="34" t="n"/>
      <c r="E907" s="34" t="n"/>
      <c r="F907" s="34" t="n"/>
      <c r="G907" s="34" t="n"/>
      <c r="H907" s="34" t="n"/>
    </row>
    <row r="908" ht="21.6" customHeight="1" s="49">
      <c r="A908" s="100" t="n"/>
      <c r="B908" s="34" t="n"/>
      <c r="C908" s="100" t="n"/>
      <c r="D908" s="34" t="n"/>
      <c r="E908" s="34" t="n"/>
      <c r="F908" s="34" t="n"/>
      <c r="G908" s="34" t="n"/>
      <c r="H908" s="34" t="n"/>
    </row>
    <row r="909" ht="21.6" customHeight="1" s="49">
      <c r="A909" s="100" t="n"/>
      <c r="B909" s="34" t="n"/>
      <c r="C909" s="100" t="n"/>
      <c r="D909" s="34" t="n"/>
      <c r="E909" s="34" t="n"/>
      <c r="F909" s="34" t="n"/>
      <c r="G909" s="34" t="n"/>
      <c r="H909" s="34" t="n"/>
    </row>
    <row r="910" ht="21.6" customHeight="1" s="49">
      <c r="A910" s="100" t="n"/>
      <c r="B910" s="34" t="n"/>
      <c r="C910" s="100" t="n"/>
      <c r="D910" s="34" t="n"/>
      <c r="E910" s="34" t="n"/>
      <c r="F910" s="34" t="n"/>
      <c r="G910" s="34" t="n"/>
      <c r="H910" s="34" t="n"/>
    </row>
    <row r="911" ht="21.6" customHeight="1" s="49">
      <c r="A911" s="100" t="n"/>
      <c r="B911" s="34" t="n"/>
      <c r="C911" s="100" t="n"/>
      <c r="D911" s="34" t="n"/>
      <c r="E911" s="34" t="n"/>
      <c r="F911" s="34" t="n"/>
      <c r="G911" s="34" t="n"/>
      <c r="H911" s="34" t="n"/>
    </row>
    <row r="912" ht="21.6" customHeight="1" s="49">
      <c r="A912" s="100" t="n"/>
      <c r="B912" s="34" t="n"/>
      <c r="C912" s="100" t="n"/>
      <c r="D912" s="34" t="n"/>
      <c r="E912" s="34" t="n"/>
      <c r="F912" s="34" t="n"/>
      <c r="G912" s="34" t="n"/>
      <c r="H912" s="34" t="n"/>
    </row>
    <row r="913" ht="21.6" customHeight="1" s="49">
      <c r="A913" s="100" t="n"/>
      <c r="B913" s="34" t="n"/>
      <c r="C913" s="100" t="n"/>
      <c r="D913" s="34" t="n"/>
      <c r="E913" s="34" t="n"/>
      <c r="F913" s="34" t="n"/>
      <c r="G913" s="34" t="n"/>
      <c r="H913" s="34" t="n"/>
    </row>
    <row r="914" ht="21.6" customHeight="1" s="49">
      <c r="A914" s="100" t="n"/>
      <c r="B914" s="34" t="n"/>
      <c r="C914" s="100" t="n"/>
      <c r="D914" s="34" t="n"/>
      <c r="E914" s="34" t="n"/>
      <c r="F914" s="34" t="n"/>
      <c r="G914" s="34" t="n"/>
      <c r="H914" s="34" t="n"/>
    </row>
    <row r="915" ht="21.6" customHeight="1" s="49">
      <c r="A915" s="100" t="n"/>
      <c r="B915" s="34" t="n"/>
      <c r="C915" s="100" t="n"/>
      <c r="D915" s="34" t="n"/>
      <c r="E915" s="34" t="n"/>
      <c r="F915" s="34" t="n"/>
      <c r="G915" s="34" t="n"/>
      <c r="H915" s="34" t="n"/>
    </row>
    <row r="916" ht="21.6" customHeight="1" s="49">
      <c r="A916" s="100" t="n"/>
      <c r="B916" s="34" t="n"/>
      <c r="C916" s="100" t="n"/>
      <c r="D916" s="34" t="n"/>
      <c r="E916" s="34" t="n"/>
      <c r="F916" s="34" t="n"/>
      <c r="G916" s="34" t="n"/>
      <c r="H916" s="34" t="n"/>
    </row>
    <row r="917" ht="21.6" customHeight="1" s="49">
      <c r="A917" s="100" t="n"/>
      <c r="B917" s="34" t="n"/>
      <c r="C917" s="100" t="n"/>
      <c r="D917" s="34" t="n"/>
      <c r="E917" s="34" t="n"/>
      <c r="F917" s="34" t="n"/>
      <c r="G917" s="34" t="n"/>
      <c r="H917" s="34" t="n"/>
    </row>
    <row r="918" ht="21.6" customHeight="1" s="49">
      <c r="A918" s="100" t="n"/>
      <c r="B918" s="34" t="n"/>
      <c r="C918" s="100" t="n"/>
      <c r="D918" s="34" t="n"/>
      <c r="E918" s="34" t="n"/>
      <c r="F918" s="34" t="n"/>
      <c r="G918" s="34" t="n"/>
      <c r="H918" s="34" t="n"/>
    </row>
    <row r="919" ht="21.6" customHeight="1" s="49">
      <c r="A919" s="100" t="n"/>
      <c r="B919" s="34" t="n"/>
      <c r="C919" s="100" t="n"/>
      <c r="D919" s="34" t="n"/>
      <c r="E919" s="34" t="n"/>
      <c r="F919" s="34" t="n"/>
      <c r="G919" s="34" t="n"/>
      <c r="H919" s="34" t="n"/>
    </row>
    <row r="920" ht="21.6" customHeight="1" s="49">
      <c r="A920" s="100" t="n"/>
      <c r="B920" s="34" t="n"/>
      <c r="C920" s="100" t="n"/>
      <c r="D920" s="34" t="n"/>
      <c r="E920" s="34" t="n"/>
      <c r="F920" s="34" t="n"/>
      <c r="G920" s="34" t="n"/>
      <c r="H920" s="34" t="n"/>
    </row>
    <row r="921" ht="21.6" customHeight="1" s="49">
      <c r="A921" s="100" t="n"/>
      <c r="B921" s="34" t="n"/>
      <c r="C921" s="100" t="n"/>
      <c r="D921" s="34" t="n"/>
      <c r="E921" s="34" t="n"/>
      <c r="F921" s="34" t="n"/>
      <c r="G921" s="34" t="n"/>
      <c r="H921" s="34" t="n"/>
    </row>
    <row r="922" ht="21.6" customHeight="1" s="49">
      <c r="A922" s="100" t="n"/>
      <c r="B922" s="34" t="n"/>
      <c r="C922" s="100" t="n"/>
      <c r="D922" s="34" t="n"/>
      <c r="E922" s="34" t="n"/>
      <c r="F922" s="34" t="n"/>
      <c r="G922" s="34" t="n"/>
      <c r="H922" s="34" t="n"/>
    </row>
    <row r="923" ht="21.6" customHeight="1" s="49">
      <c r="A923" s="100" t="n"/>
      <c r="B923" s="34" t="n"/>
      <c r="C923" s="100" t="n"/>
      <c r="D923" s="34" t="n"/>
      <c r="E923" s="34" t="n"/>
      <c r="F923" s="34" t="n"/>
      <c r="G923" s="34" t="n"/>
      <c r="H923" s="34" t="n"/>
    </row>
    <row r="924" ht="21.6" customHeight="1" s="49">
      <c r="A924" s="100" t="n"/>
      <c r="B924" s="34" t="n"/>
      <c r="C924" s="100" t="n"/>
      <c r="D924" s="34" t="n"/>
      <c r="E924" s="34" t="n"/>
      <c r="F924" s="34" t="n"/>
      <c r="G924" s="34" t="n"/>
      <c r="H924" s="34" t="n"/>
    </row>
    <row r="925" ht="21.6" customHeight="1" s="49">
      <c r="A925" s="100" t="n"/>
      <c r="B925" s="34" t="n"/>
      <c r="C925" s="100" t="n"/>
      <c r="D925" s="34" t="n"/>
      <c r="E925" s="34" t="n"/>
      <c r="F925" s="34" t="n"/>
      <c r="G925" s="34" t="n"/>
      <c r="H925" s="34" t="n"/>
    </row>
    <row r="926" ht="21.6" customHeight="1" s="49">
      <c r="A926" s="100" t="n"/>
      <c r="B926" s="34" t="n"/>
      <c r="C926" s="100" t="n"/>
      <c r="D926" s="34" t="n"/>
      <c r="E926" s="34" t="n"/>
      <c r="F926" s="34" t="n"/>
      <c r="G926" s="34" t="n"/>
      <c r="H926" s="34" t="n"/>
    </row>
    <row r="927" ht="21.6" customHeight="1" s="49">
      <c r="A927" s="100" t="n"/>
      <c r="B927" s="34" t="n"/>
      <c r="C927" s="100" t="n"/>
      <c r="D927" s="34" t="n"/>
      <c r="E927" s="34" t="n"/>
      <c r="F927" s="34" t="n"/>
      <c r="G927" s="34" t="n"/>
      <c r="H927" s="34" t="n"/>
    </row>
    <row r="928" ht="21.6" customHeight="1" s="49">
      <c r="A928" s="100" t="n"/>
      <c r="B928" s="34" t="n"/>
      <c r="C928" s="100" t="n"/>
      <c r="D928" s="34" t="n"/>
      <c r="E928" s="34" t="n"/>
      <c r="F928" s="34" t="n"/>
      <c r="G928" s="34" t="n"/>
      <c r="H928" s="34" t="n"/>
    </row>
    <row r="929" ht="21.6" customHeight="1" s="49">
      <c r="A929" s="100" t="n"/>
      <c r="B929" s="34" t="n"/>
      <c r="C929" s="100" t="n"/>
      <c r="D929" s="34" t="n"/>
      <c r="E929" s="34" t="n"/>
      <c r="F929" s="34" t="n"/>
      <c r="G929" s="34" t="n"/>
      <c r="H929" s="34" t="n"/>
    </row>
    <row r="930" ht="21.6" customHeight="1" s="49">
      <c r="A930" s="100" t="n"/>
      <c r="B930" s="34" t="n"/>
      <c r="C930" s="100" t="n"/>
      <c r="D930" s="34" t="n"/>
      <c r="E930" s="34" t="n"/>
      <c r="F930" s="34" t="n"/>
      <c r="G930" s="34" t="n"/>
      <c r="H930" s="34" t="n"/>
    </row>
    <row r="931" ht="21.6" customHeight="1" s="49">
      <c r="A931" s="100" t="n"/>
      <c r="B931" s="34" t="n"/>
      <c r="C931" s="100" t="n"/>
      <c r="D931" s="34" t="n"/>
      <c r="E931" s="34" t="n"/>
      <c r="F931" s="34" t="n"/>
      <c r="G931" s="34" t="n"/>
      <c r="H931" s="34" t="n"/>
    </row>
    <row r="932" ht="21.6" customHeight="1" s="49">
      <c r="A932" s="100" t="n"/>
      <c r="B932" s="34" t="n"/>
      <c r="C932" s="100" t="n"/>
      <c r="D932" s="34" t="n"/>
      <c r="E932" s="34" t="n"/>
      <c r="F932" s="34" t="n"/>
      <c r="G932" s="34" t="n"/>
      <c r="H932" s="34" t="n"/>
    </row>
    <row r="933" ht="21.6" customHeight="1" s="49">
      <c r="A933" s="100" t="n"/>
      <c r="B933" s="34" t="n"/>
      <c r="C933" s="100" t="n"/>
      <c r="D933" s="34" t="n"/>
      <c r="E933" s="34" t="n"/>
      <c r="F933" s="34" t="n"/>
      <c r="G933" s="34" t="n"/>
      <c r="H933" s="34" t="n"/>
    </row>
    <row r="934" ht="21.6" customHeight="1" s="49">
      <c r="A934" s="100" t="n"/>
      <c r="B934" s="34" t="n"/>
      <c r="C934" s="100" t="n"/>
      <c r="D934" s="34" t="n"/>
      <c r="E934" s="34" t="n"/>
      <c r="F934" s="34" t="n"/>
      <c r="G934" s="34" t="n"/>
      <c r="H934" s="34" t="n"/>
    </row>
    <row r="935" ht="21.6" customHeight="1" s="49">
      <c r="A935" s="100" t="n"/>
      <c r="B935" s="34" t="n"/>
      <c r="C935" s="100" t="n"/>
      <c r="D935" s="34" t="n"/>
      <c r="E935" s="34" t="n"/>
      <c r="F935" s="34" t="n"/>
      <c r="G935" s="34" t="n"/>
      <c r="H935" s="34" t="n"/>
    </row>
    <row r="936" ht="21.6" customHeight="1" s="49">
      <c r="A936" s="100" t="n"/>
      <c r="B936" s="34" t="n"/>
      <c r="C936" s="100" t="n"/>
      <c r="D936" s="34" t="n"/>
      <c r="E936" s="34" t="n"/>
      <c r="F936" s="34" t="n"/>
      <c r="G936" s="34" t="n"/>
      <c r="H936" s="34" t="n"/>
    </row>
    <row r="937" ht="21.6" customHeight="1" s="49">
      <c r="A937" s="100" t="n"/>
      <c r="B937" s="34" t="n"/>
      <c r="C937" s="100" t="n"/>
      <c r="D937" s="34" t="n"/>
      <c r="E937" s="34" t="n"/>
      <c r="F937" s="34" t="n"/>
      <c r="G937" s="34" t="n"/>
      <c r="H937" s="34" t="n"/>
    </row>
    <row r="938" ht="21.6" customHeight="1" s="49">
      <c r="A938" s="100" t="n"/>
      <c r="B938" s="34" t="n"/>
      <c r="C938" s="100" t="n"/>
      <c r="D938" s="34" t="n"/>
      <c r="E938" s="34" t="n"/>
      <c r="F938" s="34" t="n"/>
      <c r="G938" s="34" t="n"/>
      <c r="H938" s="34" t="n"/>
    </row>
    <row r="939" ht="21.6" customHeight="1" s="49">
      <c r="A939" s="100" t="n"/>
      <c r="B939" s="34" t="n"/>
      <c r="C939" s="100" t="n"/>
      <c r="D939" s="34" t="n"/>
      <c r="E939" s="34" t="n"/>
      <c r="F939" s="34" t="n"/>
      <c r="G939" s="34" t="n"/>
      <c r="H939" s="34" t="n"/>
    </row>
    <row r="940" ht="21.6" customHeight="1" s="49">
      <c r="A940" s="100" t="n"/>
      <c r="B940" s="34" t="n"/>
      <c r="C940" s="100" t="n"/>
      <c r="D940" s="34" t="n"/>
      <c r="E940" s="34" t="n"/>
      <c r="F940" s="34" t="n"/>
      <c r="G940" s="34" t="n"/>
      <c r="H940" s="34" t="n"/>
    </row>
    <row r="941" ht="21.6" customHeight="1" s="49">
      <c r="A941" s="100" t="n"/>
      <c r="B941" s="34" t="n"/>
      <c r="C941" s="100" t="n"/>
      <c r="D941" s="34" t="n"/>
      <c r="E941" s="34" t="n"/>
      <c r="F941" s="34" t="n"/>
      <c r="G941" s="34" t="n"/>
      <c r="H941" s="34" t="n"/>
    </row>
    <row r="942" ht="21.6" customHeight="1" s="49">
      <c r="A942" s="100" t="n"/>
      <c r="B942" s="34" t="n"/>
      <c r="C942" s="100" t="n"/>
      <c r="D942" s="34" t="n"/>
      <c r="E942" s="34" t="n"/>
      <c r="F942" s="34" t="n"/>
      <c r="G942" s="34" t="n"/>
      <c r="H942" s="34" t="n"/>
    </row>
    <row r="943" ht="21.6" customHeight="1" s="49">
      <c r="A943" s="100" t="n"/>
      <c r="B943" s="34" t="n"/>
      <c r="C943" s="100" t="n"/>
      <c r="D943" s="34" t="n"/>
      <c r="E943" s="34" t="n"/>
      <c r="F943" s="34" t="n"/>
      <c r="G943" s="34" t="n"/>
      <c r="H943" s="34" t="n"/>
    </row>
    <row r="944" ht="21.6" customHeight="1" s="49">
      <c r="A944" s="100" t="n"/>
      <c r="B944" s="34" t="n"/>
      <c r="C944" s="100" t="n"/>
      <c r="D944" s="34" t="n"/>
      <c r="E944" s="34" t="n"/>
      <c r="F944" s="34" t="n"/>
      <c r="G944" s="34" t="n"/>
      <c r="H944" s="34" t="n"/>
    </row>
    <row r="945" ht="21.6" customHeight="1" s="49">
      <c r="A945" s="100" t="n"/>
      <c r="B945" s="34" t="n"/>
      <c r="C945" s="100" t="n"/>
      <c r="D945" s="34" t="n"/>
      <c r="E945" s="34" t="n"/>
      <c r="F945" s="34" t="n"/>
      <c r="G945" s="34" t="n"/>
      <c r="H945" s="34" t="n"/>
    </row>
    <row r="946" ht="21.6" customHeight="1" s="49">
      <c r="A946" s="100" t="n"/>
      <c r="B946" s="34" t="n"/>
      <c r="C946" s="100" t="n"/>
      <c r="D946" s="34" t="n"/>
      <c r="E946" s="34" t="n"/>
      <c r="F946" s="34" t="n"/>
      <c r="G946" s="34" t="n"/>
      <c r="H946" s="34" t="n"/>
    </row>
    <row r="947" ht="21.6" customHeight="1" s="49">
      <c r="A947" s="100" t="n"/>
      <c r="B947" s="34" t="n"/>
      <c r="C947" s="100" t="n"/>
      <c r="D947" s="34" t="n"/>
      <c r="E947" s="34" t="n"/>
      <c r="F947" s="34" t="n"/>
      <c r="G947" s="34" t="n"/>
      <c r="H947" s="34" t="n"/>
    </row>
    <row r="948" ht="21.6" customHeight="1" s="49">
      <c r="A948" s="100" t="n"/>
      <c r="B948" s="34" t="n"/>
      <c r="C948" s="100" t="n"/>
      <c r="D948" s="34" t="n"/>
      <c r="E948" s="34" t="n"/>
      <c r="F948" s="34" t="n"/>
      <c r="G948" s="34" t="n"/>
      <c r="H948" s="34" t="n"/>
    </row>
    <row r="949" ht="21.6" customHeight="1" s="49">
      <c r="A949" s="100" t="n"/>
      <c r="B949" s="34" t="n"/>
      <c r="C949" s="100" t="n"/>
      <c r="D949" s="34" t="n"/>
      <c r="E949" s="34" t="n"/>
      <c r="F949" s="34" t="n"/>
      <c r="G949" s="34" t="n"/>
      <c r="H949" s="34" t="n"/>
    </row>
    <row r="950" ht="21.6" customHeight="1" s="49">
      <c r="A950" s="100" t="n"/>
      <c r="B950" s="34" t="n"/>
      <c r="C950" s="100" t="n"/>
      <c r="D950" s="34" t="n"/>
      <c r="E950" s="34" t="n"/>
      <c r="F950" s="34" t="n"/>
      <c r="G950" s="34" t="n"/>
      <c r="H950" s="34" t="n"/>
    </row>
    <row r="951" ht="21.6" customHeight="1" s="49">
      <c r="A951" s="100" t="n"/>
      <c r="B951" s="34" t="n"/>
      <c r="C951" s="100" t="n"/>
      <c r="D951" s="34" t="n"/>
      <c r="E951" s="34" t="n"/>
      <c r="F951" s="34" t="n"/>
      <c r="G951" s="34" t="n"/>
      <c r="H951" s="34" t="n"/>
    </row>
    <row r="952" ht="21.6" customHeight="1" s="49">
      <c r="A952" s="100" t="n"/>
      <c r="B952" s="34" t="n"/>
      <c r="C952" s="100" t="n"/>
      <c r="D952" s="34" t="n"/>
      <c r="E952" s="34" t="n"/>
      <c r="F952" s="34" t="n"/>
      <c r="G952" s="34" t="n"/>
      <c r="H952" s="34" t="n"/>
    </row>
    <row r="953" ht="21.6" customHeight="1" s="49">
      <c r="A953" s="100" t="n"/>
      <c r="B953" s="34" t="n"/>
      <c r="C953" s="100" t="n"/>
      <c r="D953" s="34" t="n"/>
      <c r="E953" s="34" t="n"/>
      <c r="F953" s="34" t="n"/>
      <c r="G953" s="34" t="n"/>
      <c r="H953" s="34" t="n"/>
    </row>
    <row r="954" ht="21.6" customHeight="1" s="49">
      <c r="A954" s="100" t="n"/>
      <c r="B954" s="34" t="n"/>
      <c r="C954" s="100" t="n"/>
      <c r="D954" s="34" t="n"/>
      <c r="E954" s="34" t="n"/>
      <c r="F954" s="34" t="n"/>
      <c r="G954" s="34" t="n"/>
      <c r="H954" s="34" t="n"/>
    </row>
    <row r="955" ht="21.6" customHeight="1" s="49">
      <c r="A955" s="100" t="n"/>
      <c r="B955" s="34" t="n"/>
      <c r="C955" s="100" t="n"/>
      <c r="D955" s="34" t="n"/>
      <c r="E955" s="34" t="n"/>
      <c r="F955" s="34" t="n"/>
      <c r="G955" s="34" t="n"/>
      <c r="H955" s="34" t="n"/>
    </row>
    <row r="956" ht="21.6" customHeight="1" s="49">
      <c r="A956" s="100" t="n"/>
      <c r="B956" s="34" t="n"/>
      <c r="C956" s="100" t="n"/>
      <c r="D956" s="34" t="n"/>
      <c r="E956" s="34" t="n"/>
      <c r="F956" s="34" t="n"/>
      <c r="G956" s="34" t="n"/>
      <c r="H956" s="34" t="n"/>
    </row>
    <row r="957" ht="21.6" customHeight="1" s="49">
      <c r="A957" s="100" t="n"/>
      <c r="B957" s="34" t="n"/>
      <c r="C957" s="100" t="n"/>
      <c r="D957" s="34" t="n"/>
      <c r="E957" s="34" t="n"/>
      <c r="F957" s="34" t="n"/>
      <c r="G957" s="34" t="n"/>
      <c r="H957" s="34" t="n"/>
    </row>
    <row r="958" ht="21.6" customHeight="1" s="49">
      <c r="A958" s="100" t="n"/>
      <c r="B958" s="34" t="n"/>
      <c r="C958" s="100" t="n"/>
      <c r="D958" s="34" t="n"/>
      <c r="E958" s="34" t="n"/>
      <c r="F958" s="34" t="n"/>
      <c r="G958" s="34" t="n"/>
      <c r="H958" s="34" t="n"/>
    </row>
    <row r="959" ht="21.6" customHeight="1" s="49">
      <c r="A959" s="100" t="n"/>
      <c r="B959" s="34" t="n"/>
      <c r="C959" s="100" t="n"/>
      <c r="D959" s="34" t="n"/>
      <c r="E959" s="34" t="n"/>
      <c r="F959" s="34" t="n"/>
      <c r="G959" s="34" t="n"/>
      <c r="H959" s="34" t="n"/>
    </row>
    <row r="960" ht="21.6" customHeight="1" s="49">
      <c r="A960" s="100" t="n"/>
      <c r="B960" s="34" t="n"/>
      <c r="C960" s="100" t="n"/>
      <c r="D960" s="34" t="n"/>
      <c r="E960" s="34" t="n"/>
      <c r="F960" s="34" t="n"/>
      <c r="G960" s="34" t="n"/>
      <c r="H960" s="34" t="n"/>
    </row>
    <row r="961" ht="21.6" customHeight="1" s="49">
      <c r="A961" s="100" t="n"/>
      <c r="B961" s="34" t="n"/>
      <c r="C961" s="100" t="n"/>
      <c r="D961" s="34" t="n"/>
      <c r="E961" s="34" t="n"/>
      <c r="F961" s="34" t="n"/>
      <c r="G961" s="34" t="n"/>
      <c r="H961" s="34" t="n"/>
    </row>
    <row r="962" ht="21.6" customHeight="1" s="49">
      <c r="A962" s="100" t="n"/>
      <c r="B962" s="34" t="n"/>
      <c r="C962" s="100" t="n"/>
      <c r="D962" s="34" t="n"/>
      <c r="E962" s="34" t="n"/>
      <c r="F962" s="34" t="n"/>
      <c r="G962" s="34" t="n"/>
      <c r="H962" s="34" t="n"/>
    </row>
    <row r="963" ht="21.6" customHeight="1" s="49">
      <c r="A963" s="100" t="n"/>
      <c r="B963" s="34" t="n"/>
      <c r="C963" s="100" t="n"/>
      <c r="D963" s="34" t="n"/>
      <c r="E963" s="34" t="n"/>
      <c r="F963" s="34" t="n"/>
      <c r="G963" s="34" t="n"/>
      <c r="H963" s="34" t="n"/>
    </row>
    <row r="964" ht="21.6" customHeight="1" s="49">
      <c r="A964" s="100" t="n"/>
      <c r="B964" s="34" t="n"/>
      <c r="C964" s="100" t="n"/>
      <c r="D964" s="34" t="n"/>
      <c r="E964" s="34" t="n"/>
      <c r="F964" s="34" t="n"/>
      <c r="G964" s="34" t="n"/>
      <c r="H964" s="34" t="n"/>
    </row>
    <row r="965" ht="21.6" customHeight="1" s="49">
      <c r="A965" s="100" t="n"/>
      <c r="B965" s="34" t="n"/>
      <c r="C965" s="100" t="n"/>
      <c r="D965" s="34" t="n"/>
      <c r="E965" s="34" t="n"/>
      <c r="F965" s="34" t="n"/>
      <c r="G965" s="34" t="n"/>
      <c r="H965" s="34" t="n"/>
    </row>
    <row r="966" ht="21.6" customHeight="1" s="49">
      <c r="A966" s="100" t="n"/>
      <c r="B966" s="34" t="n"/>
      <c r="C966" s="100" t="n"/>
      <c r="D966" s="34" t="n"/>
      <c r="E966" s="34" t="n"/>
      <c r="F966" s="34" t="n"/>
      <c r="G966" s="34" t="n"/>
      <c r="H966" s="34" t="n"/>
    </row>
    <row r="967" ht="21.6" customHeight="1" s="49">
      <c r="A967" s="100" t="n"/>
      <c r="B967" s="34" t="n"/>
      <c r="C967" s="100" t="n"/>
      <c r="D967" s="34" t="n"/>
      <c r="E967" s="34" t="n"/>
      <c r="F967" s="34" t="n"/>
      <c r="G967" s="34" t="n"/>
      <c r="H967" s="34" t="n"/>
    </row>
    <row r="968" ht="21.6" customHeight="1" s="49">
      <c r="A968" s="100" t="n"/>
      <c r="B968" s="34" t="n"/>
      <c r="C968" s="100" t="n"/>
      <c r="D968" s="34" t="n"/>
      <c r="E968" s="34" t="n"/>
      <c r="F968" s="34" t="n"/>
      <c r="G968" s="34" t="n"/>
      <c r="H968" s="34" t="n"/>
    </row>
    <row r="969" ht="21.6" customHeight="1" s="49">
      <c r="A969" s="100" t="n"/>
      <c r="B969" s="34" t="n"/>
      <c r="C969" s="100" t="n"/>
      <c r="D969" s="34" t="n"/>
      <c r="E969" s="34" t="n"/>
      <c r="F969" s="34" t="n"/>
      <c r="G969" s="34" t="n"/>
      <c r="H969" s="34" t="n"/>
    </row>
    <row r="970" ht="21.6" customHeight="1" s="49">
      <c r="A970" s="100" t="n"/>
      <c r="B970" s="34" t="n"/>
      <c r="C970" s="100" t="n"/>
      <c r="D970" s="34" t="n"/>
      <c r="E970" s="34" t="n"/>
      <c r="F970" s="34" t="n"/>
      <c r="G970" s="34" t="n"/>
      <c r="H970" s="34" t="n"/>
    </row>
    <row r="971" ht="21.6" customHeight="1" s="49">
      <c r="A971" s="100" t="n"/>
      <c r="B971" s="34" t="n"/>
      <c r="C971" s="100" t="n"/>
      <c r="D971" s="34" t="n"/>
      <c r="E971" s="34" t="n"/>
      <c r="F971" s="34" t="n"/>
      <c r="G971" s="34" t="n"/>
      <c r="H971" s="34" t="n"/>
    </row>
    <row r="972" ht="21.6" customHeight="1" s="49">
      <c r="A972" s="100" t="n"/>
      <c r="B972" s="34" t="n"/>
      <c r="C972" s="100" t="n"/>
      <c r="D972" s="34" t="n"/>
      <c r="E972" s="34" t="n"/>
      <c r="F972" s="34" t="n"/>
      <c r="G972" s="34" t="n"/>
      <c r="H972" s="34" t="n"/>
    </row>
    <row r="973" ht="21.6" customHeight="1" s="49">
      <c r="A973" s="100" t="n"/>
      <c r="B973" s="34" t="n"/>
      <c r="C973" s="100" t="n"/>
      <c r="D973" s="34" t="n"/>
      <c r="E973" s="34" t="n"/>
      <c r="F973" s="34" t="n"/>
      <c r="G973" s="34" t="n"/>
      <c r="H973" s="34" t="n"/>
    </row>
    <row r="974" ht="21.6" customHeight="1" s="49">
      <c r="A974" s="100" t="n"/>
      <c r="B974" s="34" t="n"/>
      <c r="C974" s="100" t="n"/>
      <c r="D974" s="34" t="n"/>
      <c r="E974" s="34" t="n"/>
      <c r="F974" s="34" t="n"/>
      <c r="G974" s="34" t="n"/>
      <c r="H974" s="34" t="n"/>
    </row>
    <row r="975" ht="21.6" customHeight="1" s="49">
      <c r="A975" s="100" t="n"/>
      <c r="B975" s="34" t="n"/>
      <c r="C975" s="100" t="n"/>
      <c r="D975" s="34" t="n"/>
      <c r="E975" s="34" t="n"/>
      <c r="F975" s="34" t="n"/>
      <c r="G975" s="34" t="n"/>
      <c r="H975" s="34" t="n"/>
    </row>
    <row r="976" ht="21.6" customHeight="1" s="49">
      <c r="A976" s="100" t="n"/>
      <c r="B976" s="34" t="n"/>
      <c r="C976" s="100" t="n"/>
      <c r="D976" s="34" t="n"/>
      <c r="E976" s="34" t="n"/>
      <c r="F976" s="34" t="n"/>
      <c r="G976" s="34" t="n"/>
      <c r="H976" s="34" t="n"/>
    </row>
    <row r="977" ht="21.6" customHeight="1" s="49">
      <c r="A977" s="100" t="n"/>
      <c r="B977" s="34" t="n"/>
      <c r="C977" s="100" t="n"/>
      <c r="D977" s="34" t="n"/>
      <c r="E977" s="34" t="n"/>
      <c r="F977" s="34" t="n"/>
      <c r="G977" s="34" t="n"/>
      <c r="H977" s="34" t="n"/>
    </row>
    <row r="978" ht="21.6" customHeight="1" s="49">
      <c r="A978" s="100" t="n"/>
      <c r="B978" s="34" t="n"/>
      <c r="C978" s="100" t="n"/>
      <c r="D978" s="34" t="n"/>
      <c r="E978" s="34" t="n"/>
      <c r="F978" s="34" t="n"/>
      <c r="G978" s="34" t="n"/>
      <c r="H978" s="34" t="n"/>
    </row>
    <row r="979" ht="21.6" customHeight="1" s="49">
      <c r="A979" s="100" t="n"/>
      <c r="B979" s="34" t="n"/>
      <c r="C979" s="100" t="n"/>
      <c r="D979" s="34" t="n"/>
      <c r="E979" s="34" t="n"/>
      <c r="F979" s="34" t="n"/>
      <c r="G979" s="34" t="n"/>
      <c r="H979" s="34" t="n"/>
    </row>
    <row r="980" ht="21.6" customHeight="1" s="49">
      <c r="A980" s="100" t="n"/>
      <c r="B980" s="34" t="n"/>
      <c r="C980" s="100" t="n"/>
      <c r="D980" s="34" t="n"/>
      <c r="E980" s="34" t="n"/>
      <c r="F980" s="34" t="n"/>
      <c r="G980" s="34" t="n"/>
      <c r="H980" s="34" t="n"/>
    </row>
    <row r="981" ht="21.6" customHeight="1" s="49">
      <c r="A981" s="100" t="n"/>
      <c r="B981" s="34" t="n"/>
      <c r="C981" s="100" t="n"/>
      <c r="D981" s="34" t="n"/>
      <c r="E981" s="34" t="n"/>
      <c r="F981" s="34" t="n"/>
      <c r="G981" s="34" t="n"/>
      <c r="H981" s="34" t="n"/>
    </row>
    <row r="982" ht="21.6" customHeight="1" s="49">
      <c r="A982" s="100" t="n"/>
      <c r="B982" s="34" t="n"/>
      <c r="C982" s="100" t="n"/>
      <c r="D982" s="34" t="n"/>
      <c r="E982" s="34" t="n"/>
      <c r="F982" s="34" t="n"/>
      <c r="G982" s="34" t="n"/>
      <c r="H982" s="34" t="n"/>
    </row>
    <row r="983" ht="21.6" customHeight="1" s="49">
      <c r="A983" s="100" t="n"/>
      <c r="B983" s="34" t="n"/>
      <c r="C983" s="100" t="n"/>
      <c r="D983" s="34" t="n"/>
      <c r="E983" s="34" t="n"/>
      <c r="F983" s="34" t="n"/>
      <c r="G983" s="34" t="n"/>
      <c r="H983" s="34" t="n"/>
    </row>
    <row r="984" ht="21.6" customHeight="1" s="49">
      <c r="A984" s="100" t="n"/>
      <c r="B984" s="34" t="n"/>
      <c r="C984" s="100" t="n"/>
      <c r="D984" s="34" t="n"/>
      <c r="E984" s="34" t="n"/>
      <c r="F984" s="34" t="n"/>
      <c r="G984" s="34" t="n"/>
      <c r="H984" s="34" t="n"/>
    </row>
    <row r="985" ht="21.6" customHeight="1" s="49">
      <c r="A985" s="100" t="n"/>
      <c r="B985" s="34" t="n"/>
      <c r="C985" s="100" t="n"/>
      <c r="D985" s="34" t="n"/>
      <c r="E985" s="34" t="n"/>
      <c r="F985" s="34" t="n"/>
      <c r="G985" s="34" t="n"/>
      <c r="H985" s="34" t="n"/>
    </row>
    <row r="986" ht="21.6" customHeight="1" s="49">
      <c r="A986" s="100" t="n"/>
      <c r="B986" s="34" t="n"/>
      <c r="C986" s="100" t="n"/>
      <c r="D986" s="34" t="n"/>
      <c r="E986" s="34" t="n"/>
      <c r="F986" s="34" t="n"/>
      <c r="G986" s="34" t="n"/>
      <c r="H986" s="34" t="n"/>
    </row>
    <row r="987" ht="21.6" customHeight="1" s="49">
      <c r="A987" s="100" t="n"/>
      <c r="B987" s="34" t="n"/>
      <c r="C987" s="100" t="n"/>
      <c r="D987" s="34" t="n"/>
      <c r="E987" s="34" t="n"/>
      <c r="F987" s="34" t="n"/>
      <c r="G987" s="34" t="n"/>
      <c r="H987" s="34" t="n"/>
    </row>
    <row r="988" ht="21.6" customHeight="1" s="49">
      <c r="A988" s="100" t="n"/>
      <c r="B988" s="34" t="n"/>
      <c r="C988" s="100" t="n"/>
      <c r="D988" s="34" t="n"/>
      <c r="E988" s="34" t="n"/>
      <c r="F988" s="34" t="n"/>
      <c r="G988" s="34" t="n"/>
      <c r="H988" s="34" t="n"/>
    </row>
    <row r="989" ht="21.6" customHeight="1" s="49">
      <c r="A989" s="100" t="n"/>
      <c r="B989" s="34" t="n"/>
      <c r="C989" s="100" t="n"/>
      <c r="D989" s="34" t="n"/>
      <c r="E989" s="34" t="n"/>
      <c r="F989" s="34" t="n"/>
      <c r="G989" s="34" t="n"/>
      <c r="H989" s="34" t="n"/>
    </row>
    <row r="990" ht="21.6" customHeight="1" s="49">
      <c r="A990" s="100" t="n"/>
      <c r="B990" s="34" t="n"/>
      <c r="C990" s="100" t="n"/>
      <c r="D990" s="34" t="n"/>
      <c r="E990" s="34" t="n"/>
      <c r="F990" s="34" t="n"/>
      <c r="G990" s="34" t="n"/>
      <c r="H990" s="34" t="n"/>
    </row>
    <row r="991" ht="21.6" customHeight="1" s="49">
      <c r="A991" s="100" t="n"/>
      <c r="B991" s="34" t="n"/>
      <c r="C991" s="100" t="n"/>
      <c r="D991" s="34" t="n"/>
      <c r="E991" s="34" t="n"/>
      <c r="F991" s="34" t="n"/>
      <c r="G991" s="34" t="n"/>
      <c r="H991" s="34" t="n"/>
    </row>
    <row r="992" ht="21.6" customHeight="1" s="49">
      <c r="A992" s="100" t="n"/>
      <c r="B992" s="34" t="n"/>
      <c r="C992" s="100" t="n"/>
      <c r="D992" s="34" t="n"/>
      <c r="E992" s="34" t="n"/>
      <c r="F992" s="34" t="n"/>
      <c r="G992" s="34" t="n"/>
      <c r="H992" s="34" t="n"/>
    </row>
    <row r="993" ht="21.6" customHeight="1" s="49">
      <c r="A993" s="100" t="n"/>
      <c r="B993" s="34" t="n"/>
      <c r="C993" s="100" t="n"/>
      <c r="D993" s="34" t="n"/>
      <c r="E993" s="34" t="n"/>
      <c r="F993" s="34" t="n"/>
      <c r="G993" s="34" t="n"/>
      <c r="H993" s="34" t="n"/>
    </row>
    <row r="994" ht="21.6" customHeight="1" s="49">
      <c r="A994" s="100" t="n"/>
      <c r="B994" s="34" t="n"/>
      <c r="C994" s="100" t="n"/>
      <c r="D994" s="34" t="n"/>
      <c r="E994" s="34" t="n"/>
      <c r="F994" s="34" t="n"/>
      <c r="G994" s="34" t="n"/>
      <c r="H994" s="34" t="n"/>
    </row>
    <row r="995" ht="21.6" customHeight="1" s="49">
      <c r="A995" s="100" t="n"/>
      <c r="B995" s="34" t="n"/>
      <c r="C995" s="100" t="n"/>
      <c r="D995" s="34" t="n"/>
      <c r="E995" s="34" t="n"/>
      <c r="F995" s="34" t="n"/>
      <c r="G995" s="34" t="n"/>
      <c r="H995" s="34" t="n"/>
    </row>
    <row r="996" ht="21.6" customHeight="1" s="49">
      <c r="A996" s="100" t="n"/>
      <c r="B996" s="34" t="n"/>
      <c r="C996" s="100" t="n"/>
      <c r="D996" s="34" t="n"/>
      <c r="E996" s="34" t="n"/>
      <c r="F996" s="34" t="n"/>
      <c r="G996" s="34" t="n"/>
      <c r="H996" s="34" t="n"/>
    </row>
    <row r="997" ht="21.6" customHeight="1" s="49">
      <c r="A997" s="100" t="n"/>
      <c r="B997" s="34" t="n"/>
      <c r="C997" s="100" t="n"/>
      <c r="D997" s="34" t="n"/>
      <c r="E997" s="34" t="n"/>
      <c r="F997" s="34" t="n"/>
      <c r="G997" s="34" t="n"/>
      <c r="H997" s="34" t="n"/>
    </row>
    <row r="998" ht="21.6" customHeight="1" s="49">
      <c r="A998" s="100" t="n"/>
      <c r="B998" s="34" t="n"/>
      <c r="C998" s="100" t="n"/>
      <c r="D998" s="34" t="n"/>
      <c r="E998" s="34" t="n"/>
      <c r="F998" s="34" t="n"/>
      <c r="G998" s="34" t="n"/>
      <c r="H998" s="34" t="n"/>
    </row>
    <row r="999" ht="21.6" customHeight="1" s="49">
      <c r="A999" s="100" t="n"/>
      <c r="B999" s="34" t="n"/>
      <c r="C999" s="100" t="n"/>
      <c r="D999" s="34" t="n"/>
      <c r="E999" s="34" t="n"/>
      <c r="F999" s="34" t="n"/>
      <c r="G999" s="34" t="n"/>
      <c r="H999" s="34" t="n"/>
    </row>
    <row r="1000" ht="21.6" customHeight="1" s="49">
      <c r="A1000" s="100" t="n"/>
      <c r="B1000" s="34" t="n"/>
      <c r="C1000" s="100" t="n"/>
      <c r="D1000" s="34" t="n"/>
      <c r="E1000" s="34" t="n"/>
      <c r="F1000" s="34" t="n"/>
      <c r="G1000" s="34" t="n"/>
      <c r="H1000" s="34"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R25"/>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inlineStr"/>
      <c r="D3" s="166" t="inlineStr">
        <is>
          <t>Conjugated linoleic acid</t>
        </is>
      </c>
      <c r="E3" s="166" t="inlineStr">
        <is>
          <t>Chitosan</t>
        </is>
      </c>
      <c r="F3" s="166" t="inlineStr">
        <is>
          <t>Hydroxyl citric acid</t>
        </is>
      </c>
      <c r="G3" s="166" t="inlineStr">
        <is>
          <t>Catechin</t>
        </is>
      </c>
      <c r="H3" s="166" t="inlineStr">
        <is>
          <t>LAL</t>
        </is>
      </c>
      <c r="I3" s="167" t="n">
        <v>1</v>
      </c>
      <c r="J3" s="166"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66" t="inlineStr"/>
      <c r="L3" s="166" t="inlineStr">
        <is>
          <t>Clinical Nutrition</t>
        </is>
      </c>
      <c r="M3" s="166" t="inlineStr"/>
      <c r="N3" s="165" t="inlineStr">
        <is>
          <t>Clinic</t>
        </is>
      </c>
      <c r="O3" s="166" t="inlineStr">
        <is>
          <t>ข้อ 1 Pharma Plus เล่มม่วง (เฉลยข้อ ก ข ง)</t>
        </is>
      </c>
      <c r="P3" s="165" t="inlineStr">
        <is>
          <t>แบบฝึกหัด</t>
        </is>
      </c>
      <c r="Q3" s="165" t="inlineStr">
        <is>
          <t>เล่มม่วง</t>
        </is>
      </c>
      <c r="R3" s="165" t="inlineStr"/>
    </row>
    <row r="4" ht="24" customHeight="1" s="49">
      <c r="A4" s="167" t="n">
        <v>2</v>
      </c>
      <c r="B4" s="166" t="inlineStr">
        <is>
          <t>ผลิตภัณฑ์เสริมอาหารในข้อใดมีคุณสมบัติคล้าย dietary fiber</t>
        </is>
      </c>
      <c r="C4" s="166" t="inlineStr"/>
      <c r="D4" s="166" t="inlineStr">
        <is>
          <t>Chitosan</t>
        </is>
      </c>
      <c r="E4" s="166" t="inlineStr">
        <is>
          <t>Evening primrose oil</t>
        </is>
      </c>
      <c r="F4" s="166" t="inlineStr">
        <is>
          <t>Collagen</t>
        </is>
      </c>
      <c r="G4" s="166" t="inlineStr">
        <is>
          <t>Conjugated linoleic acid</t>
        </is>
      </c>
      <c r="H4" s="166" t="inlineStr">
        <is>
          <t>Lecithin</t>
        </is>
      </c>
      <c r="I4" s="167" t="n">
        <v>1</v>
      </c>
      <c r="J4" s="166"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66" t="inlineStr"/>
      <c r="L4" s="166" t="inlineStr">
        <is>
          <t>Clinical Nutrition</t>
        </is>
      </c>
      <c r="M4" s="166" t="inlineStr"/>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3</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inlineStr"/>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n">
        <v>1</v>
      </c>
      <c r="J5" s="166"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66" t="inlineStr"/>
      <c r="L5" s="166" t="inlineStr">
        <is>
          <t>Clinical Nutrition</t>
        </is>
      </c>
      <c r="M5" s="166" t="inlineStr"/>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4</v>
      </c>
      <c r="B6" s="166" t="inlineStr">
        <is>
          <t>ระหว่างที่มีอาการปวดประจำเดือน ผู้ป่วยควรหลีกเลี่ยงอาหารที่มีส่วนประกอบใด</t>
        </is>
      </c>
      <c r="C6" s="166" t="inlineStr"/>
      <c r="D6" s="166" t="inlineStr">
        <is>
          <t>ขมิ้นชัน</t>
        </is>
      </c>
      <c r="E6" s="166" t="inlineStr">
        <is>
          <t>ชาเขียว</t>
        </is>
      </c>
      <c r="F6" s="166" t="inlineStr">
        <is>
          <t>ลูกเตอ</t>
        </is>
      </c>
      <c r="G6" s="166" t="inlineStr">
        <is>
          <t>กวาวเครือ</t>
        </is>
      </c>
      <c r="H6" s="166" t="inlineStr">
        <is>
          <t>มะขามแขก</t>
        </is>
      </c>
      <c r="I6" s="167" t="n">
        <v>5</v>
      </c>
      <c r="J6" s="166"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66" t="inlineStr"/>
      <c r="L6" s="166" t="inlineStr">
        <is>
          <t>Clinical Nutrition</t>
        </is>
      </c>
      <c r="M6" s="166" t="inlineStr"/>
      <c r="N6" s="165" t="inlineStr">
        <is>
          <t>Clinic</t>
        </is>
      </c>
      <c r="O6" s="166" t="inlineStr">
        <is>
          <t>ข้อ 4 Pharma Plus เล่มม่วง (เฉลยข้อ จ)</t>
        </is>
      </c>
      <c r="P6" s="165" t="inlineStr">
        <is>
          <t>แบบฝึกหัด</t>
        </is>
      </c>
      <c r="Q6" s="165" t="inlineStr">
        <is>
          <t>เล่มม่วง</t>
        </is>
      </c>
      <c r="R6" s="165" t="inlineStr"/>
    </row>
    <row r="7" ht="24" customHeight="1" s="49">
      <c r="A7" s="167" t="n">
        <v>5</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inlineStr"/>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n">
        <v>5</v>
      </c>
      <c r="J7" s="166"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66" t="inlineStr"/>
      <c r="L7" s="166" t="inlineStr">
        <is>
          <t>Clinical Nutrition</t>
        </is>
      </c>
      <c r="M7" s="166" t="inlineStr"/>
      <c r="N7" s="165" t="inlineStr">
        <is>
          <t>Clinic</t>
        </is>
      </c>
      <c r="O7" s="166" t="inlineStr">
        <is>
          <t>ข้อ 5 Pharma Plus เล่มม่วง (เฉลยข้อ จ)</t>
        </is>
      </c>
      <c r="P7" s="165" t="inlineStr">
        <is>
          <t>แบบฝึกหัด</t>
        </is>
      </c>
      <c r="Q7" s="165" t="inlineStr">
        <is>
          <t>เล่มม่วง</t>
        </is>
      </c>
      <c r="R7" s="165" t="inlineStr"/>
    </row>
    <row r="8" ht="24" customHeight="1" s="49">
      <c r="A8" s="167" t="n">
        <v>6</v>
      </c>
      <c r="B8" s="166" t="inlineStr">
        <is>
          <t>แพทย์์สั่งใช้ยา Orlistat® สำหรับผู้ป่วยรายนี้ อยากทราบว่ายานี้ออกฤทธิ์อย่างไร</t>
        </is>
      </c>
      <c r="C8" s="166" t="inlineStr"/>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n">
        <v>4</v>
      </c>
      <c r="J8" s="166"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66" t="inlineStr"/>
      <c r="L8" s="166" t="inlineStr">
        <is>
          <t>Clinical Nutrition</t>
        </is>
      </c>
      <c r="M8" s="166" t="inlineStr"/>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7</v>
      </c>
      <c r="B9" s="166" t="inlineStr">
        <is>
          <t>ผู้ป่วยควรรับประทานอาหารในข้อใด</t>
        </is>
      </c>
      <c r="C9" s="166" t="inlineStr"/>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n">
        <v>2</v>
      </c>
      <c r="J9" s="166"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66" t="inlineStr"/>
      <c r="L9" s="166" t="inlineStr">
        <is>
          <t>Clinical Nutrition</t>
        </is>
      </c>
      <c r="M9" s="166" t="inlineStr"/>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เมื่อคำนวณค่า body mass index (BMI) ของหญิงผู้้นี้พบว่ามีค่า 30 kg/m² หมายความว่าอย่างไร</t>
        </is>
      </c>
      <c r="C10" s="166" t="inlineStr"/>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n">
        <v>5</v>
      </c>
      <c r="J10" s="166"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66" t="inlineStr"/>
      <c r="L10" s="166" t="inlineStr">
        <is>
          <t>Clinical Nutrition</t>
        </is>
      </c>
      <c r="M10" s="166" t="inlineStr"/>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สาเหตุของผมร่วง เล็บเปราะ เนื่องจากขาดวิตามินและแร่ธาตุ ยกเว้น</t>
        </is>
      </c>
      <c r="C11" s="166" t="inlineStr"/>
      <c r="D11" s="166" t="inlineStr">
        <is>
          <t>Vitamin B6</t>
        </is>
      </c>
      <c r="E11" s="166" t="inlineStr">
        <is>
          <t>Vitamin A</t>
        </is>
      </c>
      <c r="F11" s="166" t="inlineStr">
        <is>
          <t>Vitamin D</t>
        </is>
      </c>
      <c r="G11" s="166" t="inlineStr">
        <is>
          <t>Biotin</t>
        </is>
      </c>
      <c r="H11" s="166" t="inlineStr">
        <is>
          <t>Zinc</t>
        </is>
      </c>
      <c r="I11" s="167" t="n">
        <v>1</v>
      </c>
      <c r="J11" s="166"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66" t="inlineStr"/>
      <c r="L11" s="166" t="inlineStr">
        <is>
          <t>Clinical Nutrition</t>
        </is>
      </c>
      <c r="M11" s="166" t="inlineStr"/>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10</v>
      </c>
      <c r="B12" s="166" t="inlineStr">
        <is>
          <t>วิตามิน แร่ธาตุที่เพิ่มความสดใสให้ผิวพรรณยกเว้น</t>
        </is>
      </c>
      <c r="C12" s="166" t="inlineStr"/>
      <c r="D12" s="166" t="inlineStr">
        <is>
          <t>Vitamin E</t>
        </is>
      </c>
      <c r="E12" s="166" t="inlineStr">
        <is>
          <t>Vitamin C</t>
        </is>
      </c>
      <c r="F12" s="166" t="inlineStr">
        <is>
          <t>Magnesium</t>
        </is>
      </c>
      <c r="G12" s="166" t="inlineStr">
        <is>
          <t>Zinc</t>
        </is>
      </c>
      <c r="H12" s="166" t="inlineStr">
        <is>
          <t>EPO (evening primrose oil)</t>
        </is>
      </c>
      <c r="I12" s="167" t="n">
        <v>3</v>
      </c>
      <c r="J12" s="166"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66" t="inlineStr"/>
      <c r="L12" s="166" t="inlineStr">
        <is>
          <t>Clinical Nutrition</t>
        </is>
      </c>
      <c r="M12" s="166" t="inlineStr"/>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11</v>
      </c>
      <c r="B13" s="166" t="inlineStr">
        <is>
          <t>วิตามิน แร่ธาตุชนิดใดที่เหมาะสมกับการออกกำลังกายมากที่สุด</t>
        </is>
      </c>
      <c r="C13" s="166" t="inlineStr"/>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n">
        <v>3</v>
      </c>
      <c r="J13" s="166"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66" t="inlineStr"/>
      <c r="L13" s="166" t="inlineStr">
        <is>
          <t>Clinical Nutrition</t>
        </is>
      </c>
      <c r="M13" s="166" t="inlineStr"/>
      <c r="N13" s="165" t="inlineStr">
        <is>
          <t>Clinic</t>
        </is>
      </c>
      <c r="O13" s="166" t="inlineStr">
        <is>
          <t>ข้อ 11 Pharma Plus เล่มม่วง (เฉลยข้อ ค ง)</t>
        </is>
      </c>
      <c r="P13" s="165" t="inlineStr">
        <is>
          <t>แบบฝึกหัด</t>
        </is>
      </c>
      <c r="Q13" s="165" t="inlineStr">
        <is>
          <t>เล่มม่วง</t>
        </is>
      </c>
      <c r="R13" s="165" t="inlineStr"/>
    </row>
    <row r="14" ht="24" customHeight="1" s="49">
      <c r="A14" s="167" t="n">
        <v>12</v>
      </c>
      <c r="B14" s="166" t="inlineStr">
        <is>
          <t>จากข้อที่ 11 หมวดต่ออาหารใดที่พบแร่ธาตุ วิตามินเหล่านั้นมากที่สุด</t>
        </is>
      </c>
      <c r="C14" s="166" t="inlineStr"/>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n">
        <v>2</v>
      </c>
      <c r="J14" s="166"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66" t="inlineStr"/>
      <c r="L14" s="166" t="inlineStr">
        <is>
          <t>Clinical Nutrition</t>
        </is>
      </c>
      <c r="M14" s="166" t="inlineStr"/>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ข้อใด ไม่ใช่ข้อควรปฏิบัติในการรับประทานวิตามิน อาหารเสริม</t>
        </is>
      </c>
      <c r="C15" s="166" t="inlineStr"/>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n">
        <v>4</v>
      </c>
      <c r="J15" s="166"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66" t="inlineStr"/>
      <c r="L15" s="166" t="inlineStr">
        <is>
          <t>Clinical Nutrition</t>
        </is>
      </c>
      <c r="M15" s="166" t="inlineStr"/>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14</v>
      </c>
      <c r="B16" s="166" t="inlineStr">
        <is>
          <t>ผู้ป่วยอายุ 2 ขวบ หนัก 10 kg สูง 90 cm กินแต่มาม่า
ผู้ป่วยมี actual BW เป็นกี่เปอร์เซ็นต์ ของ IDW (IDW=(Ht²(cm²)x1.65)/1000)</t>
        </is>
      </c>
      <c r="C16" s="166" t="inlineStr"/>
      <c r="D16" s="168" t="inlineStr">
        <is>
          <t>65%</t>
        </is>
      </c>
      <c r="E16" s="168" t="inlineStr">
        <is>
          <t>70%</t>
        </is>
      </c>
      <c r="F16" s="168" t="inlineStr">
        <is>
          <t>75%</t>
        </is>
      </c>
      <c r="G16" s="168" t="inlineStr">
        <is>
          <t>80%</t>
        </is>
      </c>
      <c r="H16" s="168" t="inlineStr">
        <is>
          <t>135%</t>
        </is>
      </c>
      <c r="I16" s="167" t="n">
        <v>3</v>
      </c>
      <c r="J16" s="166"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66" t="inlineStr"/>
      <c r="L16" s="166" t="inlineStr">
        <is>
          <t>Clinical Nutrition</t>
        </is>
      </c>
      <c r="M16" s="166" t="inlineStr"/>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inlineStr"/>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n">
        <v>5</v>
      </c>
      <c r="J17" s="166"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66" t="inlineStr"/>
      <c r="L17" s="166" t="inlineStr">
        <is>
          <t>Clinical Nutrition</t>
        </is>
      </c>
      <c r="M17" s="166" t="inlineStr"/>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บุคคลที่รับประทานอาหารมังสวิรัติมีโอกาสขาดเหล็กได้เนื่องจาก</t>
        </is>
      </c>
      <c r="C18" s="166" t="inlineStr"/>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n">
        <v>3</v>
      </c>
      <c r="J18" s="166"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66" t="inlineStr"/>
      <c r="L18" s="166" t="inlineStr">
        <is>
          <t>Clinical Nutrition</t>
        </is>
      </c>
      <c r="M18" s="166" t="inlineStr"/>
      <c r="N18" s="165" t="inlineStr">
        <is>
          <t>Clinic</t>
        </is>
      </c>
      <c r="O18" s="166" t="inlineStr">
        <is>
          <t>ข้อ 16 Pharma Plus เล่มม่วง (เฉลยข้อ ค)</t>
        </is>
      </c>
      <c r="P18" s="165" t="inlineStr">
        <is>
          <t>แบบฝึกหัด</t>
        </is>
      </c>
      <c r="Q18" s="165" t="inlineStr">
        <is>
          <t>เล่มม่วง</t>
        </is>
      </c>
      <c r="R18" s="165" t="inlineStr"/>
    </row>
    <row r="19" ht="24" customHeight="1" s="49">
      <c r="A19" s="167" t="n">
        <v>17</v>
      </c>
      <c r="B19" s="166" t="inlineStr">
        <is>
          <t>เกี่ยวกับ เกลือแร่ในข้อใดผิด ข้อใดต่อไปนี้กล่าวถูกต้องตามหลักวิชาชีพเภสัชกรรม</t>
        </is>
      </c>
      <c r="C19" s="166" t="inlineStr"/>
      <c r="D19" s="166" t="inlineStr">
        <is>
          <t>ถ้าขาดสังกะสีจะทำให้อาการอวัยวะเพศไม่เติบโตตามวัยและแผลหายช้า</t>
        </is>
      </c>
      <c r="E19" s="166" t="inlineStr">
        <is>
          <t>ควรเสริมไอโอดีนแก่เด็กที่ป้องกันฟันผุ โดยให้ผสมกับน้ำความเข้มข้น 1 ต่อล้าน</t>
        </is>
      </c>
      <c r="F19" s="166" t="inlineStr">
        <is>
          <t>แคลเซียมและฟอสฟอรัสเป็นเกลือแร่ที่สำคัญ เป็นส่วนประกอบของกระดูกและฟัน</t>
        </is>
      </c>
      <c r="G19" s="166" t="inlineStr">
        <is>
          <t>ถ้าขาดทองแดงจะทำให้เป็นโรคโลหิตจาง</t>
        </is>
      </c>
      <c r="H19" s="166" t="inlineStr">
        <is>
          <t>ถ้าขาดไอโอดีนทำให้เป็นโรคคอพอก</t>
        </is>
      </c>
      <c r="I19" s="167" t="n">
        <v>2</v>
      </c>
      <c r="J19" s="166"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66" t="inlineStr"/>
      <c r="L19" s="166" t="inlineStr">
        <is>
          <t>Clinical Nutrition</t>
        </is>
      </c>
      <c r="M19" s="166" t="inlineStr"/>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18</v>
      </c>
      <c r="B20" s="166" t="inlineStr">
        <is>
          <t>ผู้ป่วยที่มีอาการอ่อนเพลีย ใจสั่น ซีด เหนื่อยง่าย เล็บโค้งคล้ายช้อน ผู้ป่วยนั้นขาดสารอาหาร</t>
        </is>
      </c>
      <c r="C20" s="166" t="inlineStr"/>
      <c r="D20" s="166" t="inlineStr">
        <is>
          <t>Zinc</t>
        </is>
      </c>
      <c r="E20" s="166" t="inlineStr">
        <is>
          <t>Vit E</t>
        </is>
      </c>
      <c r="F20" s="166" t="inlineStr">
        <is>
          <t>Vit B1</t>
        </is>
      </c>
      <c r="G20" s="166" t="inlineStr">
        <is>
          <t>Iron</t>
        </is>
      </c>
      <c r="H20" s="166" t="inlineStr">
        <is>
          <t>Vit C</t>
        </is>
      </c>
      <c r="I20" s="167" t="n">
        <v>4</v>
      </c>
      <c r="J20" s="166"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66" t="inlineStr"/>
      <c r="L20" s="166" t="inlineStr">
        <is>
          <t>Clinical Nutrition</t>
        </is>
      </c>
      <c r="M20" s="166" t="inlineStr"/>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ผู้ป่วยได้รับยา MAOI เมื่อรับประทานปลาร้าหรือเนยแข็งอาจเกิด acute hypertension เนื่องจากอาหารนี้มีสารอาหารพวก</t>
        </is>
      </c>
      <c r="C21" s="166" t="inlineStr"/>
      <c r="D21" s="166" t="inlineStr">
        <is>
          <t>Tyramine</t>
        </is>
      </c>
      <c r="E21" s="166" t="inlineStr">
        <is>
          <t>Glutamine</t>
        </is>
      </c>
      <c r="F21" s="166" t="inlineStr">
        <is>
          <t>Phanalzine</t>
        </is>
      </c>
      <c r="G21" s="166" t="inlineStr">
        <is>
          <t>Tyrosine</t>
        </is>
      </c>
      <c r="H21" s="166" t="inlineStr">
        <is>
          <t>Phenylalanine</t>
        </is>
      </c>
      <c r="I21" s="167" t="n">
        <v>1</v>
      </c>
      <c r="J21" s="166"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66" t="inlineStr"/>
      <c r="L21" s="166" t="inlineStr">
        <is>
          <t>Clinical Nutrition</t>
        </is>
      </c>
      <c r="M21" s="166" t="inlineStr"/>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20</v>
      </c>
      <c r="B22" s="166" t="inlineStr">
        <is>
          <t>น้ำมันปลากินไปนานๆแล้วเป็นอย่างไร</t>
        </is>
      </c>
      <c r="C22" s="166" t="inlineStr"/>
      <c r="D22" s="166" t="inlineStr">
        <is>
          <t>ปวดหัว</t>
        </is>
      </c>
      <c r="E22" s="166" t="inlineStr">
        <is>
          <t>ท้องเสีย</t>
        </is>
      </c>
      <c r="F22" s="166" t="inlineStr">
        <is>
          <t>ตาพร่ามัว</t>
        </is>
      </c>
      <c r="G22" s="166" t="inlineStr">
        <is>
          <t>มวลกระดูกเพิ่มขึ้น</t>
        </is>
      </c>
      <c r="H22" s="166" t="inlineStr">
        <is>
          <t>ระยะเวลาการแข็งตัวของเลือดยาวนานขึ้น</t>
        </is>
      </c>
      <c r="I22" s="167" t="n">
        <v>5</v>
      </c>
      <c r="J22" s="166"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66" t="inlineStr"/>
      <c r="L22" s="166" t="inlineStr">
        <is>
          <t>Clinical Nutrition</t>
        </is>
      </c>
      <c r="M22" s="166" t="inlineStr"/>
      <c r="N22" s="165" t="inlineStr">
        <is>
          <t>Clinic</t>
        </is>
      </c>
      <c r="O22" s="166" t="inlineStr">
        <is>
          <t>ข้อ 20 Pharma Plus เล่มม่วง (เฉลยข้อ จ)</t>
        </is>
      </c>
      <c r="P22" s="165" t="inlineStr">
        <is>
          <t>แบบฝึกหัด</t>
        </is>
      </c>
      <c r="Q22" s="165" t="inlineStr">
        <is>
          <t>เล่มม่วง</t>
        </is>
      </c>
      <c r="R22" s="165" t="inlineStr"/>
    </row>
    <row r="23" ht="24" customHeight="1" s="49">
      <c r="A23" s="167" t="n">
        <v>21</v>
      </c>
      <c r="B23" s="166" t="inlineStr">
        <is>
          <t>รูปแบบของวิตามินดีที่พร้อมออกฤทธิ์ (Active form) ในร่างกายคือข้อใด</t>
        </is>
      </c>
      <c r="C23" s="166" t="inlineStr"/>
      <c r="D23" s="166" t="inlineStr">
        <is>
          <t>1,25-dihydroxycholecalciferol (Calcitriol)</t>
        </is>
      </c>
      <c r="E23" s="166" t="inlineStr">
        <is>
          <t>1-hydroxycholecalciferol (Alfacalcidol)</t>
        </is>
      </c>
      <c r="F23" s="166" t="inlineStr">
        <is>
          <t>25-hydroxycholecalciferol (Calcifediol)</t>
        </is>
      </c>
      <c r="G23" s="166" t="inlineStr">
        <is>
          <t>Cholecalciferol (Vitamin D3)</t>
        </is>
      </c>
      <c r="H23" s="166" t="inlineStr">
        <is>
          <t>Ergocalciferol (Vitamin D2)</t>
        </is>
      </c>
      <c r="I23" s="167" t="n">
        <v>1</v>
      </c>
      <c r="J23" s="166"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66" t="inlineStr"/>
      <c r="L23" s="166" t="inlineStr">
        <is>
          <t>Clinical Nutrition</t>
        </is>
      </c>
      <c r="M23" s="166" t="inlineStr"/>
      <c r="N23" s="165" t="inlineStr">
        <is>
          <t>Clinic</t>
        </is>
      </c>
      <c r="O23" s="166" t="inlineStr">
        <is>
          <t>ข้อ 49 (PLE_CC1_2557.md)</t>
        </is>
      </c>
      <c r="P23" s="165" t="inlineStr">
        <is>
          <t>ข้อสอบเก่า</t>
        </is>
      </c>
      <c r="Q23" s="165" t="inlineStr">
        <is>
          <t>2557</t>
        </is>
      </c>
      <c r="R23" s="165" t="inlineStr"/>
    </row>
    <row r="24" ht="24" customHeight="1" s="49">
      <c r="A24" s="167" t="n">
        <v>22</v>
      </c>
      <c r="B24" s="166"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66" t="inlineStr"/>
      <c r="D24" s="166" t="inlineStr">
        <is>
          <t>Refeeding Syndrome (Hypophosphatemia, Hypokalemia, Hypomagnesemia)</t>
        </is>
      </c>
      <c r="E24" s="166" t="inlineStr">
        <is>
          <t>Hyperosmolar Hyperglycemic State (HHS)</t>
        </is>
      </c>
      <c r="F24" s="166" t="inlineStr">
        <is>
          <t>Metabolic Acidosis with High Anion Gap</t>
        </is>
      </c>
      <c r="G24" s="166" t="inlineStr">
        <is>
          <t>Hyperphosphatemia and Hypercalcemia</t>
        </is>
      </c>
      <c r="H24" s="166" t="inlineStr">
        <is>
          <t>Hepatic Encephalopathy from Nitrogen Overload</t>
        </is>
      </c>
      <c r="I24" s="167" t="n">
        <v>1</v>
      </c>
      <c r="J24" s="166"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66" t="inlineStr"/>
      <c r="L24" s="166" t="inlineStr">
        <is>
          <t>Clinical Nutrition</t>
        </is>
      </c>
      <c r="M24" s="166" t="inlineStr"/>
      <c r="N24" s="165" t="inlineStr">
        <is>
          <t>Clinic</t>
        </is>
      </c>
      <c r="O24" s="166" t="inlineStr">
        <is>
          <t>ข้อ 2 (PLE_CC1_Key_Rx20_UBU.md)</t>
        </is>
      </c>
      <c r="P24" s="165" t="inlineStr">
        <is>
          <t>ข้อสอบจำลอง</t>
        </is>
      </c>
      <c r="Q24" s="165" t="inlineStr">
        <is>
          <t>Mock Rx20 UBU</t>
        </is>
      </c>
      <c r="R24" s="165" t="inlineStr"/>
    </row>
    <row r="25" ht="24" customHeight="1" s="49">
      <c r="A25" s="167" t="n">
        <v>23</v>
      </c>
      <c r="B25" s="166" t="inlineStr">
        <is>
          <t>ผู้ป่วยวัณโรคที่ได้รับยา Isoniazid (INH) ควรได้รับวิตามินใดเสริมเพื่อป้องกันภาวะปลายประสาทอักเสบ (Peripheral neuropathy)</t>
        </is>
      </c>
      <c r="C25" s="166" t="inlineStr"/>
      <c r="D25" s="166" t="inlineStr">
        <is>
          <t>Thiamine (Vitamin B1)</t>
        </is>
      </c>
      <c r="E25" s="166" t="inlineStr">
        <is>
          <t>Pyridoxine (Vitamin B6)</t>
        </is>
      </c>
      <c r="F25" s="166" t="inlineStr">
        <is>
          <t>Riboflavin (Vitamin B2)</t>
        </is>
      </c>
      <c r="G25" s="166" t="inlineStr">
        <is>
          <t>Cyanocobalamin (Vitamin B12)</t>
        </is>
      </c>
      <c r="H25" s="166" t="inlineStr">
        <is>
          <t>Nicotinamide (Vitamin B3)</t>
        </is>
      </c>
      <c r="I25" s="167" t="n">
        <v>2</v>
      </c>
      <c r="J25" s="166"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66" t="inlineStr"/>
      <c r="L25" s="166" t="inlineStr">
        <is>
          <t>Clinical Nutrition</t>
        </is>
      </c>
      <c r="M25" s="166" t="inlineStr"/>
      <c r="N25" s="165" t="inlineStr">
        <is>
          <t>Clinic</t>
        </is>
      </c>
      <c r="O25" s="166" t="inlineStr">
        <is>
          <t>ข้อ 15 (PLE_CC1_Key_Rx20_UBU.md)</t>
        </is>
      </c>
      <c r="P25" s="165" t="inlineStr">
        <is>
          <t>ข้อสอบจำลอง</t>
        </is>
      </c>
      <c r="Q25" s="165" t="inlineStr">
        <is>
          <t>Mock Rx20 UBU</t>
        </is>
      </c>
      <c r="R25" s="165" t="inlineStr"/>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R8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166" t="inlineStr"/>
      <c r="D3" s="166" t="inlineStr">
        <is>
          <t>ยาผสมเถาวัลย์เปรียง</t>
        </is>
      </c>
      <c r="E3" s="166" t="inlineStr">
        <is>
          <t>ยาขมิ้นชัน</t>
        </is>
      </c>
      <c r="F3" s="166" t="inlineStr">
        <is>
          <t>ยาพริกเจล</t>
        </is>
      </c>
      <c r="G3" s="166" t="inlineStr">
        <is>
          <t>ยาไพลจีซาล</t>
        </is>
      </c>
      <c r="H3" s="166" t="inlineStr">
        <is>
          <t>ยาฟ้าทะลายโจร</t>
        </is>
      </c>
      <c r="I3" s="167" t="n">
        <v>1</v>
      </c>
      <c r="J3" s="166"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166" t="inlineStr"/>
      <c r="L3" s="166" t="inlineStr">
        <is>
          <t>Herbal Extraction methods</t>
        </is>
      </c>
      <c r="M3" s="166" t="inlineStr"/>
      <c r="N3" s="165" t="inlineStr">
        <is>
          <t>Herbal Medicine &amp; Extract</t>
        </is>
      </c>
      <c r="O3" s="166" t="inlineStr">
        <is>
          <t>Mock PLE-CC 1 ข้อ 12</t>
        </is>
      </c>
      <c r="P3" s="165" t="inlineStr">
        <is>
          <t>แบบฝึกหัด</t>
        </is>
      </c>
      <c r="Q3" s="165" t="inlineStr">
        <is>
          <t>เล่มม่วง</t>
        </is>
      </c>
      <c r="R3" s="165" t="inlineStr"/>
    </row>
    <row r="4" ht="24" customHeight="1" s="49">
      <c r="A4" s="167" t="n">
        <v>2</v>
      </c>
      <c r="B4" s="166"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166" t="inlineStr"/>
      <c r="D4" s="166" t="inlineStr">
        <is>
          <t>โรคแผลในกระเพาะอาหาร (Peptic Ulcer Disease)</t>
        </is>
      </c>
      <c r="E4" s="166" t="inlineStr">
        <is>
          <t>โรคเบาหวาน</t>
        </is>
      </c>
      <c r="F4" s="166" t="inlineStr">
        <is>
          <t>โรคหอบหืด</t>
        </is>
      </c>
      <c r="G4" s="166" t="inlineStr">
        <is>
          <t>โรคต้อหิน</t>
        </is>
      </c>
      <c r="H4" s="166" t="inlineStr">
        <is>
          <t>โรคต่อมลูกหมากโต</t>
        </is>
      </c>
      <c r="I4" s="167" t="n">
        <v>1</v>
      </c>
      <c r="J4" s="166"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166" t="inlineStr"/>
      <c r="L4" s="166" t="inlineStr">
        <is>
          <t>Herbal Extraction methods</t>
        </is>
      </c>
      <c r="M4" s="166" t="inlineStr"/>
      <c r="N4" s="165" t="inlineStr">
        <is>
          <t>Herbal Medicine &amp; Extract</t>
        </is>
      </c>
      <c r="O4" s="166" t="inlineStr">
        <is>
          <t>Mock PLE-CC 1 ข้อ 24</t>
        </is>
      </c>
      <c r="P4" s="165" t="inlineStr">
        <is>
          <t>แบบฝึกหัด</t>
        </is>
      </c>
      <c r="Q4" s="165" t="inlineStr">
        <is>
          <t>เล่มม่วง</t>
        </is>
      </c>
      <c r="R4" s="165" t="inlineStr"/>
    </row>
    <row r="5" ht="24" customHeight="1" s="49">
      <c r="A5" s="167" t="n">
        <v>3</v>
      </c>
      <c r="B5" s="166"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166" t="inlineStr"/>
      <c r="D5" s="166" t="inlineStr">
        <is>
          <t>ขี้เหล็ก</t>
        </is>
      </c>
      <c r="E5" s="166" t="inlineStr">
        <is>
          <t>ขมิ้นชัน</t>
        </is>
      </c>
      <c r="F5" s="166" t="inlineStr">
        <is>
          <t>ขิง</t>
        </is>
      </c>
      <c r="G5" s="166" t="inlineStr">
        <is>
          <t>กระเจี๊ยบแดง</t>
        </is>
      </c>
      <c r="H5" s="166" t="inlineStr">
        <is>
          <t>หญ้าหนวดแมว</t>
        </is>
      </c>
      <c r="I5" s="167" t="n">
        <v>1</v>
      </c>
      <c r="J5" s="166"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166" t="inlineStr"/>
      <c r="L5" s="166" t="inlineStr">
        <is>
          <t>Herbal Extraction methods</t>
        </is>
      </c>
      <c r="M5" s="166" t="inlineStr"/>
      <c r="N5" s="165" t="inlineStr">
        <is>
          <t>Herbal Medicine &amp; Extract</t>
        </is>
      </c>
      <c r="O5" s="166" t="inlineStr">
        <is>
          <t>Mock PLE-CC 1 ข้อ 25</t>
        </is>
      </c>
      <c r="P5" s="165" t="inlineStr">
        <is>
          <t>แบบฝึกหัด</t>
        </is>
      </c>
      <c r="Q5" s="165" t="inlineStr">
        <is>
          <t>เล่มม่วง</t>
        </is>
      </c>
      <c r="R5" s="165" t="inlineStr"/>
    </row>
    <row r="6" ht="24" customHeight="1" s="49">
      <c r="A6" s="167" t="n">
        <v>4</v>
      </c>
      <c r="B6" s="16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166" t="inlineStr"/>
      <c r="D6" s="166" t="inlineStr">
        <is>
          <t>ยาหญ้าหนวดแมว</t>
        </is>
      </c>
      <c r="E6" s="166" t="inlineStr">
        <is>
          <t>ยากระเจี๊ยบแดง</t>
        </is>
      </c>
      <c r="F6" s="166" t="inlineStr">
        <is>
          <t>ยารางจืด</t>
        </is>
      </c>
      <c r="G6" s="166" t="inlineStr">
        <is>
          <t>ยาหญ้าปักกิ่ง</t>
        </is>
      </c>
      <c r="H6" s="166" t="inlineStr">
        <is>
          <t>ยาหญ้าดอกขาว</t>
        </is>
      </c>
      <c r="I6" s="167" t="n">
        <v>1</v>
      </c>
      <c r="J6" s="166"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166" t="inlineStr"/>
      <c r="L6" s="166" t="inlineStr">
        <is>
          <t>Herbal Extraction methods</t>
        </is>
      </c>
      <c r="M6" s="166" t="inlineStr"/>
      <c r="N6" s="165" t="inlineStr">
        <is>
          <t>Herbal Medicine &amp; Extract</t>
        </is>
      </c>
      <c r="O6" s="166" t="inlineStr">
        <is>
          <t>Mock PLE-CC 1 ข้อ 40</t>
        </is>
      </c>
      <c r="P6" s="165" t="inlineStr">
        <is>
          <t>แบบฝึกหัด</t>
        </is>
      </c>
      <c r="Q6" s="165" t="inlineStr">
        <is>
          <t>เล่มม่วง</t>
        </is>
      </c>
      <c r="R6" s="165" t="inlineStr"/>
    </row>
    <row r="7" ht="24" customHeight="1" s="49">
      <c r="A7" s="167" t="n">
        <v>5</v>
      </c>
      <c r="B7" s="166"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166" t="inlineStr"/>
      <c r="D7" s="166" t="inlineStr">
        <is>
          <t>ยาพญายอ</t>
        </is>
      </c>
      <c r="E7" s="166" t="inlineStr">
        <is>
          <t>ยาเปลือกมังคุด</t>
        </is>
      </c>
      <c r="F7" s="166" t="inlineStr">
        <is>
          <t>ยาบัวบก</t>
        </is>
      </c>
      <c r="G7" s="166" t="inlineStr">
        <is>
          <t>ยาทิงเจอร์พลู</t>
        </is>
      </c>
      <c r="H7" s="166" t="inlineStr">
        <is>
          <t>ยาทิงเจอร์ทองพันชั่ง</t>
        </is>
      </c>
      <c r="I7" s="167" t="n">
        <v>1</v>
      </c>
      <c r="J7" s="166"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166" t="inlineStr"/>
      <c r="L7" s="166" t="inlineStr">
        <is>
          <t>Herbal Extraction methods</t>
        </is>
      </c>
      <c r="M7" s="166" t="inlineStr"/>
      <c r="N7" s="165" t="inlineStr">
        <is>
          <t>Herbal Medicine &amp; Extract</t>
        </is>
      </c>
      <c r="O7" s="166" t="inlineStr">
        <is>
          <t>Mock PLE-CC 1 ข้อ 130</t>
        </is>
      </c>
      <c r="P7" s="165" t="inlineStr">
        <is>
          <t>แบบฝึกหัด</t>
        </is>
      </c>
      <c r="Q7" s="165" t="inlineStr">
        <is>
          <t>เล่มม่วง</t>
        </is>
      </c>
      <c r="R7" s="165" t="inlineStr"/>
    </row>
    <row r="8" ht="24" customHeight="1" s="49">
      <c r="A8" s="167" t="n">
        <v>6</v>
      </c>
      <c r="B8" s="166" t="inlineStr">
        <is>
          <t>จากข้อ 7 การเตรียมยาพญายอเพื่อใช้ในการรักษาโรคเริมและงูสวัด นิยมใช้ส่วนใดของพืชในการสกัดทำยา</t>
        </is>
      </c>
      <c r="C8" s="166" t="inlineStr"/>
      <c r="D8" s="166" t="inlineStr">
        <is>
          <t>ใบ</t>
        </is>
      </c>
      <c r="E8" s="166" t="inlineStr">
        <is>
          <t>เถา</t>
        </is>
      </c>
      <c r="F8" s="166" t="inlineStr">
        <is>
          <t>ราก</t>
        </is>
      </c>
      <c r="G8" s="166" t="inlineStr">
        <is>
          <t>เมล็ด</t>
        </is>
      </c>
      <c r="H8" s="166" t="inlineStr">
        <is>
          <t>เปลือกผล</t>
        </is>
      </c>
      <c r="I8" s="167" t="n">
        <v>1</v>
      </c>
      <c r="J8" s="166"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166" t="inlineStr"/>
      <c r="L8" s="166" t="inlineStr">
        <is>
          <t>Herbal Extraction methods</t>
        </is>
      </c>
      <c r="M8" s="166" t="inlineStr"/>
      <c r="N8" s="165" t="inlineStr">
        <is>
          <t>Herbal Medicine &amp; Extract</t>
        </is>
      </c>
      <c r="O8" s="166" t="inlineStr">
        <is>
          <t>Mock PLE-CC 1 ข้อ 131</t>
        </is>
      </c>
      <c r="P8" s="165" t="inlineStr">
        <is>
          <t>แบบฝึกหัด</t>
        </is>
      </c>
      <c r="Q8" s="165" t="inlineStr">
        <is>
          <t>เล่มม่วง</t>
        </is>
      </c>
      <c r="R8" s="165" t="inlineStr"/>
    </row>
    <row r="9" ht="24" customHeight="1" s="49">
      <c r="A9" s="167" t="n">
        <v>7</v>
      </c>
      <c r="B9" s="166"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166" t="inlineStr"/>
      <c r="D9" s="166" t="inlineStr">
        <is>
          <t>ยาหอมเทพจิตร</t>
        </is>
      </c>
      <c r="E9" s="166" t="inlineStr">
        <is>
          <t>ยาประสะมะแว้ง</t>
        </is>
      </c>
      <c r="F9" s="166" t="inlineStr">
        <is>
          <t>ยาประสะไพล</t>
        </is>
      </c>
      <c r="G9" s="166" t="inlineStr">
        <is>
          <t>ยาเถาวัลย์เปรียง</t>
        </is>
      </c>
      <c r="H9" s="166" t="inlineStr">
        <is>
          <t>ยาธาตุบรรจบ</t>
        </is>
      </c>
      <c r="I9" s="167" t="n">
        <v>1</v>
      </c>
      <c r="J9" s="166"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166" t="inlineStr"/>
      <c r="L9" s="166" t="inlineStr">
        <is>
          <t>Herbal Extraction methods</t>
        </is>
      </c>
      <c r="M9" s="166" t="inlineStr"/>
      <c r="N9" s="165" t="inlineStr">
        <is>
          <t>Herbal Medicine &amp; Extract</t>
        </is>
      </c>
      <c r="O9" s="166" t="inlineStr">
        <is>
          <t>PLE_CC1_2567_Key ข้อ 21</t>
        </is>
      </c>
      <c r="P9" s="165" t="inlineStr">
        <is>
          <t>ข้อสอบเก่า</t>
        </is>
      </c>
      <c r="Q9" s="165" t="inlineStr">
        <is>
          <t>2567</t>
        </is>
      </c>
      <c r="R9" s="165" t="inlineStr"/>
    </row>
    <row r="10" ht="24" customHeight="1" s="49">
      <c r="A10" s="167" t="n">
        <v>8</v>
      </c>
      <c r="B10" s="166"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166" t="inlineStr"/>
      <c r="D10" s="166" t="inlineStr">
        <is>
          <t>ทิงเจอร์ทองพันชั่ง</t>
        </is>
      </c>
      <c r="E10" s="166" t="inlineStr">
        <is>
          <t>โลชั่นเสลดพังพอน</t>
        </is>
      </c>
      <c r="F10" s="166" t="inlineStr">
        <is>
          <t>ทิงเจอร์ไพล</t>
        </is>
      </c>
      <c r="G10" s="166" t="inlineStr">
        <is>
          <t>ครีมใบบัวบก</t>
        </is>
      </c>
      <c r="H10" s="166" t="inlineStr">
        <is>
          <t>ครีมเม็ดน้อยหน่า</t>
        </is>
      </c>
      <c r="I10" s="167" t="n">
        <v>1</v>
      </c>
      <c r="J10" s="166"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166" t="inlineStr"/>
      <c r="L10" s="166" t="inlineStr">
        <is>
          <t>Herbal Extraction methods</t>
        </is>
      </c>
      <c r="M10" s="166" t="inlineStr"/>
      <c r="N10" s="165" t="inlineStr">
        <is>
          <t>Herbal Medicine &amp; Extract</t>
        </is>
      </c>
      <c r="O10" s="166" t="inlineStr">
        <is>
          <t>PLE_CC1_2567_Key ข้อ 42</t>
        </is>
      </c>
      <c r="P10" s="165" t="inlineStr">
        <is>
          <t>ข้อสอบเก่า</t>
        </is>
      </c>
      <c r="Q10" s="165" t="inlineStr">
        <is>
          <t>2567</t>
        </is>
      </c>
      <c r="R10" s="165" t="inlineStr"/>
    </row>
    <row r="11" ht="24" customHeight="1" s="49">
      <c r="A11" s="167" t="n">
        <v>9</v>
      </c>
      <c r="B11" s="166"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166" t="inlineStr"/>
      <c r="D11" s="166" t="inlineStr">
        <is>
          <t>ให้กินยาจนครบคอร์ส 6-8 เดือน ห้ามหยุดยาเอง ก่อนปรึกษาแพทย์์</t>
        </is>
      </c>
      <c r="E11" s="166" t="inlineStr">
        <is>
          <t>ยาอาจทำให้ง่วงซึม หลีกเลี่ยงการขับขี่ยานพาหนะหรือทำงานเครื่องจักร</t>
        </is>
      </c>
      <c r="F11" s="166" t="inlineStr">
        <is>
          <t>หลีกเลี่ยงการออกแดดหรือให้ทาครีมกันแดด เมื่อจำเป็น</t>
        </is>
      </c>
      <c r="G11" s="166" t="inlineStr">
        <is>
          <t>หากมีอาการ มีไข้ เจ็บคอ มีแผลในปาก หนาวสั่น ให้หยุดยาทันทีและรีบมาตรวจเลือดที่โรงพยาบาล</t>
        </is>
      </c>
      <c r="H11" s="166" t="inlineStr">
        <is>
          <t>หากมีผื่นขึ้นเพียงเล็กน้อย ให้หยุดยาทันที</t>
        </is>
      </c>
      <c r="I11" s="167" t="n">
        <v>4</v>
      </c>
      <c r="J11" s="166"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166" t="inlineStr"/>
      <c r="L11" s="166" t="inlineStr">
        <is>
          <t>Herbal Extraction methods</t>
        </is>
      </c>
      <c r="M11" s="166" t="inlineStr"/>
      <c r="N11" s="165" t="inlineStr">
        <is>
          <t>Herbal Medicine &amp; Extract</t>
        </is>
      </c>
      <c r="O11" s="166" t="inlineStr">
        <is>
          <t>PLE_CC1_2567_Key ข้อ 43</t>
        </is>
      </c>
      <c r="P11" s="165" t="inlineStr">
        <is>
          <t>ข้อสอบเก่า</t>
        </is>
      </c>
      <c r="Q11" s="165" t="inlineStr">
        <is>
          <t>2567</t>
        </is>
      </c>
      <c r="R11" s="165" t="inlineStr"/>
    </row>
    <row r="12" ht="24" customHeight="1" s="49">
      <c r="A12" s="167" t="n">
        <v>10</v>
      </c>
      <c r="B12" s="166"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166" t="inlineStr"/>
      <c r="D12" s="166" t="inlineStr">
        <is>
          <t>ยาทิงเจอร์ทองพันชั่ง</t>
        </is>
      </c>
      <c r="E12" s="166" t="inlineStr">
        <is>
          <t>เจลว่านหางจระเข้</t>
        </is>
      </c>
      <c r="F12" s="166" t="inlineStr">
        <is>
          <t>ครีมพญายอ</t>
        </is>
      </c>
      <c r="G12" s="166" t="inlineStr">
        <is>
          <t>ยาครีมไพล</t>
        </is>
      </c>
      <c r="H12" s="166" t="inlineStr">
        <is>
          <t>ยาผงขมิ้นชัน</t>
        </is>
      </c>
      <c r="I12" s="167" t="n">
        <v>1</v>
      </c>
      <c r="J12" s="166"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166" t="inlineStr"/>
      <c r="L12" s="166" t="inlineStr">
        <is>
          <t>Herbal Extraction methods</t>
        </is>
      </c>
      <c r="M12" s="166" t="inlineStr"/>
      <c r="N12" s="165" t="inlineStr">
        <is>
          <t>Herbal Medicine &amp; Extract</t>
        </is>
      </c>
      <c r="O12" s="166" t="inlineStr">
        <is>
          <t>PLE_CC1_2567_Set1_Key ข้อ 42</t>
        </is>
      </c>
      <c r="P12" s="165" t="inlineStr">
        <is>
          <t>ข้อสอบเก่า</t>
        </is>
      </c>
      <c r="Q12" s="165" t="inlineStr">
        <is>
          <t>2567</t>
        </is>
      </c>
      <c r="R12" s="165" t="inlineStr"/>
    </row>
    <row r="13" ht="24" customHeight="1" s="49">
      <c r="A13" s="167" t="n">
        <v>11</v>
      </c>
      <c r="B13" s="166"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166" t="inlineStr"/>
      <c r="D13" s="166" t="inlineStr">
        <is>
          <t>ไม่ได้ เพราะร้านขายยาแผนปัจจุบันต้องได้รับใบอนุญาตขายผลิตภัณฑ์สมุนไพรตาม พ.ร.บ. ผลิตภัณฑ์สมุนไพร พ.ศ. 2562 ก่อน</t>
        </is>
      </c>
      <c r="E13" s="166" t="inlineStr">
        <is>
          <t>ได้ทันที เพราะใบอนุญาต ขย.1 ครอบคลุมการขายผลิตภัณฑ์สมุนไพรทุกประเภทโดยอัตโนมัติ</t>
        </is>
      </c>
      <c r="F13" s="166" t="inlineStr">
        <is>
          <t>ได้เฉพาะเมื่อมีแพทย์์แผนไทยเป็นผู้สั่งจ่ายผลิตภัณฑ์ดังกล่าวในร้าน</t>
        </is>
      </c>
      <c r="G13" s="166" t="inlineStr">
        <is>
          <t>ได้เฉพาะผลิตภัณฑ์สมุนไพรที่นำเข้าจากต่างประเทศเท่านั้น</t>
        </is>
      </c>
      <c r="H13" s="166" t="inlineStr">
        <is>
          <t>ไม่ได้ เพราะร้านยาแผนปัจจุบันห้ามมีผลิตภัณฑ์สมุนไพรวางจำหน่ายในร้านเด็ดขาด</t>
        </is>
      </c>
      <c r="I13" s="167" t="n">
        <v>1</v>
      </c>
      <c r="J13" s="166"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166" t="inlineStr"/>
      <c r="L13" s="166" t="inlineStr">
        <is>
          <t>Herbal Extraction methods</t>
        </is>
      </c>
      <c r="M13" s="166" t="inlineStr"/>
      <c r="N13" s="165" t="inlineStr">
        <is>
          <t>Herbal Medicine &amp; Extract</t>
        </is>
      </c>
      <c r="O13" s="166" t="inlineStr">
        <is>
          <t>PLE-CC1 ปี 2566 Day 2 ข้อ 61</t>
        </is>
      </c>
      <c r="P13" s="165" t="inlineStr">
        <is>
          <t>ข้อสอบเก่า</t>
        </is>
      </c>
      <c r="Q13" s="165" t="inlineStr">
        <is>
          <t>2566</t>
        </is>
      </c>
      <c r="R13" s="165" t="inlineStr"/>
    </row>
    <row r="14" ht="24" customHeight="1" s="49">
      <c r="A14" s="167" t="n">
        <v>12</v>
      </c>
      <c r="B14" s="166"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166" t="inlineStr"/>
      <c r="D14" s="166"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166" t="inlineStr">
        <is>
          <t>จำหน่ายให้ผู้ป่วยไปก่อนแล้วค่อยดำเนินการขอใบอนุญาตย้อนหลัง</t>
        </is>
      </c>
      <c r="F14" s="166" t="inlineStr">
        <is>
          <t>แบ่งบรรจุยาใส่ซองยาของร้านโดยไม่ติดฉลากเดิมเพื่อจำหน่าย</t>
        </is>
      </c>
      <c r="G14" s="166" t="inlineStr">
        <is>
          <t>แนะนำให้ผู้ป่วยไปหาซื้อทางช่องทางออนไลน์ที่ไม่มีการควบคุม</t>
        </is>
      </c>
      <c r="H14" s="166" t="inlineStr">
        <is>
          <t>สั่งจ่ายยาปฏิชีวนะแผนปัจจุบันทดแทนให้ผู้ป่วยทันที</t>
        </is>
      </c>
      <c r="I14" s="167" t="n">
        <v>1</v>
      </c>
      <c r="J14" s="166"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166" t="inlineStr"/>
      <c r="L14" s="166" t="inlineStr">
        <is>
          <t>Herbal Extraction methods</t>
        </is>
      </c>
      <c r="M14" s="166" t="inlineStr"/>
      <c r="N14" s="165" t="inlineStr">
        <is>
          <t>Herbal Medicine &amp; Extract</t>
        </is>
      </c>
      <c r="O14" s="166" t="inlineStr">
        <is>
          <t>PLE-CC1 ปี 2566 Day 2 ข้อ 1</t>
        </is>
      </c>
      <c r="P14" s="165" t="inlineStr">
        <is>
          <t>ข้อสอบเก่า</t>
        </is>
      </c>
      <c r="Q14" s="165" t="inlineStr">
        <is>
          <t>2566</t>
        </is>
      </c>
      <c r="R14" s="165" t="inlineStr"/>
    </row>
    <row r="15" ht="24" customHeight="1" s="49">
      <c r="A15" s="167" t="n">
        <v>13</v>
      </c>
      <c r="B15" s="166"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15" s="166" t="inlineStr"/>
      <c r="D15" s="166" t="inlineStr">
        <is>
          <t>ยาผงกล้วยน้ำว้าดิบ</t>
        </is>
      </c>
      <c r="E15" s="166" t="inlineStr">
        <is>
          <t>ยาครีมพริก</t>
        </is>
      </c>
      <c r="F15" s="166" t="inlineStr">
        <is>
          <t>ยาเจลไพล</t>
        </is>
      </c>
      <c r="G15" s="166" t="inlineStr">
        <is>
          <t>ยาประสะไพล</t>
        </is>
      </c>
      <c r="H15" s="166" t="inlineStr">
        <is>
          <t>ยาผสมเถาวัลย์เปรียง</t>
        </is>
      </c>
      <c r="I15" s="167" t="n">
        <v>1</v>
      </c>
      <c r="J15" s="166"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15" s="166" t="inlineStr"/>
      <c r="L15" s="166" t="inlineStr">
        <is>
          <t>Herbal Extraction methods</t>
        </is>
      </c>
      <c r="M15" s="166" t="inlineStr"/>
      <c r="N15" s="165" t="inlineStr">
        <is>
          <t>Herbal Medicine &amp; Extract</t>
        </is>
      </c>
      <c r="O15" s="166" t="inlineStr">
        <is>
          <t>PLE_CC1_2563_Q ข้อ 101</t>
        </is>
      </c>
      <c r="P15" s="165" t="inlineStr">
        <is>
          <t>ข้อสอบเก่า</t>
        </is>
      </c>
      <c r="Q15" s="165" t="inlineStr">
        <is>
          <t>2563</t>
        </is>
      </c>
      <c r="R15" s="165" t="inlineStr"/>
    </row>
    <row r="16" ht="24" customHeight="1" s="49">
      <c r="A16" s="165" t="n">
        <v>14</v>
      </c>
      <c r="B16" s="166"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16" s="166" t="inlineStr"/>
      <c r="D16" s="166" t="inlineStr">
        <is>
          <t>เจลว่านหางจระเข้</t>
        </is>
      </c>
      <c r="E16" s="166" t="inlineStr">
        <is>
          <t>Diclofenac tablet</t>
        </is>
      </c>
      <c r="F16" s="166" t="inlineStr">
        <is>
          <t>Tramadol capsule</t>
        </is>
      </c>
      <c r="G16" s="166" t="inlineStr">
        <is>
          <t>Indomethacin spray</t>
        </is>
      </c>
      <c r="H16" s="166" t="inlineStr">
        <is>
          <t>Paracetamol tablet</t>
        </is>
      </c>
      <c r="I16" s="165" t="n">
        <v>2</v>
      </c>
      <c r="J16" s="166"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16" s="166" t="inlineStr"/>
      <c r="L16" s="166" t="inlineStr">
        <is>
          <t>Herbal Extraction methods</t>
        </is>
      </c>
      <c r="M16" s="166" t="inlineStr"/>
      <c r="N16" s="165" t="inlineStr">
        <is>
          <t>Product</t>
        </is>
      </c>
      <c r="O16" s="166" t="inlineStr">
        <is>
          <t>ข้อ 3 (PLE_CC1_2562_Key.md)</t>
        </is>
      </c>
      <c r="P16" s="165" t="inlineStr">
        <is>
          <t>ข้อสอบเก่า</t>
        </is>
      </c>
      <c r="Q16" s="165" t="inlineStr">
        <is>
          <t>2562</t>
        </is>
      </c>
      <c r="R16" s="165" t="inlineStr"/>
    </row>
    <row r="17" ht="24" customHeight="1" s="49">
      <c r="A17" s="165" t="n">
        <v>15</v>
      </c>
      <c r="B17" s="166"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17" s="166" t="inlineStr"/>
      <c r="D17" s="166" t="inlineStr">
        <is>
          <t>ผื่นคัน ลมพิษ ตาบวม หน้าบวม ริมฝีปากบวม และหายใจลำบาก</t>
        </is>
      </c>
      <c r="E17" s="166" t="inlineStr">
        <is>
          <t>ปัสสาวะมีสีเหลืองเข้ม</t>
        </is>
      </c>
      <c r="F17" s="166" t="inlineStr">
        <is>
          <t>อุจจาระมีสีดำคล้ำ</t>
        </is>
      </c>
      <c r="G17" s="166" t="inlineStr">
        <is>
          <t>มีอาการง่วงนอนเล็กน้อยหลังรับประทาน</t>
        </is>
      </c>
      <c r="H17" s="166" t="inlineStr">
        <is>
          <t>มีอาการเจริญอาหารมากขึ้น</t>
        </is>
      </c>
      <c r="I17" s="165" t="n">
        <v>1</v>
      </c>
      <c r="J17" s="166"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17" s="166" t="inlineStr"/>
      <c r="L17" s="166" t="inlineStr">
        <is>
          <t>Herbal Extraction methods</t>
        </is>
      </c>
      <c r="M17" s="166" t="inlineStr"/>
      <c r="N17" s="165" t="inlineStr">
        <is>
          <t>Product</t>
        </is>
      </c>
      <c r="O17" s="166" t="inlineStr">
        <is>
          <t>ข้อ 31 (PLE_CC1_2562_Key.md)</t>
        </is>
      </c>
      <c r="P17" s="165" t="inlineStr">
        <is>
          <t>ข้อสอบเก่า</t>
        </is>
      </c>
      <c r="Q17" s="165" t="inlineStr">
        <is>
          <t>2562</t>
        </is>
      </c>
      <c r="R17" s="165" t="inlineStr"/>
    </row>
    <row r="18" ht="24" customHeight="1" s="49">
      <c r="A18" s="165" t="n">
        <v>16</v>
      </c>
      <c r="B18" s="166"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18" s="166" t="inlineStr"/>
      <c r="D18" s="166" t="inlineStr">
        <is>
          <t>รางจืด</t>
        </is>
      </c>
      <c r="E18" s="166" t="inlineStr">
        <is>
          <t>เถาวัลย์เปรียง</t>
        </is>
      </c>
      <c r="F18" s="166" t="inlineStr">
        <is>
          <t>หญ้าปักกิ่ง</t>
        </is>
      </c>
      <c r="G18" s="166" t="inlineStr">
        <is>
          <t>กระเจี๊ยบแดง</t>
        </is>
      </c>
      <c r="H18" s="166" t="inlineStr">
        <is>
          <t>พญายอ</t>
        </is>
      </c>
      <c r="I18" s="165" t="n">
        <v>1</v>
      </c>
      <c r="J18" s="166"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18" s="166" t="inlineStr"/>
      <c r="L18" s="166" t="inlineStr">
        <is>
          <t>Herbal Extraction methods</t>
        </is>
      </c>
      <c r="M18" s="166" t="inlineStr"/>
      <c r="N18" s="165" t="inlineStr">
        <is>
          <t>Product</t>
        </is>
      </c>
      <c r="O18" s="166" t="inlineStr">
        <is>
          <t>ข้อ 65 (PLE_CC1_2562_Key.md)</t>
        </is>
      </c>
      <c r="P18" s="165" t="inlineStr">
        <is>
          <t>ข้อสอบเก่า</t>
        </is>
      </c>
      <c r="Q18" s="165" t="inlineStr">
        <is>
          <t>2562</t>
        </is>
      </c>
      <c r="R18" s="165" t="inlineStr"/>
    </row>
    <row r="19" ht="24" customHeight="1" s="49">
      <c r="A19" s="165" t="n">
        <v>17</v>
      </c>
      <c r="B19" s="166" t="inlineStr">
        <is>
          <t>สารเคมีบำบัดกลุ่มต้านมะเร็ง Vincristine และ Vinblastine มีสารสำคัญที่เป็นอนุพันธ์ Vinca alkaloids ซึ่งสกัดได้จากพืชสมุนไพรชนิดใด</t>
        </is>
      </c>
      <c r="C19" s="166" t="inlineStr"/>
      <c r="D19" s="166" t="inlineStr">
        <is>
          <t>แพงพวยฝรั่ง</t>
        </is>
      </c>
      <c r="E19" s="166" t="inlineStr">
        <is>
          <t>ดองดึง</t>
        </is>
      </c>
      <c r="F19" s="166" t="inlineStr">
        <is>
          <t>เสนียด</t>
        </is>
      </c>
      <c r="G19" s="166" t="inlineStr">
        <is>
          <t>ระย่อม</t>
        </is>
      </c>
      <c r="H19" s="166" t="inlineStr">
        <is>
          <t>ต้นสนแปซิฟิก (Pacific Yew)</t>
        </is>
      </c>
      <c r="I19" s="165" t="n">
        <v>1</v>
      </c>
      <c r="J19" s="166"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19" s="166" t="inlineStr"/>
      <c r="L19" s="166" t="inlineStr">
        <is>
          <t>Herbal Extraction methods</t>
        </is>
      </c>
      <c r="M19" s="166" t="inlineStr"/>
      <c r="N19" s="165" t="inlineStr">
        <is>
          <t>Product</t>
        </is>
      </c>
      <c r="O19" s="166" t="inlineStr">
        <is>
          <t>ข้อ 61 (PLE_CC1_2562_Key.md)</t>
        </is>
      </c>
      <c r="P19" s="165" t="inlineStr">
        <is>
          <t>ข้อสอบเก่า</t>
        </is>
      </c>
      <c r="Q19" s="165" t="inlineStr">
        <is>
          <t>2562</t>
        </is>
      </c>
      <c r="R19" s="165" t="inlineStr"/>
    </row>
    <row r="20" ht="24" customHeight="1" s="49">
      <c r="A20" s="165" t="n">
        <v>18</v>
      </c>
      <c r="B20" s="16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0" s="166" t="inlineStr"/>
      <c r="D20" s="166" t="inlineStr">
        <is>
          <t>ยาผสมเถาวัลย์เปรียง</t>
        </is>
      </c>
      <c r="E20" s="166" t="inlineStr">
        <is>
          <t>เหง้าขิง</t>
        </is>
      </c>
      <c r="F20" s="166" t="inlineStr">
        <is>
          <t>พญาสัตบรรณ</t>
        </is>
      </c>
      <c r="G20" s="166" t="inlineStr">
        <is>
          <t>ยาประสะกะเพรา</t>
        </is>
      </c>
      <c r="H20" s="166" t="inlineStr">
        <is>
          <t>ยาชงชุมเห็ดเทศ</t>
        </is>
      </c>
      <c r="I20" s="165" t="n">
        <v>1</v>
      </c>
      <c r="J20" s="166"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0" s="166" t="inlineStr"/>
      <c r="L20" s="166" t="inlineStr">
        <is>
          <t>Herbal Extraction methods</t>
        </is>
      </c>
      <c r="M20" s="166" t="inlineStr"/>
      <c r="N20" s="165" t="inlineStr">
        <is>
          <t>Product</t>
        </is>
      </c>
      <c r="O20" s="166" t="inlineStr">
        <is>
          <t>ข้อ 19 (PLE_CC1_2561_Key.md)</t>
        </is>
      </c>
      <c r="P20" s="165" t="inlineStr">
        <is>
          <t>ข้อสอบเก่า</t>
        </is>
      </c>
      <c r="Q20" s="165" t="inlineStr">
        <is>
          <t>2561</t>
        </is>
      </c>
      <c r="R20" s="165" t="inlineStr"/>
    </row>
    <row r="21" ht="24" customHeight="1" s="49">
      <c r="A21" s="165" t="n">
        <v>19</v>
      </c>
      <c r="B21" s="166"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C21" s="166" t="inlineStr"/>
      <c r="D21" s="166" t="inlineStr">
        <is>
          <t>ใบพญายอ</t>
        </is>
      </c>
      <c r="E21" s="166" t="inlineStr">
        <is>
          <t>เหง้าขิง</t>
        </is>
      </c>
      <c r="F21" s="166" t="inlineStr">
        <is>
          <t>ใบบัวบก</t>
        </is>
      </c>
      <c r="G21" s="166" t="inlineStr">
        <is>
          <t>ใบพลู</t>
        </is>
      </c>
      <c r="H21" s="166" t="inlineStr">
        <is>
          <t>ใบทองพันชั่ง</t>
        </is>
      </c>
      <c r="I21" s="165" t="n">
        <v>1</v>
      </c>
      <c r="J21" s="166"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1" s="166" t="inlineStr"/>
      <c r="L21" s="166" t="inlineStr">
        <is>
          <t>Herbal Extraction methods</t>
        </is>
      </c>
      <c r="M21" s="166" t="inlineStr"/>
      <c r="N21" s="165" t="inlineStr">
        <is>
          <t>Product</t>
        </is>
      </c>
      <c r="O21" s="166" t="inlineStr">
        <is>
          <t>ข้อ 26 (PLE_CC1_2561_Key.md)</t>
        </is>
      </c>
      <c r="P21" s="165" t="inlineStr">
        <is>
          <t>ข้อสอบเก่า</t>
        </is>
      </c>
      <c r="Q21" s="165" t="inlineStr">
        <is>
          <t>2561</t>
        </is>
      </c>
      <c r="R21" s="165" t="inlineStr"/>
    </row>
    <row r="22" ht="24" customHeight="1" s="49">
      <c r="A22" s="165" t="n">
        <v>20</v>
      </c>
      <c r="B22" s="166"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2" s="166" t="inlineStr"/>
      <c r="D22" s="166" t="inlineStr">
        <is>
          <t>พบเซลล์คุม ปากใบ (Stomata) และเนื้อเยื่อพาลิเซด (Palisade mesophyll)</t>
        </is>
      </c>
      <c r="E22" s="166" t="inlineStr">
        <is>
          <t>พบเนื้อเยื่อคอร์ก (Cork) และแคมเบียม (Cambium) หนาแน่น</t>
        </is>
      </c>
      <c r="F22" s="166" t="inlineStr">
        <is>
          <t>พบเซลล์สเคอรีด (Sclereids) รูปหิน และท่อน้ำเรซิน</t>
        </is>
      </c>
      <c r="G22" s="166" t="inlineStr">
        <is>
          <t>พบเนื้อเยื่อคอร์เทกซ์ (Cortex) และไซเลม (Xylem) โดยไม่มีปากใบ</t>
        </is>
      </c>
      <c r="H22" s="166" t="inlineStr">
        <is>
          <t>พบเม็ดแป้งขนาดใหญ่และผลึกแคลเซียมออกซาเลตเฉพาะในเซลล์หัว</t>
        </is>
      </c>
      <c r="I22" s="165" t="n">
        <v>1</v>
      </c>
      <c r="J22" s="166"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2" s="166" t="inlineStr"/>
      <c r="L22" s="166" t="inlineStr">
        <is>
          <t>Herbal Extraction methods</t>
        </is>
      </c>
      <c r="M22" s="166" t="inlineStr"/>
      <c r="N22" s="165" t="inlineStr">
        <is>
          <t>Product</t>
        </is>
      </c>
      <c r="O22" s="166" t="inlineStr">
        <is>
          <t>ข้อ 27 (PLE_CC1_2561_Key.md)</t>
        </is>
      </c>
      <c r="P22" s="165" t="inlineStr">
        <is>
          <t>ข้อสอบเก่า</t>
        </is>
      </c>
      <c r="Q22" s="165" t="inlineStr">
        <is>
          <t>2561</t>
        </is>
      </c>
      <c r="R22" s="165" t="inlineStr"/>
    </row>
    <row r="23" ht="24" customHeight="1" s="49">
      <c r="A23" s="165" t="n">
        <v>21</v>
      </c>
      <c r="B23" s="166"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C23" s="166" t="inlineStr"/>
      <c r="D23" s="166" t="inlineStr">
        <is>
          <t>ฟ้าทะลายโจร</t>
        </is>
      </c>
      <c r="E23" s="166" t="inlineStr">
        <is>
          <t>มะแว้งต้น</t>
        </is>
      </c>
      <c r="F23" s="166" t="inlineStr">
        <is>
          <t>ชะเอมเทศ</t>
        </is>
      </c>
      <c r="G23" s="166" t="inlineStr">
        <is>
          <t>มะขามป้อม</t>
        </is>
      </c>
      <c r="H23" s="166" t="inlineStr">
        <is>
          <t>ขิง</t>
        </is>
      </c>
      <c r="I23" s="165" t="n">
        <v>1</v>
      </c>
      <c r="J23" s="166"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3" s="166" t="inlineStr"/>
      <c r="L23" s="166" t="inlineStr">
        <is>
          <t>Herbal Extraction methods</t>
        </is>
      </c>
      <c r="M23" s="166" t="inlineStr"/>
      <c r="N23" s="165" t="inlineStr">
        <is>
          <t>Product</t>
        </is>
      </c>
      <c r="O23" s="166" t="inlineStr">
        <is>
          <t>ข้อ 35 (PLE_CC1_2561_Key.md)</t>
        </is>
      </c>
      <c r="P23" s="165" t="inlineStr">
        <is>
          <t>ข้อสอบเก่า</t>
        </is>
      </c>
      <c r="Q23" s="165" t="inlineStr">
        <is>
          <t>2561</t>
        </is>
      </c>
      <c r="R23" s="165" t="inlineStr"/>
    </row>
    <row r="24" ht="24" customHeight="1" s="49">
      <c r="A24" s="165" t="n">
        <v>22</v>
      </c>
      <c r="B24" s="166"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C24" s="166" t="inlineStr"/>
      <c r="D24" s="166" t="inlineStr">
        <is>
          <t>ยาทิงเจอร์พลู</t>
        </is>
      </c>
      <c r="E24" s="166" t="inlineStr">
        <is>
          <t>ยาครีมพญายอ</t>
        </is>
      </c>
      <c r="F24" s="166" t="inlineStr">
        <is>
          <t>ยาเจลเปลือกมังคุด</t>
        </is>
      </c>
      <c r="G24" s="166" t="inlineStr">
        <is>
          <t>ยาเจลว่านหางจระเข้</t>
        </is>
      </c>
      <c r="H24" s="166" t="inlineStr">
        <is>
          <t>ยาครีมบัวบก</t>
        </is>
      </c>
      <c r="I24" s="165" t="n">
        <v>1</v>
      </c>
      <c r="J24" s="166"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24" s="166" t="inlineStr"/>
      <c r="L24" s="166" t="inlineStr">
        <is>
          <t>Herbal Extraction methods</t>
        </is>
      </c>
      <c r="M24" s="166" t="inlineStr"/>
      <c r="N24" s="165" t="inlineStr">
        <is>
          <t>Product</t>
        </is>
      </c>
      <c r="O24" s="166" t="inlineStr">
        <is>
          <t>ข้อ 40 (PLE_CC1_2561_Key.md)</t>
        </is>
      </c>
      <c r="P24" s="165" t="inlineStr">
        <is>
          <t>ข้อสอบเก่า</t>
        </is>
      </c>
      <c r="Q24" s="165" t="inlineStr">
        <is>
          <t>2561</t>
        </is>
      </c>
      <c r="R24" s="165" t="inlineStr"/>
    </row>
    <row r="25" ht="24" customHeight="1" s="49">
      <c r="A25" s="165" t="n">
        <v>23</v>
      </c>
      <c r="B25" s="166"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C25" s="166" t="inlineStr"/>
      <c r="D25" s="166" t="inlineStr">
        <is>
          <t>ยาประสะไพล</t>
        </is>
      </c>
      <c r="E25" s="166" t="inlineStr">
        <is>
          <t>ยาสหัสธารา</t>
        </is>
      </c>
      <c r="F25" s="166" t="inlineStr">
        <is>
          <t>ยาจันทน์ลีลา</t>
        </is>
      </c>
      <c r="G25" s="166" t="inlineStr">
        <is>
          <t>ยาหอมอินทรจักร</t>
        </is>
      </c>
      <c r="H25" s="166" t="inlineStr">
        <is>
          <t>ยาประสะกะเพรา</t>
        </is>
      </c>
      <c r="I25" s="165" t="n">
        <v>1</v>
      </c>
      <c r="J25" s="166"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25" s="166" t="inlineStr"/>
      <c r="L25" s="166" t="inlineStr">
        <is>
          <t>Herbal Extraction methods</t>
        </is>
      </c>
      <c r="M25" s="166" t="inlineStr"/>
      <c r="N25" s="165" t="inlineStr">
        <is>
          <t>Product</t>
        </is>
      </c>
      <c r="O25" s="166" t="inlineStr">
        <is>
          <t>ข้อ 58 (PLE_CC1_2561_Key.md)</t>
        </is>
      </c>
      <c r="P25" s="165" t="inlineStr">
        <is>
          <t>ข้อสอบเก่า</t>
        </is>
      </c>
      <c r="Q25" s="165" t="inlineStr">
        <is>
          <t>2561</t>
        </is>
      </c>
      <c r="R25" s="165" t="inlineStr"/>
    </row>
    <row r="26" ht="24" customHeight="1" s="49">
      <c r="A26" s="165" t="n">
        <v>24</v>
      </c>
      <c r="B26" s="166" t="inlineStr">
        <is>
          <t>สมุนไพรในงานสาธารณสุขมูลฐานข้อใดที่มีสาร Cucurbitine และมีสรรพคุณในการถ่ายพยาธิ โดยเฉพาะพยาธิตัวตืด (Tapeworms)</t>
        </is>
      </c>
      <c r="C26" s="166" t="inlineStr"/>
      <c r="D26" s="166" t="inlineStr">
        <is>
          <t>เมล็ดฟักทอง</t>
        </is>
      </c>
      <c r="E26" s="166" t="inlineStr">
        <is>
          <t>ใบตำลึง</t>
        </is>
      </c>
      <c r="F26" s="166" t="inlineStr">
        <is>
          <t>เปลือกมังคุด</t>
        </is>
      </c>
      <c r="G26" s="166" t="inlineStr">
        <is>
          <t>ผลแก่แมงลัก</t>
        </is>
      </c>
      <c r="H26" s="166" t="inlineStr">
        <is>
          <t>น้ำมันมะพร้าว</t>
        </is>
      </c>
      <c r="I26" s="165" t="n">
        <v>1</v>
      </c>
      <c r="J26" s="166"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26" s="166" t="inlineStr"/>
      <c r="L26" s="166" t="inlineStr">
        <is>
          <t>Herbal Extraction methods</t>
        </is>
      </c>
      <c r="M26" s="166" t="inlineStr"/>
      <c r="N26" s="165" t="inlineStr">
        <is>
          <t>Product</t>
        </is>
      </c>
      <c r="O26" s="166" t="inlineStr">
        <is>
          <t>ข้อ 65 (PLE_CC1_2561_Key.md)</t>
        </is>
      </c>
      <c r="P26" s="165" t="inlineStr">
        <is>
          <t>ข้อสอบเก่า</t>
        </is>
      </c>
      <c r="Q26" s="165" t="inlineStr">
        <is>
          <t>2561</t>
        </is>
      </c>
      <c r="R26" s="165" t="inlineStr"/>
    </row>
    <row r="27" ht="24" customHeight="1" s="49">
      <c r="A27" s="165" t="n">
        <v>25</v>
      </c>
      <c r="B27" s="166"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27" s="166" t="inlineStr"/>
      <c r="D27" s="166" t="inlineStr">
        <is>
          <t>กระเจี๊ยบแดง</t>
        </is>
      </c>
      <c r="E27" s="166" t="inlineStr">
        <is>
          <t>ชาพลู</t>
        </is>
      </c>
      <c r="F27" s="166" t="inlineStr">
        <is>
          <t>รางจืด</t>
        </is>
      </c>
      <c r="G27" s="166" t="inlineStr">
        <is>
          <t>หญ้าปักกิ่ง</t>
        </is>
      </c>
      <c r="H27" s="166" t="inlineStr">
        <is>
          <t>ฟ้าทะลายโจร</t>
        </is>
      </c>
      <c r="I27" s="165" t="n">
        <v>1</v>
      </c>
      <c r="J27" s="166"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27" s="166" t="inlineStr"/>
      <c r="L27" s="166" t="inlineStr">
        <is>
          <t>Herbal Extraction methods</t>
        </is>
      </c>
      <c r="M27" s="166" t="inlineStr"/>
      <c r="N27" s="165" t="inlineStr">
        <is>
          <t>Product</t>
        </is>
      </c>
      <c r="O27" s="166" t="inlineStr">
        <is>
          <t>ข้อ 75 (PLE_CC1_2561_Key.md)</t>
        </is>
      </c>
      <c r="P27" s="165" t="inlineStr">
        <is>
          <t>ข้อสอบเก่า</t>
        </is>
      </c>
      <c r="Q27" s="165" t="inlineStr">
        <is>
          <t>2561</t>
        </is>
      </c>
      <c r="R27" s="165" t="inlineStr"/>
    </row>
    <row r="28" ht="24" customHeight="1" s="49">
      <c r="A28" s="165" t="n">
        <v>26</v>
      </c>
      <c r="B28" s="166"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28" s="166" t="inlineStr"/>
      <c r="D28" s="166" t="inlineStr">
        <is>
          <t>ขิง</t>
        </is>
      </c>
      <c r="E28" s="166" t="inlineStr">
        <is>
          <t>รางจืด</t>
        </is>
      </c>
      <c r="F28" s="166" t="inlineStr">
        <is>
          <t>ขมิ้นชัน</t>
        </is>
      </c>
      <c r="G28" s="166" t="inlineStr">
        <is>
          <t>เถาวัลย์เปรียง</t>
        </is>
      </c>
      <c r="H28" s="166" t="inlineStr">
        <is>
          <t>ฟ้าทะลายโจร</t>
        </is>
      </c>
      <c r="I28" s="165" t="n">
        <v>1</v>
      </c>
      <c r="J28" s="166"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28" s="166" t="inlineStr"/>
      <c r="L28" s="166" t="inlineStr">
        <is>
          <t>Herbal Extraction methods</t>
        </is>
      </c>
      <c r="M28" s="166" t="inlineStr"/>
      <c r="N28" s="165" t="inlineStr">
        <is>
          <t>Product</t>
        </is>
      </c>
      <c r="O28" s="166" t="inlineStr">
        <is>
          <t>ข้อ 82 (PLE_CC1_2561_Key.md)</t>
        </is>
      </c>
      <c r="P28" s="165" t="inlineStr">
        <is>
          <t>ข้อสอบเก่า</t>
        </is>
      </c>
      <c r="Q28" s="165" t="inlineStr">
        <is>
          <t>2561</t>
        </is>
      </c>
      <c r="R28" s="165" t="inlineStr"/>
    </row>
    <row r="29" ht="24" customHeight="1" s="49">
      <c r="A29" s="165" t="n">
        <v>27</v>
      </c>
      <c r="B29" s="166"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29" s="166" t="inlineStr"/>
      <c r="D29" s="166" t="inlineStr">
        <is>
          <t>พญายอ</t>
        </is>
      </c>
      <c r="E29" s="166" t="inlineStr">
        <is>
          <t>ขมิ้นชัน</t>
        </is>
      </c>
      <c r="F29" s="166" t="inlineStr">
        <is>
          <t>เหง้าไพล</t>
        </is>
      </c>
      <c r="G29" s="166" t="inlineStr">
        <is>
          <t>เปลือกมังคุด</t>
        </is>
      </c>
      <c r="H29" s="166" t="inlineStr">
        <is>
          <t>ว่านหางจระเข้</t>
        </is>
      </c>
      <c r="I29" s="165" t="n">
        <v>1</v>
      </c>
      <c r="J29" s="166"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29" s="166" t="inlineStr"/>
      <c r="L29" s="166" t="inlineStr">
        <is>
          <t>Herbal Extraction methods</t>
        </is>
      </c>
      <c r="M29" s="166" t="inlineStr"/>
      <c r="N29" s="165" t="inlineStr">
        <is>
          <t>Product</t>
        </is>
      </c>
      <c r="O29" s="166" t="inlineStr">
        <is>
          <t>ข้อ 122 (PLE_CC1_2561_Key.md)</t>
        </is>
      </c>
      <c r="P29" s="165" t="inlineStr">
        <is>
          <t>ข้อสอบเก่า</t>
        </is>
      </c>
      <c r="Q29" s="165" t="inlineStr">
        <is>
          <t>2561</t>
        </is>
      </c>
      <c r="R29" s="165" t="inlineStr"/>
    </row>
    <row r="30" ht="24" customHeight="1" s="49">
      <c r="A30" s="165" t="n">
        <v>28</v>
      </c>
      <c r="B30" s="16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0" s="166" t="inlineStr"/>
      <c r="D30" s="166" t="inlineStr">
        <is>
          <t>ขิง</t>
        </is>
      </c>
      <c r="E30" s="166" t="inlineStr">
        <is>
          <t>ไพล</t>
        </is>
      </c>
      <c r="F30" s="166" t="inlineStr">
        <is>
          <t>ดีปลี</t>
        </is>
      </c>
      <c r="G30" s="166" t="inlineStr">
        <is>
          <t>มะขามแขก</t>
        </is>
      </c>
      <c r="H30" s="166" t="inlineStr">
        <is>
          <t>ฟ้าทะลายโจร</t>
        </is>
      </c>
      <c r="I30" s="165" t="n">
        <v>1</v>
      </c>
      <c r="J30" s="166"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0" s="166" t="inlineStr"/>
      <c r="L30" s="166" t="inlineStr">
        <is>
          <t>Herbal Extraction methods</t>
        </is>
      </c>
      <c r="M30" s="166" t="inlineStr"/>
      <c r="N30" s="165" t="inlineStr">
        <is>
          <t>Product</t>
        </is>
      </c>
      <c r="O30" s="166" t="inlineStr">
        <is>
          <t>ข้อ 4 (PLE_CC1_2560 22 April Set 1.md)</t>
        </is>
      </c>
      <c r="P30" s="165" t="inlineStr">
        <is>
          <t>ข้อสอบเก่า</t>
        </is>
      </c>
      <c r="Q30" s="165" t="inlineStr">
        <is>
          <t>2560</t>
        </is>
      </c>
      <c r="R30" s="165" t="inlineStr"/>
    </row>
    <row r="31" ht="24" customHeight="1" s="49">
      <c r="A31" s="165" t="n">
        <v>29</v>
      </c>
      <c r="B31" s="166"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1" s="166" t="inlineStr"/>
      <c r="D31" s="166" t="inlineStr">
        <is>
          <t>หญ้าหนวดแมว</t>
        </is>
      </c>
      <c r="E31" s="166" t="inlineStr">
        <is>
          <t>ขิง</t>
        </is>
      </c>
      <c r="F31" s="166" t="inlineStr">
        <is>
          <t>กระชาย</t>
        </is>
      </c>
      <c r="G31" s="166" t="inlineStr">
        <is>
          <t>ข่า</t>
        </is>
      </c>
      <c r="H31" s="166" t="inlineStr">
        <is>
          <t>ทองพันชั่ง</t>
        </is>
      </c>
      <c r="I31" s="165" t="n">
        <v>1</v>
      </c>
      <c r="J31" s="166"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1" s="166" t="inlineStr"/>
      <c r="L31" s="166" t="inlineStr">
        <is>
          <t>Herbal Extraction methods</t>
        </is>
      </c>
      <c r="M31" s="166" t="inlineStr"/>
      <c r="N31" s="165" t="inlineStr">
        <is>
          <t>Product</t>
        </is>
      </c>
      <c r="O31" s="166" t="inlineStr">
        <is>
          <t>ข้อ 5 (PLE_CC1_2559.md)</t>
        </is>
      </c>
      <c r="P31" s="165" t="inlineStr">
        <is>
          <t>ข้อสอบเก่า</t>
        </is>
      </c>
      <c r="Q31" s="165" t="inlineStr">
        <is>
          <t>2559</t>
        </is>
      </c>
      <c r="R31" s="165" t="inlineStr"/>
    </row>
    <row r="32" ht="24" customHeight="1" s="49">
      <c r="A32" s="165" t="n">
        <v>30</v>
      </c>
      <c r="B32" s="166"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2" s="166" t="inlineStr"/>
      <c r="D32" s="166" t="inlineStr">
        <is>
          <t>หญ้าดอกขาว</t>
        </is>
      </c>
      <c r="E32" s="166" t="inlineStr">
        <is>
          <t>เพชรสังฆาต</t>
        </is>
      </c>
      <c r="F32" s="166" t="inlineStr">
        <is>
          <t>พริก</t>
        </is>
      </c>
      <c r="G32" s="166" t="inlineStr">
        <is>
          <t>ขลู่</t>
        </is>
      </c>
      <c r="H32" s="166" t="inlineStr">
        <is>
          <t>มะระขี้นก</t>
        </is>
      </c>
      <c r="I32" s="165" t="n">
        <v>1</v>
      </c>
      <c r="J32" s="166"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2" s="166" t="inlineStr"/>
      <c r="L32" s="166" t="inlineStr">
        <is>
          <t>Herbal Extraction methods</t>
        </is>
      </c>
      <c r="M32" s="166" t="inlineStr"/>
      <c r="N32" s="165" t="inlineStr">
        <is>
          <t>Product</t>
        </is>
      </c>
      <c r="O32" s="166" t="inlineStr">
        <is>
          <t>ข้อ 14 (PLE_CC1_2559.md)</t>
        </is>
      </c>
      <c r="P32" s="165" t="inlineStr">
        <is>
          <t>ข้อสอบเก่า</t>
        </is>
      </c>
      <c r="Q32" s="165" t="inlineStr">
        <is>
          <t>2559</t>
        </is>
      </c>
      <c r="R32" s="165" t="inlineStr"/>
    </row>
    <row r="33" ht="24" customHeight="1" s="49">
      <c r="A33" s="165" t="n">
        <v>31</v>
      </c>
      <c r="B33" s="166"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3" s="166" t="inlineStr"/>
      <c r="D33" s="166" t="inlineStr">
        <is>
          <t>ยามหานิลแท่งทอง</t>
        </is>
      </c>
      <c r="E33" s="166" t="inlineStr">
        <is>
          <t>ยาจันทน์ลีลา</t>
        </is>
      </c>
      <c r="F33" s="166" t="inlineStr">
        <is>
          <t>ยาเบญจกูล</t>
        </is>
      </c>
      <c r="G33" s="166" t="inlineStr">
        <is>
          <t>ยาเบญจโลกวิเชียร</t>
        </is>
      </c>
      <c r="H33" s="166" t="inlineStr">
        <is>
          <t>ยาหอมอินทรจักร</t>
        </is>
      </c>
      <c r="I33" s="165" t="n">
        <v>1</v>
      </c>
      <c r="J33" s="166"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3" s="166" t="inlineStr"/>
      <c r="L33" s="166" t="inlineStr">
        <is>
          <t>Herbal Extraction methods</t>
        </is>
      </c>
      <c r="M33" s="166" t="inlineStr"/>
      <c r="N33" s="165" t="inlineStr">
        <is>
          <t>Product</t>
        </is>
      </c>
      <c r="O33" s="166" t="inlineStr">
        <is>
          <t>ข้อ 38 (PLE_CC1_2559.md)</t>
        </is>
      </c>
      <c r="P33" s="165" t="inlineStr">
        <is>
          <t>ข้อสอบเก่า</t>
        </is>
      </c>
      <c r="Q33" s="165" t="inlineStr">
        <is>
          <t>2559</t>
        </is>
      </c>
      <c r="R33" s="165" t="inlineStr"/>
    </row>
    <row r="34" ht="24" customHeight="1" s="49">
      <c r="A34" s="165" t="n">
        <v>32</v>
      </c>
      <c r="B34" s="166"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34" s="166" t="inlineStr"/>
      <c r="D34" s="166" t="inlineStr">
        <is>
          <t>ครีมพญายอ</t>
        </is>
      </c>
      <c r="E34" s="166" t="inlineStr">
        <is>
          <t>เจลว่านหางจระเข้</t>
        </is>
      </c>
      <c r="F34" s="166" t="inlineStr">
        <is>
          <t>ยาเปลือกมังคุด</t>
        </is>
      </c>
      <c r="G34" s="166" t="inlineStr">
        <is>
          <t>ทิงเจอร์พลู</t>
        </is>
      </c>
      <c r="H34" s="166" t="inlineStr">
        <is>
          <t>ยาบัวบก</t>
        </is>
      </c>
      <c r="I34" s="165" t="n">
        <v>1</v>
      </c>
      <c r="J34" s="166"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34" s="166" t="inlineStr"/>
      <c r="L34" s="166" t="inlineStr">
        <is>
          <t>Herbal Extraction methods</t>
        </is>
      </c>
      <c r="M34" s="166" t="inlineStr"/>
      <c r="N34" s="165" t="inlineStr">
        <is>
          <t>Product</t>
        </is>
      </c>
      <c r="O34" s="166" t="inlineStr">
        <is>
          <t>ข้อ 15 (Pharmtutor_2024_Set1.md)</t>
        </is>
      </c>
      <c r="P34" s="165" t="inlineStr">
        <is>
          <t>ข้อสอบจำลอง</t>
        </is>
      </c>
      <c r="Q34" s="165" t="inlineStr">
        <is>
          <t>Mock Pharmtutor 2024</t>
        </is>
      </c>
      <c r="R34" s="165" t="inlineStr"/>
    </row>
    <row r="35" ht="24" customHeight="1" s="49">
      <c r="A35" s="165" t="n">
        <v>33</v>
      </c>
      <c r="B35" s="166"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35" s="166" t="inlineStr"/>
      <c r="D35" s="166" t="inlineStr">
        <is>
          <t>กระเทียม</t>
        </is>
      </c>
      <c r="E35" s="166" t="inlineStr">
        <is>
          <t>บอระเพ็ด</t>
        </is>
      </c>
      <c r="F35" s="166" t="inlineStr">
        <is>
          <t>ฟ้าทะลายโจร</t>
        </is>
      </c>
      <c r="G35" s="166" t="inlineStr">
        <is>
          <t>ชุมเห็ดเทศ</t>
        </is>
      </c>
      <c r="H35" s="166" t="inlineStr">
        <is>
          <t>บัวบก</t>
        </is>
      </c>
      <c r="I35" s="165" t="n">
        <v>1</v>
      </c>
      <c r="J35" s="166"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35" s="166" t="inlineStr"/>
      <c r="L35" s="166" t="inlineStr">
        <is>
          <t>Herbal Extraction methods</t>
        </is>
      </c>
      <c r="M35" s="166" t="inlineStr"/>
      <c r="N35" s="165" t="inlineStr">
        <is>
          <t>Product</t>
        </is>
      </c>
      <c r="O35" s="166" t="inlineStr">
        <is>
          <t>ข้อ 22 (Pharmtutor_2024_Set1.md)</t>
        </is>
      </c>
      <c r="P35" s="165" t="inlineStr">
        <is>
          <t>ข้อสอบจำลอง</t>
        </is>
      </c>
      <c r="Q35" s="165" t="inlineStr">
        <is>
          <t>Mock Pharmtutor 2024</t>
        </is>
      </c>
      <c r="R35" s="165" t="inlineStr"/>
    </row>
    <row r="36" ht="24" customHeight="1" s="49">
      <c r="A36" s="165" t="n">
        <v>34</v>
      </c>
      <c r="B36" s="166"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36" s="166" t="inlineStr"/>
      <c r="D36" s="166" t="inlineStr">
        <is>
          <t>ขมิ้นชัน</t>
        </is>
      </c>
      <c r="E36" s="166" t="inlineStr">
        <is>
          <t>ชุมเห็ดเทศ</t>
        </is>
      </c>
      <c r="F36" s="166" t="inlineStr">
        <is>
          <t>มะขามแขก</t>
        </is>
      </c>
      <c r="G36" s="166" t="inlineStr">
        <is>
          <t>ฟ้าทะลายโจร</t>
        </is>
      </c>
      <c r="H36" s="166" t="inlineStr">
        <is>
          <t>หญ้าหนวดแมว</t>
        </is>
      </c>
      <c r="I36" s="165" t="n">
        <v>1</v>
      </c>
      <c r="J36" s="166"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36" s="166" t="inlineStr"/>
      <c r="L36" s="166" t="inlineStr">
        <is>
          <t>Herbal Extraction methods</t>
        </is>
      </c>
      <c r="M36" s="166" t="inlineStr"/>
      <c r="N36" s="165" t="inlineStr">
        <is>
          <t>Product</t>
        </is>
      </c>
      <c r="O36" s="166" t="inlineStr">
        <is>
          <t>ข้อ 26 (Pharmtutor_2024_Set1.md)</t>
        </is>
      </c>
      <c r="P36" s="165" t="inlineStr">
        <is>
          <t>ข้อสอบจำลอง</t>
        </is>
      </c>
      <c r="Q36" s="165" t="inlineStr">
        <is>
          <t>Mock Pharmtutor 2024</t>
        </is>
      </c>
      <c r="R36" s="165" t="inlineStr"/>
    </row>
    <row r="37" ht="24" customHeight="1" s="49">
      <c r="A37" s="165" t="n">
        <v>35</v>
      </c>
      <c r="B37" s="166"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37" s="166" t="inlineStr"/>
      <c r="D37" s="166" t="inlineStr">
        <is>
          <t>มะขามแขก</t>
        </is>
      </c>
      <c r="E37" s="166" t="inlineStr">
        <is>
          <t>ขมิ้นชัน</t>
        </is>
      </c>
      <c r="F37" s="166" t="inlineStr">
        <is>
          <t>ขิง</t>
        </is>
      </c>
      <c r="G37" s="166" t="inlineStr">
        <is>
          <t>พญายอ</t>
        </is>
      </c>
      <c r="H37" s="166" t="inlineStr">
        <is>
          <t>บัวบก</t>
        </is>
      </c>
      <c r="I37" s="165" t="n">
        <v>1</v>
      </c>
      <c r="J37" s="166"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37" s="166" t="inlineStr"/>
      <c r="L37" s="166" t="inlineStr">
        <is>
          <t>Herbal Extraction methods</t>
        </is>
      </c>
      <c r="M37" s="166" t="inlineStr"/>
      <c r="N37" s="165" t="inlineStr">
        <is>
          <t>Product</t>
        </is>
      </c>
      <c r="O37" s="166" t="inlineStr">
        <is>
          <t>ข้อ 87 (Pharmtutor_2024_Set1.md)</t>
        </is>
      </c>
      <c r="P37" s="165" t="inlineStr">
        <is>
          <t>ข้อสอบจำลอง</t>
        </is>
      </c>
      <c r="Q37" s="165" t="inlineStr">
        <is>
          <t>Mock Pharmtutor 2024</t>
        </is>
      </c>
      <c r="R37" s="165" t="inlineStr"/>
    </row>
    <row r="38" ht="24" customHeight="1" s="49">
      <c r="A38" s="165" t="n">
        <v>36</v>
      </c>
      <c r="B38" s="166"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38" s="166" t="inlineStr"/>
      <c r="D38" s="166" t="inlineStr">
        <is>
          <t>ขิง</t>
        </is>
      </c>
      <c r="E38" s="166" t="inlineStr">
        <is>
          <t>ชุมเห็ดเทศ</t>
        </is>
      </c>
      <c r="F38" s="166" t="inlineStr">
        <is>
          <t>มะขามแขก</t>
        </is>
      </c>
      <c r="G38" s="166" t="inlineStr">
        <is>
          <t>บัวบก</t>
        </is>
      </c>
      <c r="H38" s="166" t="inlineStr">
        <is>
          <t>รางจืด</t>
        </is>
      </c>
      <c r="I38" s="165" t="n">
        <v>1</v>
      </c>
      <c r="J38" s="166"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38" s="166" t="inlineStr"/>
      <c r="L38" s="166" t="inlineStr">
        <is>
          <t>Herbal Extraction methods</t>
        </is>
      </c>
      <c r="M38" s="166" t="inlineStr"/>
      <c r="N38" s="165" t="inlineStr">
        <is>
          <t>Product</t>
        </is>
      </c>
      <c r="O38" s="166" t="inlineStr">
        <is>
          <t>ข้อ 16 (Pharmtutor_2024_Set2.md)</t>
        </is>
      </c>
      <c r="P38" s="165" t="inlineStr">
        <is>
          <t>ข้อสอบจำลอง</t>
        </is>
      </c>
      <c r="Q38" s="165" t="inlineStr">
        <is>
          <t>Mock Pharmtutor 2024</t>
        </is>
      </c>
      <c r="R38" s="165" t="inlineStr"/>
    </row>
    <row r="39" ht="24" customHeight="1" s="49">
      <c r="A39" s="165" t="n">
        <v>37</v>
      </c>
      <c r="B39" s="166"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39" s="166" t="inlineStr"/>
      <c r="D39" s="166" t="inlineStr">
        <is>
          <t>มะแว้งต้น</t>
        </is>
      </c>
      <c r="E39" s="166" t="inlineStr">
        <is>
          <t>มะขามป้อม</t>
        </is>
      </c>
      <c r="F39" s="166" t="inlineStr">
        <is>
          <t>มะระขี้นก</t>
        </is>
      </c>
      <c r="G39" s="166" t="inlineStr">
        <is>
          <t>มะนาว</t>
        </is>
      </c>
      <c r="H39" s="166" t="inlineStr">
        <is>
          <t>มะหาด</t>
        </is>
      </c>
      <c r="I39" s="165" t="n">
        <v>3</v>
      </c>
      <c r="J39" s="166"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39" s="166" t="inlineStr"/>
      <c r="L39" s="166" t="inlineStr">
        <is>
          <t>Herbal Extraction methods</t>
        </is>
      </c>
      <c r="M39" s="166" t="inlineStr"/>
      <c r="N39" s="165" t="inlineStr">
        <is>
          <t>Product</t>
        </is>
      </c>
      <c r="O39" s="166" t="inlineStr">
        <is>
          <t>ข้อ 17 (PLE_CC1_2557.md)</t>
        </is>
      </c>
      <c r="P39" s="165" t="inlineStr">
        <is>
          <t>ข้อสอบเก่า</t>
        </is>
      </c>
      <c r="Q39" s="165" t="inlineStr">
        <is>
          <t>2557</t>
        </is>
      </c>
      <c r="R39" s="165" t="inlineStr"/>
    </row>
    <row r="40" ht="24" customHeight="1" s="49">
      <c r="A40" s="165" t="n">
        <v>38</v>
      </c>
      <c r="B40" s="166"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0" s="166" t="inlineStr"/>
      <c r="D40" s="166" t="inlineStr">
        <is>
          <t>1A 301/50</t>
        </is>
      </c>
      <c r="E40" s="166" t="inlineStr">
        <is>
          <t>2D 11/51</t>
        </is>
      </c>
      <c r="F40" s="166" t="inlineStr">
        <is>
          <t>3G 32/52</t>
        </is>
      </c>
      <c r="G40" s="166" t="inlineStr">
        <is>
          <t>2G 18/53</t>
        </is>
      </c>
      <c r="H40" s="166" t="inlineStr">
        <is>
          <t>1J 102/54</t>
        </is>
      </c>
      <c r="I40" s="165" t="n">
        <v>4</v>
      </c>
      <c r="J40" s="166"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0" s="166" t="inlineStr"/>
      <c r="L40" s="166" t="inlineStr">
        <is>
          <t>Herbal Extraction methods</t>
        </is>
      </c>
      <c r="M40" s="166" t="inlineStr"/>
      <c r="N40" s="165" t="inlineStr">
        <is>
          <t>Product</t>
        </is>
      </c>
      <c r="O40" s="166" t="inlineStr">
        <is>
          <t>ข้อ 18 (PLE_CC1_2557.md)</t>
        </is>
      </c>
      <c r="P40" s="165" t="inlineStr">
        <is>
          <t>ข้อสอบเก่า</t>
        </is>
      </c>
      <c r="Q40" s="165" t="inlineStr">
        <is>
          <t>2557</t>
        </is>
      </c>
      <c r="R40" s="165" t="inlineStr"/>
    </row>
    <row r="41" ht="24" customHeight="1" s="49">
      <c r="A41" s="165" t="n">
        <v>39</v>
      </c>
      <c r="B41" s="166"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1" s="166" t="inlineStr"/>
      <c r="D41" s="166" t="inlineStr">
        <is>
          <t>เหง้าขิงแก่</t>
        </is>
      </c>
      <c r="E41" s="166" t="inlineStr">
        <is>
          <t>ผลยอสุก</t>
        </is>
      </c>
      <c r="F41" s="166" t="inlineStr">
        <is>
          <t>ผลฝรั่งอ่อน</t>
        </is>
      </c>
      <c r="G41" s="166" t="inlineStr">
        <is>
          <t>ใบชุมเห็ดเทศ</t>
        </is>
      </c>
      <c r="H41" s="166" t="inlineStr">
        <is>
          <t>ดอกกานพลู</t>
        </is>
      </c>
      <c r="I41" s="165" t="n">
        <v>1</v>
      </c>
      <c r="J41" s="166"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1" s="166" t="inlineStr"/>
      <c r="L41" s="166" t="inlineStr">
        <is>
          <t>Herbal Extraction methods</t>
        </is>
      </c>
      <c r="M41" s="166" t="inlineStr"/>
      <c r="N41" s="165" t="inlineStr">
        <is>
          <t>Product</t>
        </is>
      </c>
      <c r="O41" s="166" t="inlineStr">
        <is>
          <t>ข้อ 24 (PLE_CC1_2557.md)</t>
        </is>
      </c>
      <c r="P41" s="165" t="inlineStr">
        <is>
          <t>ข้อสอบเก่า</t>
        </is>
      </c>
      <c r="Q41" s="165" t="inlineStr">
        <is>
          <t>2557</t>
        </is>
      </c>
      <c r="R41" s="165" t="inlineStr"/>
    </row>
    <row r="42" ht="24" customHeight="1" s="49">
      <c r="A42" s="165" t="n">
        <v>40</v>
      </c>
      <c r="B42" s="166"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42" s="166" t="inlineStr"/>
      <c r="D42" s="166" t="inlineStr">
        <is>
          <t>ขมิ้นชัน</t>
        </is>
      </c>
      <c r="E42" s="166" t="inlineStr">
        <is>
          <t>ขี้เหล็ก</t>
        </is>
      </c>
      <c r="F42" s="166" t="inlineStr">
        <is>
          <t>ขิง</t>
        </is>
      </c>
      <c r="G42" s="166" t="inlineStr">
        <is>
          <t>กระเจี๊ยบแดง</t>
        </is>
      </c>
      <c r="H42" s="166" t="inlineStr">
        <is>
          <t>หญ้าหนวดแมว</t>
        </is>
      </c>
      <c r="I42" s="165" t="n">
        <v>2</v>
      </c>
      <c r="J42" s="166"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42" s="166" t="inlineStr"/>
      <c r="L42" s="166" t="inlineStr">
        <is>
          <t>Herbal Extraction methods</t>
        </is>
      </c>
      <c r="M42" s="166" t="inlineStr"/>
      <c r="N42" s="165" t="inlineStr">
        <is>
          <t>Product</t>
        </is>
      </c>
      <c r="O42" s="166" t="inlineStr">
        <is>
          <t>ข้อ 61 (PLE_CC1_2557.md)</t>
        </is>
      </c>
      <c r="P42" s="165" t="inlineStr">
        <is>
          <t>ข้อสอบเก่า</t>
        </is>
      </c>
      <c r="Q42" s="165" t="inlineStr">
        <is>
          <t>2557</t>
        </is>
      </c>
      <c r="R42" s="165" t="inlineStr"/>
    </row>
    <row r="43" ht="24" customHeight="1" s="49">
      <c r="A43" s="165" t="n">
        <v>41</v>
      </c>
      <c r="B43" s="166"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43" s="166" t="inlineStr"/>
      <c r="D43" s="166" t="inlineStr">
        <is>
          <t>ชะเอมเทศ</t>
        </is>
      </c>
      <c r="E43" s="166" t="inlineStr">
        <is>
          <t>กวาวเครือขาว</t>
        </is>
      </c>
      <c r="F43" s="166" t="inlineStr">
        <is>
          <t>ยี่โถ</t>
        </is>
      </c>
      <c r="G43" s="166" t="inlineStr">
        <is>
          <t>มะคำดีควาย</t>
        </is>
      </c>
      <c r="H43" s="166" t="inlineStr">
        <is>
          <t>บัวบก</t>
        </is>
      </c>
      <c r="I43" s="165" t="n">
        <v>2</v>
      </c>
      <c r="J43" s="166"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43" s="166" t="inlineStr"/>
      <c r="L43" s="166" t="inlineStr">
        <is>
          <t>Herbal Extraction methods</t>
        </is>
      </c>
      <c r="M43" s="166" t="inlineStr"/>
      <c r="N43" s="165" t="inlineStr">
        <is>
          <t>Product</t>
        </is>
      </c>
      <c r="O43" s="166" t="inlineStr">
        <is>
          <t>ข้อ 42 (PLE_CC1_2557.md)</t>
        </is>
      </c>
      <c r="P43" s="165" t="inlineStr">
        <is>
          <t>ข้อสอบเก่า</t>
        </is>
      </c>
      <c r="Q43" s="165" t="inlineStr">
        <is>
          <t>2557</t>
        </is>
      </c>
      <c r="R43" s="165" t="inlineStr"/>
    </row>
    <row r="44" ht="24" customHeight="1" s="49">
      <c r="A44" s="165" t="n">
        <v>42</v>
      </c>
      <c r="B44" s="166"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44" s="166" t="inlineStr"/>
      <c r="D44" s="166" t="inlineStr">
        <is>
          <t>ดื่มน้ำคั้นมะระขี้นก 100 mL ก่อนอาหารกลางวันเป็นประจำ</t>
        </is>
      </c>
      <c r="E44" s="166" t="inlineStr">
        <is>
          <t>ดื่มชาชงชุมเห็ดเทศเป็นครั้งคราวเมื่อมีอาการท้องผูก</t>
        </is>
      </c>
      <c r="F44" s="166" t="inlineStr">
        <is>
          <t>รับประทานแคปซูลขมิ้นชันหลังอาหารเพื่อขับลม</t>
        </is>
      </c>
      <c r="G44" s="166" t="inlineStr">
        <is>
          <t>รับประทานยาเม็ดฟ้าทะลายโจรเมื่อมีอาการเจ็บคอ</t>
        </is>
      </c>
      <c r="H44" s="166" t="inlineStr">
        <is>
          <t>รับประทานแคปซูลใบบัวบกเพื่อบรรเทาอาการฟกช้ำ</t>
        </is>
      </c>
      <c r="I44" s="165" t="n">
        <v>1</v>
      </c>
      <c r="J44" s="166"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44" s="166" t="inlineStr"/>
      <c r="L44" s="166" t="inlineStr">
        <is>
          <t>Herbal Extraction methods</t>
        </is>
      </c>
      <c r="M44" s="166" t="inlineStr"/>
      <c r="N44" s="165" t="inlineStr">
        <is>
          <t>Product</t>
        </is>
      </c>
      <c r="O44" s="166" t="inlineStr">
        <is>
          <t>ข้อ 5 (PLE_CC1_2556.md)</t>
        </is>
      </c>
      <c r="P44" s="165" t="inlineStr">
        <is>
          <t>ข้อสอบเก่า</t>
        </is>
      </c>
      <c r="Q44" s="165" t="inlineStr">
        <is>
          <t>2556</t>
        </is>
      </c>
      <c r="R44" s="165" t="inlineStr"/>
    </row>
    <row r="45" ht="24" customHeight="1" s="49">
      <c r="A45" s="165" t="n">
        <v>43</v>
      </c>
      <c r="B45" s="166"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45" s="166" t="inlineStr"/>
      <c r="D45" s="166" t="inlineStr">
        <is>
          <t>กระเทียม</t>
        </is>
      </c>
      <c r="E45" s="166" t="inlineStr">
        <is>
          <t>ยอ</t>
        </is>
      </c>
      <c r="F45" s="166" t="inlineStr">
        <is>
          <t>ขมิ้นชัน</t>
        </is>
      </c>
      <c r="G45" s="166" t="inlineStr">
        <is>
          <t>พญายอ</t>
        </is>
      </c>
      <c r="H45" s="166" t="inlineStr">
        <is>
          <t>ฟ้าทะลายโจร</t>
        </is>
      </c>
      <c r="I45" s="165" t="n">
        <v>4</v>
      </c>
      <c r="J45" s="166"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45" s="166" t="inlineStr"/>
      <c r="L45" s="166" t="inlineStr">
        <is>
          <t>Herbal Extraction methods</t>
        </is>
      </c>
      <c r="M45" s="166" t="inlineStr"/>
      <c r="N45" s="165" t="inlineStr">
        <is>
          <t>Product</t>
        </is>
      </c>
      <c r="O45" s="166" t="inlineStr">
        <is>
          <t>ข้อ 3 (PLE_CC1_2554 SET2.md)</t>
        </is>
      </c>
      <c r="P45" s="165" t="inlineStr">
        <is>
          <t>ข้อสอบเก่า</t>
        </is>
      </c>
      <c r="Q45" s="165" t="inlineStr">
        <is>
          <t>2554</t>
        </is>
      </c>
      <c r="R45" s="165" t="inlineStr"/>
    </row>
    <row r="46" ht="24" customHeight="1" s="49">
      <c r="A46" s="165" t="n">
        <v>44</v>
      </c>
      <c r="B46" s="166"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46" s="166" t="inlineStr"/>
      <c r="D46" s="166" t="inlineStr">
        <is>
          <t>ฝรั่ง</t>
        </is>
      </c>
      <c r="E46" s="166" t="inlineStr">
        <is>
          <t>ขมิ้นชัน</t>
        </is>
      </c>
      <c r="F46" s="166" t="inlineStr">
        <is>
          <t>หอมแดง</t>
        </is>
      </c>
      <c r="G46" s="166" t="inlineStr">
        <is>
          <t>กานพลู</t>
        </is>
      </c>
      <c r="H46" s="166" t="inlineStr">
        <is>
          <t>ฟ้าทะลายโจร</t>
        </is>
      </c>
      <c r="I46" s="165" t="n">
        <v>2</v>
      </c>
      <c r="J46" s="166"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46" s="166" t="inlineStr"/>
      <c r="L46" s="166" t="inlineStr">
        <is>
          <t>Herbal Extraction methods</t>
        </is>
      </c>
      <c r="M46" s="166" t="inlineStr"/>
      <c r="N46" s="165" t="inlineStr">
        <is>
          <t>Product</t>
        </is>
      </c>
      <c r="O46" s="166" t="inlineStr">
        <is>
          <t>ข้อ 7 (PLE_CC1_2533.md)</t>
        </is>
      </c>
      <c r="P46" s="165" t="inlineStr">
        <is>
          <t>ข้อสอบเก่า</t>
        </is>
      </c>
      <c r="Q46" s="165" t="inlineStr">
        <is>
          <t>2533</t>
        </is>
      </c>
      <c r="R46" s="165" t="inlineStr"/>
    </row>
    <row r="47" ht="24" customHeight="1" s="49">
      <c r="A47" s="165" t="n">
        <v>45</v>
      </c>
      <c r="B47" s="166"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47" s="166" t="inlineStr"/>
      <c r="D47" s="166" t="inlineStr">
        <is>
          <t>น้ำมันหอมระเหย (Volatile oils เช่น Turmerone, Zingiberene)</t>
        </is>
      </c>
      <c r="E47" s="166" t="inlineStr">
        <is>
          <t>สารสกัดเคอร์คูมินอยด์ (Curcuminoids)</t>
        </is>
      </c>
      <c r="F47" s="166" t="inlineStr">
        <is>
          <t>สารแทนนิน (Tannins)</t>
        </is>
      </c>
      <c r="G47" s="166" t="inlineStr">
        <is>
          <t>สารอัลคาลอยด์ (Alkaloids)</t>
        </is>
      </c>
      <c r="H47" s="166" t="inlineStr">
        <is>
          <t>สารไกลโคไซด์ (Glycosides)</t>
        </is>
      </c>
      <c r="I47" s="165" t="n">
        <v>1</v>
      </c>
      <c r="J47" s="166"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47" s="166" t="inlineStr"/>
      <c r="L47" s="166" t="inlineStr">
        <is>
          <t>Herbal Extraction methods</t>
        </is>
      </c>
      <c r="M47" s="166" t="inlineStr"/>
      <c r="N47" s="165" t="inlineStr">
        <is>
          <t>Product</t>
        </is>
      </c>
      <c r="O47" s="166" t="inlineStr">
        <is>
          <t>ข้อ 5 (PLE_CC1_2533.md)</t>
        </is>
      </c>
      <c r="P47" s="165" t="inlineStr">
        <is>
          <t>ข้อสอบเก่า</t>
        </is>
      </c>
      <c r="Q47" s="165" t="inlineStr">
        <is>
          <t>2533</t>
        </is>
      </c>
      <c r="R47" s="165" t="inlineStr"/>
    </row>
    <row r="48" ht="24" customHeight="1" s="49">
      <c r="A48" s="165" t="n">
        <v>46</v>
      </c>
      <c r="B48" s="166"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48" s="166" t="inlineStr"/>
      <c r="D48" s="166" t="inlineStr">
        <is>
          <t>โรคธาลัสซีเมีย (Thalassemia)</t>
        </is>
      </c>
      <c r="E48" s="166" t="inlineStr">
        <is>
          <t>ภาวะโลหิตจางจากการขาดโฟเลต (Folate deficiency anemia)</t>
        </is>
      </c>
      <c r="F48" s="166" t="inlineStr">
        <is>
          <t>โรคกระดูกพรุน (Osteoporosis)</t>
        </is>
      </c>
      <c r="G48" s="166" t="inlineStr">
        <is>
          <t>โรคแผลในกระเพาะอาหาร (Peptic ulcer disease)</t>
        </is>
      </c>
      <c r="H48" s="166" t="inlineStr">
        <is>
          <t>ภาวะโลหิตจางจากการขาดธาตุเหล็ก (Iron deficiency anemia)</t>
        </is>
      </c>
      <c r="I48" s="165" t="n">
        <v>1</v>
      </c>
      <c r="J48" s="166"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48" s="166" t="inlineStr"/>
      <c r="L48" s="166" t="inlineStr">
        <is>
          <t>Herbal Extraction methods</t>
        </is>
      </c>
      <c r="M48" s="166" t="inlineStr"/>
      <c r="N48" s="165" t="inlineStr">
        <is>
          <t>Product</t>
        </is>
      </c>
      <c r="O48" s="166" t="inlineStr">
        <is>
          <t>ข้อ 7 (PLE_CC1_2533.md)</t>
        </is>
      </c>
      <c r="P48" s="165" t="inlineStr">
        <is>
          <t>ข้อสอบเก่า</t>
        </is>
      </c>
      <c r="Q48" s="165" t="inlineStr">
        <is>
          <t>2533</t>
        </is>
      </c>
      <c r="R48" s="165" t="inlineStr"/>
    </row>
    <row r="49" ht="24" customHeight="1" s="49">
      <c r="A49" s="165" t="n">
        <v>47</v>
      </c>
      <c r="B49" s="166" t="inlineStr">
        <is>
          <t>สมุนไพรในงานสาธารณสุขมูลฐานข้อใดที่มีรสขมจัด มีสารสำคัญช่วยกระตุ้นการหลั่งน้ำย่อยและแก้อาการเบื่ออาหาร</t>
        </is>
      </c>
      <c r="C49" s="166" t="inlineStr"/>
      <c r="D49" s="166" t="inlineStr">
        <is>
          <t>บอระเพ็ด</t>
        </is>
      </c>
      <c r="E49" s="166" t="inlineStr">
        <is>
          <t>ขิง</t>
        </is>
      </c>
      <c r="F49" s="166" t="inlineStr">
        <is>
          <t>มังคุด</t>
        </is>
      </c>
      <c r="G49" s="166" t="inlineStr">
        <is>
          <t>ไพล</t>
        </is>
      </c>
      <c r="H49" s="166" t="inlineStr">
        <is>
          <t>ชุมเห็ดเทศ</t>
        </is>
      </c>
      <c r="I49" s="165" t="n">
        <v>1</v>
      </c>
      <c r="J49" s="166"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49" s="166" t="inlineStr"/>
      <c r="L49" s="166" t="inlineStr">
        <is>
          <t>Herbal Extraction methods</t>
        </is>
      </c>
      <c r="M49" s="166" t="inlineStr"/>
      <c r="N49" s="165" t="inlineStr">
        <is>
          <t>Product</t>
        </is>
      </c>
      <c r="O49" s="166" t="inlineStr">
        <is>
          <t>ข้อ 5 (PLE_CC1_2533.md)</t>
        </is>
      </c>
      <c r="P49" s="165" t="inlineStr">
        <is>
          <t>ข้อสอบเก่า</t>
        </is>
      </c>
      <c r="Q49" s="165" t="inlineStr">
        <is>
          <t>2533</t>
        </is>
      </c>
      <c r="R49" s="165" t="inlineStr"/>
    </row>
    <row r="50" ht="24" customHeight="1" s="49">
      <c r="A50" s="165" t="n">
        <v>48</v>
      </c>
      <c r="B50" s="166"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0" s="166" t="inlineStr"/>
      <c r="D50" s="166" t="inlineStr">
        <is>
          <t>ถูกต้อง หากได้รับอนุญาตให้ขึ้นทะเบียนตำรับยาสมุนไพรแล้ว</t>
        </is>
      </c>
      <c r="E50" s="166" t="inlineStr">
        <is>
          <t>ถูกต้อง หากเป็นผลิตภัณฑ์สมุนไพรที่จำหน่ายในร้านขายยา</t>
        </is>
      </c>
      <c r="F50" s="166"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0" s="166" t="inlineStr">
        <is>
          <t>ไม่ถูกต้อง เฉพาะกรณีที่ไม่ได้ส่งมอบยาโดยแพทย์์แผนปัจจุบัน</t>
        </is>
      </c>
      <c r="H50" s="166" t="inlineStr">
        <is>
          <t>ถูกต้อง หากผลิตภัณฑ์นั้นได้รับเครื่องหมายมาตรฐานอุตสาหกรรม (มอก.)</t>
        </is>
      </c>
      <c r="I50" s="165" t="n">
        <v>3</v>
      </c>
      <c r="J50" s="166"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0" s="166" t="inlineStr"/>
      <c r="L50" s="166" t="inlineStr">
        <is>
          <t>Herbal Extraction methods</t>
        </is>
      </c>
      <c r="M50" s="166" t="inlineStr"/>
      <c r="N50" s="165" t="inlineStr">
        <is>
          <t>Product</t>
        </is>
      </c>
      <c r="O50" s="166" t="inlineStr">
        <is>
          <t>ข้อ 3 (PLE_CC1_2533.md)</t>
        </is>
      </c>
      <c r="P50" s="165" t="inlineStr">
        <is>
          <t>ข้อสอบเก่า</t>
        </is>
      </c>
      <c r="Q50" s="165" t="inlineStr">
        <is>
          <t>2533</t>
        </is>
      </c>
      <c r="R50" s="165" t="inlineStr"/>
    </row>
    <row r="51" ht="24" customHeight="1" s="49">
      <c r="A51" s="165" t="n">
        <v>49</v>
      </c>
      <c r="B51" s="166"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1" s="166" t="inlineStr"/>
      <c r="D51" s="166" t="inlineStr">
        <is>
          <t>มะแว้งต้น</t>
        </is>
      </c>
      <c r="E51" s="166" t="inlineStr">
        <is>
          <t>ขมิ้นชัน</t>
        </is>
      </c>
      <c r="F51" s="166" t="inlineStr">
        <is>
          <t>ฟ้าทะลายโจร</t>
        </is>
      </c>
      <c r="G51" s="166" t="inlineStr">
        <is>
          <t>ชุมเห็ดเทศ</t>
        </is>
      </c>
      <c r="H51" s="166" t="inlineStr">
        <is>
          <t>บัวบก</t>
        </is>
      </c>
      <c r="I51" s="165" t="n">
        <v>1</v>
      </c>
      <c r="J51" s="166"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1" s="166" t="inlineStr"/>
      <c r="L51" s="166" t="inlineStr">
        <is>
          <t>Herbal Extraction methods</t>
        </is>
      </c>
      <c r="M51" s="166" t="inlineStr"/>
      <c r="N51" s="165" t="inlineStr">
        <is>
          <t>Product</t>
        </is>
      </c>
      <c r="O51" s="166" t="inlineStr">
        <is>
          <t>ข้อ 14 (PLE_CC1_Practice_Exam.md)</t>
        </is>
      </c>
      <c r="P51" s="165" t="inlineStr">
        <is>
          <t>แบบฝึกหัด</t>
        </is>
      </c>
      <c r="Q51" s="165" t="inlineStr">
        <is>
          <t>เล่มม่วง</t>
        </is>
      </c>
      <c r="R51" s="165" t="inlineStr"/>
    </row>
    <row r="52" ht="24" customHeight="1" s="49">
      <c r="A52" s="165" t="n">
        <v>50</v>
      </c>
      <c r="B52" s="166"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52" s="166" t="inlineStr"/>
      <c r="D52" s="166" t="inlineStr">
        <is>
          <t>เปลี่ยนยา Amlodipine เป็นยารักษาความดันโลหิตสูงกลุ่มอื่น เช่น ACEI หรือ ARB</t>
        </is>
      </c>
      <c r="E52" s="166" t="inlineStr">
        <is>
          <t>ใช้ยาตามเดิมและติดตามอาการเป็นระยะ</t>
        </is>
      </c>
      <c r="F52" s="166" t="inlineStr">
        <is>
          <t>เปลี่ยนยาสำหรับรักษาความดันโลหิตทั้ง 2 ตัว พร้อมออกบัตรแพ้ยาให้แก่ผู้ป่วย</t>
        </is>
      </c>
      <c r="G52" s="166" t="inlineStr">
        <is>
          <t>ปรับลดขนาดยา Metformin ลงครึ่งหนึ่งเนื่องจากสงสัยไตวาย</t>
        </is>
      </c>
      <c r="H52" s="166" t="inlineStr">
        <is>
          <t>ให้ยาขับปัสสาวะขนาดสูงทันทีโดยไม่ปรับเปลี่ยน Amlodipine</t>
        </is>
      </c>
      <c r="I52" s="165" t="n">
        <v>1</v>
      </c>
      <c r="J52" s="166"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52" s="166" t="inlineStr"/>
      <c r="L52" s="166" t="inlineStr">
        <is>
          <t>Herbal Extraction methods</t>
        </is>
      </c>
      <c r="M52" s="166" t="inlineStr"/>
      <c r="N52" s="165" t="inlineStr">
        <is>
          <t>Product</t>
        </is>
      </c>
      <c r="O52" s="166" t="inlineStr">
        <is>
          <t>ข้อ 32 (PLE_CC1_Practice_Exam.md)</t>
        </is>
      </c>
      <c r="P52" s="165" t="inlineStr">
        <is>
          <t>แบบฝึกหัด</t>
        </is>
      </c>
      <c r="Q52" s="165" t="inlineStr">
        <is>
          <t>เล่มม่วง</t>
        </is>
      </c>
      <c r="R52" s="165" t="inlineStr"/>
    </row>
    <row r="53" ht="24" customHeight="1" s="49">
      <c r="A53" s="165" t="n">
        <v>51</v>
      </c>
      <c r="B53" s="166"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53" s="166" t="inlineStr"/>
      <c r="D53" s="166" t="inlineStr">
        <is>
          <t>เพกา</t>
        </is>
      </c>
      <c r="E53" s="166" t="inlineStr">
        <is>
          <t>ขมิ้นชัน</t>
        </is>
      </c>
      <c r="F53" s="166" t="inlineStr">
        <is>
          <t>ฟ้าทะลายโจร</t>
        </is>
      </c>
      <c r="G53" s="166" t="inlineStr">
        <is>
          <t>พริกไทย</t>
        </is>
      </c>
      <c r="H53" s="166" t="inlineStr">
        <is>
          <t>ตะไคร้</t>
        </is>
      </c>
      <c r="I53" s="165" t="n">
        <v>1</v>
      </c>
      <c r="J53" s="166"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53" s="166" t="inlineStr"/>
      <c r="L53" s="166" t="inlineStr">
        <is>
          <t>Herbal Extraction methods</t>
        </is>
      </c>
      <c r="M53" s="166" t="inlineStr"/>
      <c r="N53" s="165" t="inlineStr">
        <is>
          <t>Product</t>
        </is>
      </c>
      <c r="O53" s="166" t="inlineStr">
        <is>
          <t>ข้อ 1 (PLE_CC1_Practice_Exam.md)</t>
        </is>
      </c>
      <c r="P53" s="165" t="inlineStr">
        <is>
          <t>แบบฝึกหัด</t>
        </is>
      </c>
      <c r="Q53" s="165" t="inlineStr">
        <is>
          <t>เล่มม่วง</t>
        </is>
      </c>
      <c r="R53" s="165" t="inlineStr"/>
    </row>
    <row r="54" ht="24" customHeight="1" s="49">
      <c r="A54" s="165" t="n">
        <v>52</v>
      </c>
      <c r="B54" s="166"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54" s="166" t="inlineStr"/>
      <c r="D54" s="166" t="inlineStr">
        <is>
          <t>ว่านหางจระเข้</t>
        </is>
      </c>
      <c r="E54" s="166" t="inlineStr">
        <is>
          <t>ผักคราดหัวแหวน</t>
        </is>
      </c>
      <c r="F54" s="166" t="inlineStr">
        <is>
          <t>ฝรั่ง</t>
        </is>
      </c>
      <c r="G54" s="166" t="inlineStr">
        <is>
          <t>ตะไคร้</t>
        </is>
      </c>
      <c r="H54" s="166" t="inlineStr">
        <is>
          <t>บอระเพ็ด</t>
        </is>
      </c>
      <c r="I54" s="165" t="n">
        <v>1</v>
      </c>
      <c r="J54" s="166"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54" s="166" t="inlineStr"/>
      <c r="L54" s="166" t="inlineStr">
        <is>
          <t>Herbal Extraction methods</t>
        </is>
      </c>
      <c r="M54" s="166" t="inlineStr"/>
      <c r="N54" s="165" t="inlineStr">
        <is>
          <t>Product</t>
        </is>
      </c>
      <c r="O54" s="166" t="inlineStr">
        <is>
          <t>ข้อ 2 (PLE_CC1_Practice_Exam.md)</t>
        </is>
      </c>
      <c r="P54" s="165" t="inlineStr">
        <is>
          <t>แบบฝึกหัด</t>
        </is>
      </c>
      <c r="Q54" s="165" t="inlineStr">
        <is>
          <t>เล่มม่วง</t>
        </is>
      </c>
      <c r="R54" s="165" t="inlineStr"/>
    </row>
    <row r="55" ht="24" customHeight="1" s="49">
      <c r="A55" s="165" t="n">
        <v>53</v>
      </c>
      <c r="B55" s="166" t="inlineStr">
        <is>
          <t>สมุนไพรในข้อใดที่มีสารอัลคาลอยด์ Arecoline และมีสรรพคุณตามตำรายาไทยในการถ่ายพยาธิตัวตืดและพยาธิใบไม้</t>
        </is>
      </c>
      <c r="C55" s="166" t="inlineStr"/>
      <c r="D55" s="166" t="inlineStr">
        <is>
          <t>หมาก</t>
        </is>
      </c>
      <c r="E55" s="166" t="inlineStr">
        <is>
          <t>สับปะรด</t>
        </is>
      </c>
      <c r="F55" s="166" t="inlineStr">
        <is>
          <t>กระเจี๊ยบมอญ</t>
        </is>
      </c>
      <c r="G55" s="166" t="inlineStr">
        <is>
          <t>กานพลู</t>
        </is>
      </c>
      <c r="H55" s="166" t="inlineStr">
        <is>
          <t>ตะไคร้</t>
        </is>
      </c>
      <c r="I55" s="165" t="n">
        <v>1</v>
      </c>
      <c r="J55" s="166"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55" s="166" t="inlineStr"/>
      <c r="L55" s="166" t="inlineStr">
        <is>
          <t>Herbal Extraction methods</t>
        </is>
      </c>
      <c r="M55" s="166" t="inlineStr"/>
      <c r="N55" s="165" t="inlineStr">
        <is>
          <t>Product</t>
        </is>
      </c>
      <c r="O55" s="166" t="inlineStr">
        <is>
          <t>ข้อ 5 (PLE_CC1_Practice_Exam.md)</t>
        </is>
      </c>
      <c r="P55" s="165" t="inlineStr">
        <is>
          <t>แบบฝึกหัด</t>
        </is>
      </c>
      <c r="Q55" s="165" t="inlineStr">
        <is>
          <t>เล่มม่วง</t>
        </is>
      </c>
      <c r="R55" s="165" t="inlineStr"/>
    </row>
    <row r="56" ht="24" customHeight="1" s="49">
      <c r="A56" s="165" t="n">
        <v>54</v>
      </c>
      <c r="B56" s="166" t="inlineStr">
        <is>
          <t>ยาเคมีบำบัดรักษามะเร็ง Vincristine และ Vinblastine มีสารตั้งต้นทางชีวภาพที่สกัดได้จากสมุนไพรชนิดใด</t>
        </is>
      </c>
      <c r="C56" s="166" t="inlineStr"/>
      <c r="D56" s="166" t="inlineStr">
        <is>
          <t>แพงพวยฝรั่ง</t>
        </is>
      </c>
      <c r="E56" s="166" t="inlineStr">
        <is>
          <t>Pacific Yew</t>
        </is>
      </c>
      <c r="F56" s="166" t="inlineStr">
        <is>
          <t>ลำโพง</t>
        </is>
      </c>
      <c r="G56" s="166" t="inlineStr">
        <is>
          <t>ดองดึง</t>
        </is>
      </c>
      <c r="H56" s="166" t="inlineStr">
        <is>
          <t>เสนียด</t>
        </is>
      </c>
      <c r="I56" s="165" t="n">
        <v>1</v>
      </c>
      <c r="J56" s="166"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56" s="166" t="inlineStr"/>
      <c r="L56" s="166" t="inlineStr">
        <is>
          <t>Herbal Extraction methods</t>
        </is>
      </c>
      <c r="M56" s="166" t="inlineStr"/>
      <c r="N56" s="165" t="inlineStr">
        <is>
          <t>Product</t>
        </is>
      </c>
      <c r="O56" s="166" t="inlineStr">
        <is>
          <t>ข้อ 13 (PLE_CC1_Practice_Exam.md)</t>
        </is>
      </c>
      <c r="P56" s="165" t="inlineStr">
        <is>
          <t>แบบฝึกหัด</t>
        </is>
      </c>
      <c r="Q56" s="165" t="inlineStr">
        <is>
          <t>เล่มม่วง</t>
        </is>
      </c>
      <c r="R56" s="165" t="inlineStr"/>
    </row>
    <row r="57" ht="24" customHeight="1" s="49">
      <c r="A57" s="165" t="n">
        <v>55</v>
      </c>
      <c r="B57" s="166"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57" s="166" t="inlineStr"/>
      <c r="D57" s="166" t="inlineStr">
        <is>
          <t>โคคา (Coca)</t>
        </is>
      </c>
      <c r="E57" s="166" t="inlineStr">
        <is>
          <t>บอระเพ็ด</t>
        </is>
      </c>
      <c r="F57" s="166" t="inlineStr">
        <is>
          <t>Pacific Yew</t>
        </is>
      </c>
      <c r="G57" s="166" t="inlineStr">
        <is>
          <t>เสลดพังพอน</t>
        </is>
      </c>
      <c r="H57" s="166" t="inlineStr">
        <is>
          <t>ว่านมหากาฬ</t>
        </is>
      </c>
      <c r="I57" s="165" t="n">
        <v>1</v>
      </c>
      <c r="J57" s="166"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57" s="166" t="inlineStr"/>
      <c r="L57" s="166" t="inlineStr">
        <is>
          <t>Herbal Extraction methods</t>
        </is>
      </c>
      <c r="M57" s="166" t="inlineStr"/>
      <c r="N57" s="165" t="inlineStr">
        <is>
          <t>Product</t>
        </is>
      </c>
      <c r="O57" s="166" t="inlineStr">
        <is>
          <t>ข้อ 15 (PLE_CC1_Practice_Exam.md)</t>
        </is>
      </c>
      <c r="P57" s="165" t="inlineStr">
        <is>
          <t>แบบฝึกหัด</t>
        </is>
      </c>
      <c r="Q57" s="165" t="inlineStr">
        <is>
          <t>เล่มม่วง</t>
        </is>
      </c>
      <c r="R57" s="165" t="inlineStr"/>
    </row>
    <row r="58" ht="24" customHeight="1" s="49">
      <c r="A58" s="165" t="n">
        <v>56</v>
      </c>
      <c r="B58" s="166"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58" s="166" t="inlineStr"/>
      <c r="D58" s="166" t="inlineStr">
        <is>
          <t>ขิง</t>
        </is>
      </c>
      <c r="E58" s="166" t="inlineStr">
        <is>
          <t>พริกไทย</t>
        </is>
      </c>
      <c r="F58" s="166" t="inlineStr">
        <is>
          <t>กระวาน</t>
        </is>
      </c>
      <c r="G58" s="166" t="inlineStr">
        <is>
          <t>ขมิ้น</t>
        </is>
      </c>
      <c r="H58" s="166" t="inlineStr">
        <is>
          <t>ตะไคร้</t>
        </is>
      </c>
      <c r="I58" s="165" t="n">
        <v>1</v>
      </c>
      <c r="J58" s="166"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58" s="166" t="inlineStr"/>
      <c r="L58" s="166" t="inlineStr">
        <is>
          <t>Herbal Extraction methods</t>
        </is>
      </c>
      <c r="M58" s="166" t="inlineStr"/>
      <c r="N58" s="165" t="inlineStr">
        <is>
          <t>Product</t>
        </is>
      </c>
      <c r="O58" s="166" t="inlineStr">
        <is>
          <t>ข้อ 16 (PLE_CC1_Practice_Exam.md)</t>
        </is>
      </c>
      <c r="P58" s="165" t="inlineStr">
        <is>
          <t>แบบฝึกหัด</t>
        </is>
      </c>
      <c r="Q58" s="165" t="inlineStr">
        <is>
          <t>เล่มม่วง</t>
        </is>
      </c>
      <c r="R58" s="165" t="inlineStr"/>
    </row>
    <row r="59" ht="24" customHeight="1" s="49">
      <c r="A59" s="165" t="n">
        <v>57</v>
      </c>
      <c r="B59" s="166"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59" s="166" t="inlineStr"/>
      <c r="D59" s="166" t="inlineStr">
        <is>
          <t>มะคำดีควาย</t>
        </is>
      </c>
      <c r="E59" s="166" t="inlineStr">
        <is>
          <t>กระเจี๊ยบแดง</t>
        </is>
      </c>
      <c r="F59" s="166" t="inlineStr">
        <is>
          <t>หญ้าคา</t>
        </is>
      </c>
      <c r="G59" s="166" t="inlineStr">
        <is>
          <t>อ้อยแดง</t>
        </is>
      </c>
      <c r="H59" s="166" t="inlineStr">
        <is>
          <t>ขลู่</t>
        </is>
      </c>
      <c r="I59" s="165" t="n">
        <v>1</v>
      </c>
      <c r="J59" s="166"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59" s="166" t="inlineStr"/>
      <c r="L59" s="166" t="inlineStr">
        <is>
          <t>Herbal Extraction methods</t>
        </is>
      </c>
      <c r="M59" s="166" t="inlineStr"/>
      <c r="N59" s="165" t="inlineStr">
        <is>
          <t>Product</t>
        </is>
      </c>
      <c r="O59" s="166" t="inlineStr">
        <is>
          <t>ข้อ 33 (PLE_CC1_Practice_Exam.md)</t>
        </is>
      </c>
      <c r="P59" s="165" t="inlineStr">
        <is>
          <t>แบบฝึกหัด</t>
        </is>
      </c>
      <c r="Q59" s="165" t="inlineStr">
        <is>
          <t>เล่มม่วง</t>
        </is>
      </c>
      <c r="R59" s="165" t="inlineStr"/>
    </row>
    <row r="60" ht="24" customHeight="1" s="49">
      <c r="A60" s="165" t="n">
        <v>58</v>
      </c>
      <c r="B60" s="166" t="inlineStr">
        <is>
          <t>สมุนไพรในข้อใดต่อไปนี้สามารถใช้แก้อาการท้องผูกได้ ยกเว้นข้อใด</t>
        </is>
      </c>
      <c r="C60" s="166" t="inlineStr"/>
      <c r="D60" s="166" t="inlineStr">
        <is>
          <t>ขิง</t>
        </is>
      </c>
      <c r="E60" s="166" t="inlineStr">
        <is>
          <t>มะขามแขก</t>
        </is>
      </c>
      <c r="F60" s="166" t="inlineStr">
        <is>
          <t>ชุมเห็ดเทศ</t>
        </is>
      </c>
      <c r="G60" s="166" t="inlineStr">
        <is>
          <t>มะขามเปียก</t>
        </is>
      </c>
      <c r="H60" s="166" t="inlineStr">
        <is>
          <t>คูน (เนื้อในฝัก)</t>
        </is>
      </c>
      <c r="I60" s="165" t="n">
        <v>1</v>
      </c>
      <c r="J60" s="166"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0" s="166" t="inlineStr"/>
      <c r="L60" s="166" t="inlineStr">
        <is>
          <t>Herbal Extraction methods</t>
        </is>
      </c>
      <c r="M60" s="166" t="inlineStr"/>
      <c r="N60" s="165" t="inlineStr">
        <is>
          <t>Product</t>
        </is>
      </c>
      <c r="O60" s="166" t="inlineStr">
        <is>
          <t>ข้อ 36 (PLE_CC1_Practice_Exam.md)</t>
        </is>
      </c>
      <c r="P60" s="165" t="inlineStr">
        <is>
          <t>แบบฝึกหัด</t>
        </is>
      </c>
      <c r="Q60" s="165" t="inlineStr">
        <is>
          <t>เล่มม่วง</t>
        </is>
      </c>
      <c r="R60" s="165" t="inlineStr"/>
    </row>
    <row r="61" ht="24" customHeight="1" s="49">
      <c r="A61" s="165" t="n">
        <v>59</v>
      </c>
      <c r="B61" s="166"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1" s="166" t="inlineStr"/>
      <c r="D61" s="166" t="inlineStr">
        <is>
          <t>ฤทธิ์สมานแผลและต้านเชื้อแบคทีเรียสำหรับล้างแผลสด แผลเรื้อรัง</t>
        </is>
      </c>
      <c r="E61" s="166" t="inlineStr">
        <is>
          <t>ฤทธิ์ขับปัสสาวะและขับนิ่ว</t>
        </is>
      </c>
      <c r="F61" s="166" t="inlineStr">
        <is>
          <t>ฤทธิ์ลดระดับไขมันในเลือด</t>
        </is>
      </c>
      <c r="G61" s="166" t="inlineStr">
        <is>
          <t>ฤทธิ์ระงับอาการปวดข้อเข่าเสื่อม</t>
        </is>
      </c>
      <c r="H61" s="166" t="inlineStr">
        <is>
          <t>ฤทธิ์ช่วยให้นอนหลับ</t>
        </is>
      </c>
      <c r="I61" s="165" t="n">
        <v>1</v>
      </c>
      <c r="J61" s="166"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1" s="166" t="inlineStr"/>
      <c r="L61" s="166" t="inlineStr">
        <is>
          <t>Herbal Extraction methods</t>
        </is>
      </c>
      <c r="M61" s="166" t="inlineStr"/>
      <c r="N61" s="165" t="inlineStr">
        <is>
          <t>Product</t>
        </is>
      </c>
      <c r="O61" s="166" t="inlineStr">
        <is>
          <t>ข้อ 38 (PLE_CC1_Practice_Exam.md)</t>
        </is>
      </c>
      <c r="P61" s="165" t="inlineStr">
        <is>
          <t>แบบฝึกหัด</t>
        </is>
      </c>
      <c r="Q61" s="165" t="inlineStr">
        <is>
          <t>เล่มม่วง</t>
        </is>
      </c>
      <c r="R61" s="165" t="inlineStr"/>
    </row>
    <row r="62" ht="24" customHeight="1" s="49">
      <c r="A62" s="165" t="n">
        <v>60</v>
      </c>
      <c r="B62" s="166" t="inlineStr">
        <is>
          <t>ข้อใดระบุ 'ส่วนที่ใช้' ของสมุนไพรที่มีสรรพคุณแก้ท้องอืด ท้องเฟ้อ แน่น จุกเสียด ในงานสาธารณสุขมูลฐาน ไม่ถูกต้อง</t>
        </is>
      </c>
      <c r="C62" s="166" t="inlineStr"/>
      <c r="D62" s="166" t="inlineStr">
        <is>
          <t>กะเพรา ใช้ส่วนรากแก่</t>
        </is>
      </c>
      <c r="E62" s="166" t="inlineStr">
        <is>
          <t>ขมิ้นชัน ใช้ส่วนเหง้าแก่ใต้ดิน</t>
        </is>
      </c>
      <c r="F62" s="166" t="inlineStr">
        <is>
          <t>ขิง ใช้ส่วนเหง้าแก่ใต้ดิน</t>
        </is>
      </c>
      <c r="G62" s="166" t="inlineStr">
        <is>
          <t>กระชาย ใช้ส่วนเหง้าและรากใต้ดิน</t>
        </is>
      </c>
      <c r="H62" s="166" t="inlineStr">
        <is>
          <t>ตะไคร้ ใช้ส่วนโคนต้นและลำต้นแก่</t>
        </is>
      </c>
      <c r="I62" s="165" t="n">
        <v>1</v>
      </c>
      <c r="J62" s="166"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62" s="166" t="inlineStr"/>
      <c r="L62" s="166" t="inlineStr">
        <is>
          <t>Herbal Extraction methods</t>
        </is>
      </c>
      <c r="M62" s="166" t="inlineStr"/>
      <c r="N62" s="165" t="inlineStr">
        <is>
          <t>Product</t>
        </is>
      </c>
      <c r="O62" s="166" t="inlineStr">
        <is>
          <t>ข้อ 40 (PLE_CC1_Practice_Exam.md)</t>
        </is>
      </c>
      <c r="P62" s="165" t="inlineStr">
        <is>
          <t>แบบฝึกหัด</t>
        </is>
      </c>
      <c r="Q62" s="165" t="inlineStr">
        <is>
          <t>เล่มม่วง</t>
        </is>
      </c>
      <c r="R62" s="165" t="inlineStr"/>
    </row>
    <row r="63" ht="24" customHeight="1" s="49">
      <c r="A63" s="165" t="n">
        <v>61</v>
      </c>
      <c r="B63" s="166" t="inlineStr">
        <is>
          <t>สมุนไพรในข้อใดที่มีสารสำคัญ Allicin และได้รับการยอมรับว่ามีฤทธิ์ลดระดับไขมันคอเลสเตอรอลในเลือด</t>
        </is>
      </c>
      <c r="C63" s="166" t="inlineStr"/>
      <c r="D63" s="166" t="inlineStr">
        <is>
          <t>กระเทียม</t>
        </is>
      </c>
      <c r="E63" s="166" t="inlineStr">
        <is>
          <t>บอระเพ็ด</t>
        </is>
      </c>
      <c r="F63" s="166" t="inlineStr">
        <is>
          <t>ฟ้าทะลายโจร</t>
        </is>
      </c>
      <c r="G63" s="166" t="inlineStr">
        <is>
          <t>ขมิ้นชัน</t>
        </is>
      </c>
      <c r="H63" s="166" t="inlineStr">
        <is>
          <t>ชุมเห็ดเทศ</t>
        </is>
      </c>
      <c r="I63" s="165" t="n">
        <v>1</v>
      </c>
      <c r="J63" s="166"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63" s="166" t="inlineStr"/>
      <c r="L63" s="166" t="inlineStr">
        <is>
          <t>Herbal Extraction methods</t>
        </is>
      </c>
      <c r="M63" s="166" t="inlineStr"/>
      <c r="N63" s="165" t="inlineStr">
        <is>
          <t>Product</t>
        </is>
      </c>
      <c r="O63" s="166" t="inlineStr">
        <is>
          <t>ข้อ 9 (PLE_CC1_Key_Rx20_UBU.md)</t>
        </is>
      </c>
      <c r="P63" s="165" t="inlineStr">
        <is>
          <t>ข้อสอบจำลอง</t>
        </is>
      </c>
      <c r="Q63" s="165" t="inlineStr">
        <is>
          <t>Mock Rx20 UBU</t>
        </is>
      </c>
      <c r="R63" s="165" t="inlineStr"/>
    </row>
    <row r="64" ht="24" customHeight="1" s="49">
      <c r="A64" s="165" t="n">
        <v>62</v>
      </c>
      <c r="B64" s="166"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64" s="166" t="inlineStr"/>
      <c r="D64" s="166" t="inlineStr">
        <is>
          <t>ผลฝรั่งอ่อน / ผลดิบ</t>
        </is>
      </c>
      <c r="E64" s="166" t="inlineStr">
        <is>
          <t>เนื้อมังคุดสุก</t>
        </is>
      </c>
      <c r="F64" s="166" t="inlineStr">
        <is>
          <t>เมล็ดทับทิม</t>
        </is>
      </c>
      <c r="G64" s="166" t="inlineStr">
        <is>
          <t>ใบสีเสียด</t>
        </is>
      </c>
      <c r="H64" s="166" t="inlineStr">
        <is>
          <t>กล้วยน้ำว้าสุกงอม</t>
        </is>
      </c>
      <c r="I64" s="165" t="n">
        <v>1</v>
      </c>
      <c r="J64" s="166"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64" s="166" t="inlineStr"/>
      <c r="L64" s="166" t="inlineStr">
        <is>
          <t>Herbal Extraction methods</t>
        </is>
      </c>
      <c r="M64" s="166" t="inlineStr"/>
      <c r="N64" s="165" t="inlineStr">
        <is>
          <t>Product</t>
        </is>
      </c>
      <c r="O64" s="166" t="inlineStr">
        <is>
          <t>ข้อ 31 (PLE_CC1_Key_Rx20_UBU.md)</t>
        </is>
      </c>
      <c r="P64" s="165" t="inlineStr">
        <is>
          <t>ข้อสอบจำลอง</t>
        </is>
      </c>
      <c r="Q64" s="165" t="inlineStr">
        <is>
          <t>Mock Rx20 UBU</t>
        </is>
      </c>
      <c r="R64" s="165" t="inlineStr"/>
    </row>
    <row r="65" ht="24" customHeight="1" s="49">
      <c r="A65" s="165" t="n">
        <v>63</v>
      </c>
      <c r="B65" s="166"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65" s="166" t="inlineStr"/>
      <c r="D65" s="166" t="inlineStr">
        <is>
          <t>เปลือกผลแห้งมังคุด และ เปลือกผลแห้งทับทิม</t>
        </is>
      </c>
      <c r="E65" s="166" t="inlineStr">
        <is>
          <t>เมล็ดแฟลกซ์ และ เมล็ดฟักทอง</t>
        </is>
      </c>
      <c r="F65" s="166" t="inlineStr">
        <is>
          <t>ใบฟ้าทะลายโจร และ ใบฝรั่ง</t>
        </is>
      </c>
      <c r="G65" s="166" t="inlineStr">
        <is>
          <t>เหง้าขิง และ เหง้าขมิ้นชัน</t>
        </is>
      </c>
      <c r="H65" s="166" t="inlineStr">
        <is>
          <t>เนื้อในฝักคูน และ เนื้อส้มแขก</t>
        </is>
      </c>
      <c r="I65" s="165" t="n">
        <v>1</v>
      </c>
      <c r="J65" s="166"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65" s="166" t="inlineStr"/>
      <c r="L65" s="166" t="inlineStr">
        <is>
          <t>Herbal Extraction methods</t>
        </is>
      </c>
      <c r="M65" s="166" t="inlineStr"/>
      <c r="N65" s="165" t="inlineStr">
        <is>
          <t>Product</t>
        </is>
      </c>
      <c r="O65" s="166" t="inlineStr">
        <is>
          <t>ข้อ 5 (PLE_CC1_Key_Rx20_UBU.md)</t>
        </is>
      </c>
      <c r="P65" s="165" t="inlineStr">
        <is>
          <t>ข้อสอบจำลอง</t>
        </is>
      </c>
      <c r="Q65" s="165" t="inlineStr">
        <is>
          <t>Mock Rx20 UBU</t>
        </is>
      </c>
      <c r="R65" s="165" t="inlineStr"/>
    </row>
    <row r="66" ht="24" customHeight="1" s="49">
      <c r="A66" s="165" t="n">
        <v>64</v>
      </c>
      <c r="B66" s="166"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66" s="166" t="inlineStr"/>
      <c r="D66" s="166"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66" s="166" t="inlineStr">
        <is>
          <t>รับซื้อยานี้ไว้และวางจำหน่ายในร้านเพื่ออำนวยความสะดวกให้ผู้ป่วย</t>
        </is>
      </c>
      <c r="F66" s="166" t="inlineStr">
        <is>
          <t>แนะนำให้ผู้ป่วยใช้ต่อไปหากอาการดีขึ้นเพราะเป็นยาสมุนไพรธรรมชาติ</t>
        </is>
      </c>
      <c r="G66" s="166" t="inlineStr">
        <is>
          <t>นำยานี้ไปแบ่งบรรจุใส่ซองยาของร้านแล้วขายต่อ</t>
        </is>
      </c>
      <c r="H66" s="166" t="inlineStr">
        <is>
          <t>แนะนำให้ผู้ป่วยเพิ่มขนาดยาเป็นสองเท่าเพื่อให้เชื้อราหายขาด</t>
        </is>
      </c>
      <c r="I66" s="165" t="n">
        <v>1</v>
      </c>
      <c r="J66" s="166"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66" s="166" t="inlineStr"/>
      <c r="L66" s="166" t="inlineStr">
        <is>
          <t>Herbal Extraction methods</t>
        </is>
      </c>
      <c r="M66" s="166" t="inlineStr"/>
      <c r="N66" s="165" t="inlineStr">
        <is>
          <t>Product</t>
        </is>
      </c>
      <c r="O66" s="166" t="inlineStr">
        <is>
          <t>ข้อ 97 (PLE_CC1_Key_Rx20_UBU.md)</t>
        </is>
      </c>
      <c r="P66" s="165" t="inlineStr">
        <is>
          <t>ข้อสอบจำลอง</t>
        </is>
      </c>
      <c r="Q66" s="165" t="inlineStr">
        <is>
          <t>Mock Rx20 UBU</t>
        </is>
      </c>
      <c r="R66" s="165" t="inlineStr"/>
    </row>
    <row r="67" ht="24" customHeight="1" s="49">
      <c r="A67" s="165" t="n">
        <v>65</v>
      </c>
      <c r="B67" s="166"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67" s="166" t="inlineStr"/>
      <c r="D67" s="166" t="inlineStr">
        <is>
          <t>เป็นความผิดตาม พ.ร.บ. ผลิตภัณฑ์สมุนไพร พ.ศ. 2562 และ พ.ร.บ. ยา พ.ศ. 2510 ฐานขายยาที่ไม่ได้ขึ้นทะเบียนตำรับ</t>
        </is>
      </c>
      <c r="E67" s="166" t="inlineStr">
        <is>
          <t>ไม่มีความผิด หากเป็นยาสมุนไพรที่ปรุงขึ้นตามภูมิปัญญาชาวบ้าน</t>
        </is>
      </c>
      <c r="F67" s="166" t="inlineStr">
        <is>
          <t>ไม่มีความผิด หากผู้ซื้อยินยอมรับความเสี่ยงด้วยตนเอง</t>
        </is>
      </c>
      <c r="G67" s="166" t="inlineStr">
        <is>
          <t>มีความผิดเฉพาะกรณีที่ผู้ป่วยเกิดอาการไม่พึงประสงค์รุนแรงเท่านั้น</t>
        </is>
      </c>
      <c r="H67" s="166" t="inlineStr">
        <is>
          <t>ไม่มีความผิด หากจำหน่ายในราคาไม่เกินราคากลาง</t>
        </is>
      </c>
      <c r="I67" s="165" t="n">
        <v>1</v>
      </c>
      <c r="J67" s="166"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67" s="166" t="inlineStr"/>
      <c r="L67" s="166" t="inlineStr">
        <is>
          <t>Herbal Extraction methods</t>
        </is>
      </c>
      <c r="M67" s="166" t="inlineStr"/>
      <c r="N67" s="165" t="inlineStr">
        <is>
          <t>Product</t>
        </is>
      </c>
      <c r="O67" s="166" t="inlineStr">
        <is>
          <t>ข้อ 3 (PLE_CC1_Key_Rx20_UBU.md)</t>
        </is>
      </c>
      <c r="P67" s="165" t="inlineStr">
        <is>
          <t>ข้อสอบจำลอง</t>
        </is>
      </c>
      <c r="Q67" s="165" t="inlineStr">
        <is>
          <t>Mock Rx20 UBU</t>
        </is>
      </c>
      <c r="R67" s="165" t="inlineStr"/>
    </row>
    <row r="68" ht="24" customHeight="1" s="49">
      <c r="A68" s="165" t="n">
        <v>66</v>
      </c>
      <c r="B68" s="166"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68" s="166" t="inlineStr"/>
      <c r="D68" s="166" t="inlineStr">
        <is>
          <t>ดื่มน้ำคั้นมะระขี้นก 100 mL ก่อนอาหารกลางวันเป็นประจำ</t>
        </is>
      </c>
      <c r="E68" s="166" t="inlineStr">
        <is>
          <t>รับประทานแคปซูลขมิ้นชัน 1 เม็ดหลังอาหารเย็น</t>
        </is>
      </c>
      <c r="F68" s="166" t="inlineStr">
        <is>
          <t>ดื่มน้ำขิงต้มอุ่นๆ วันละ 1 แก้วเพื่อขับลม</t>
        </is>
      </c>
      <c r="G68" s="166" t="inlineStr">
        <is>
          <t>รับประทานยาเม็ดฟ้าทะลายโจรเมื่อมีอาการเจ็บคอ</t>
        </is>
      </c>
      <c r="H68" s="166" t="inlineStr">
        <is>
          <t>รับประทานยาชงชุมเห็ดเทศสัปดาห์ละ 1 ครั้ง</t>
        </is>
      </c>
      <c r="I68" s="165" t="n">
        <v>1</v>
      </c>
      <c r="J68" s="166"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68" s="166" t="inlineStr"/>
      <c r="L68" s="166" t="inlineStr">
        <is>
          <t>Herbal Extraction methods</t>
        </is>
      </c>
      <c r="M68" s="166" t="inlineStr"/>
      <c r="N68" s="165" t="inlineStr">
        <is>
          <t>Product</t>
        </is>
      </c>
      <c r="O68" s="166" t="inlineStr">
        <is>
          <t>ข้อ 3 (PLE_CC1_Key_Rx20_UBU.md)</t>
        </is>
      </c>
      <c r="P68" s="165" t="inlineStr">
        <is>
          <t>ข้อสอบจำลอง</t>
        </is>
      </c>
      <c r="Q68" s="165" t="inlineStr">
        <is>
          <t>Mock Rx20 UBU</t>
        </is>
      </c>
      <c r="R68" s="165" t="inlineStr"/>
    </row>
    <row r="69" ht="24" customHeight="1" s="49">
      <c r="A69" s="165" t="n">
        <v>67</v>
      </c>
      <c r="B69" s="166"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69" s="166" t="inlineStr"/>
      <c r="D69" s="166" t="inlineStr">
        <is>
          <t>แคปซูลเถาวัลย์เปรียง</t>
        </is>
      </c>
      <c r="E69" s="166" t="inlineStr">
        <is>
          <t>แคปซูลขมิ้นชัน</t>
        </is>
      </c>
      <c r="F69" s="166" t="inlineStr">
        <is>
          <t>แคปซูลชุมเห็ดเทศ</t>
        </is>
      </c>
      <c r="G69" s="166" t="inlineStr">
        <is>
          <t>แคปซูลตรีผลา</t>
        </is>
      </c>
      <c r="H69" s="166" t="inlineStr">
        <is>
          <t>แคปซูลดองดึง</t>
        </is>
      </c>
      <c r="I69" s="165" t="n">
        <v>1</v>
      </c>
      <c r="J69" s="166"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69" s="166" t="inlineStr"/>
      <c r="L69" s="166" t="inlineStr">
        <is>
          <t>Herbal Extraction methods</t>
        </is>
      </c>
      <c r="M69" s="166" t="inlineStr"/>
      <c r="N69" s="165" t="inlineStr">
        <is>
          <t>Product</t>
        </is>
      </c>
      <c r="O69" s="166" t="inlineStr">
        <is>
          <t>ข้อ 4 (PLE_CC1_Key_Rx20_UBU.md)</t>
        </is>
      </c>
      <c r="P69" s="165" t="inlineStr">
        <is>
          <t>ข้อสอบจำลอง</t>
        </is>
      </c>
      <c r="Q69" s="165" t="inlineStr">
        <is>
          <t>Mock Rx20 UBU</t>
        </is>
      </c>
      <c r="R69" s="165" t="inlineStr"/>
    </row>
    <row r="70" ht="24" customHeight="1" s="49">
      <c r="A70" s="165" t="n">
        <v>68</v>
      </c>
      <c r="B70" s="166"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0" s="166" t="inlineStr"/>
      <c r="D70" s="166" t="inlineStr">
        <is>
          <t>ปวดมวนท้อง แน่นเกร็งในช่องท้อง (Abdominal cramping / pain)</t>
        </is>
      </c>
      <c r="E70" s="166" t="inlineStr">
        <is>
          <t>ไตวายเฉียบพลัน (Acute renal failure)</t>
        </is>
      </c>
      <c r="F70" s="166" t="inlineStr">
        <is>
          <t>ลำไส้เฉื่อยชา (Atonic colon)</t>
        </is>
      </c>
      <c r="G70" s="166" t="inlineStr">
        <is>
          <t>ความดันโลหิตสูงเฉียบพลัน</t>
        </is>
      </c>
      <c r="H70" s="166" t="inlineStr">
        <is>
          <t>ตับวายเฉียบพลัน</t>
        </is>
      </c>
      <c r="I70" s="165" t="n">
        <v>1</v>
      </c>
      <c r="J70" s="166"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0" s="166" t="inlineStr"/>
      <c r="L70" s="166" t="inlineStr">
        <is>
          <t>Herbal Extraction methods</t>
        </is>
      </c>
      <c r="M70" s="166" t="inlineStr"/>
      <c r="N70" s="165" t="inlineStr">
        <is>
          <t>Product</t>
        </is>
      </c>
      <c r="O70" s="166" t="inlineStr">
        <is>
          <t>ข้อ 10 (PLE_CC1_Key_Rx20_UBU.md)</t>
        </is>
      </c>
      <c r="P70" s="165" t="inlineStr">
        <is>
          <t>ข้อสอบจำลอง</t>
        </is>
      </c>
      <c r="Q70" s="165" t="inlineStr">
        <is>
          <t>Mock Rx20 UBU</t>
        </is>
      </c>
      <c r="R70" s="165" t="inlineStr"/>
    </row>
    <row r="71" ht="24" customHeight="1" s="49">
      <c r="A71" s="165" t="n">
        <v>69</v>
      </c>
      <c r="B71" s="166"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1" s="166" t="inlineStr"/>
      <c r="D71" s="166" t="inlineStr">
        <is>
          <t>ขี้เหล็ก</t>
        </is>
      </c>
      <c r="E71" s="166" t="inlineStr">
        <is>
          <t>ขมิ้นชัน</t>
        </is>
      </c>
      <c r="F71" s="166" t="inlineStr">
        <is>
          <t>ขิง</t>
        </is>
      </c>
      <c r="G71" s="166" t="inlineStr">
        <is>
          <t>กระเจี๊ยบแดง</t>
        </is>
      </c>
      <c r="H71" s="166" t="inlineStr">
        <is>
          <t>หญ้าหนวดแมว</t>
        </is>
      </c>
      <c r="I71" s="165" t="n">
        <v>1</v>
      </c>
      <c r="J71" s="166"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1" s="166" t="inlineStr"/>
      <c r="L71" s="166" t="inlineStr">
        <is>
          <t>Herbal Extraction methods</t>
        </is>
      </c>
      <c r="M71" s="166" t="inlineStr"/>
      <c r="N71" s="165" t="inlineStr">
        <is>
          <t>Product</t>
        </is>
      </c>
      <c r="O71" s="166" t="inlineStr">
        <is>
          <t>ข้อ 61 (PLE_CC1_Key_Rx20_UBU.md)</t>
        </is>
      </c>
      <c r="P71" s="165" t="inlineStr">
        <is>
          <t>ข้อสอบจำลอง</t>
        </is>
      </c>
      <c r="Q71" s="165" t="inlineStr">
        <is>
          <t>Mock Rx20 UBU</t>
        </is>
      </c>
      <c r="R71" s="165" t="inlineStr"/>
    </row>
    <row r="72" ht="24" customHeight="1" s="49">
      <c r="A72" s="165" t="n">
        <v>70</v>
      </c>
      <c r="B72" s="166"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72" s="166" t="inlineStr"/>
      <c r="D72" s="166"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72" s="166" t="inlineStr">
        <is>
          <t>ไม่มีความผิด หากยาสมุนไพรนั้นได้รับการรับรองจากกระทรวงสาธารณสุขแล้ว</t>
        </is>
      </c>
      <c r="F72" s="166" t="inlineStr">
        <is>
          <t>ไม่มีความผิด หากติดป้ายเฉพาะภายในบริเวณหน้าร้านของตนเอง</t>
        </is>
      </c>
      <c r="G72" s="166" t="inlineStr">
        <is>
          <t>ผิด เฉพาะกรณีที่ยาดังกล่าวมีส่วนผสมของสารสเตียรอยด์เท่านั้น</t>
        </is>
      </c>
      <c r="H72" s="166" t="inlineStr">
        <is>
          <t>ไม่มีความผิด หากมีงานวิจัยทางวิทยาศาสตร์รองรับ</t>
        </is>
      </c>
      <c r="I72" s="165" t="n">
        <v>1</v>
      </c>
      <c r="J72" s="166"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72" s="166" t="inlineStr"/>
      <c r="L72" s="166" t="inlineStr">
        <is>
          <t>Herbal Extraction methods</t>
        </is>
      </c>
      <c r="M72" s="166" t="inlineStr"/>
      <c r="N72" s="165" t="inlineStr">
        <is>
          <t>Product</t>
        </is>
      </c>
      <c r="O72" s="166" t="inlineStr">
        <is>
          <t>ข้อ 10 (PLE_CC1_Key_Rx20_UBU.md)</t>
        </is>
      </c>
      <c r="P72" s="165" t="inlineStr">
        <is>
          <t>ข้อสอบจำลอง</t>
        </is>
      </c>
      <c r="Q72" s="165" t="inlineStr">
        <is>
          <t>Mock Rx20 UBU</t>
        </is>
      </c>
      <c r="R72" s="165" t="inlineStr"/>
    </row>
    <row r="73" ht="24" customHeight="1" s="49">
      <c r="A73" s="165" t="n">
        <v>71</v>
      </c>
      <c r="B73" s="166"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73" s="166" t="inlineStr"/>
      <c r="D73" s="166" t="inlineStr">
        <is>
          <t>เถาวัลย์เปรียง</t>
        </is>
      </c>
      <c r="E73" s="166" t="inlineStr">
        <is>
          <t>พริก</t>
        </is>
      </c>
      <c r="F73" s="166" t="inlineStr">
        <is>
          <t>เปล้าน้อย</t>
        </is>
      </c>
      <c r="G73" s="166" t="inlineStr">
        <is>
          <t>ขมิ้นชัน</t>
        </is>
      </c>
      <c r="H73" s="166" t="inlineStr">
        <is>
          <t>ชุมเห็ดเทศ</t>
        </is>
      </c>
      <c r="I73" s="165" t="n">
        <v>1</v>
      </c>
      <c r="J73" s="166"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73" s="166" t="inlineStr"/>
      <c r="L73" s="166" t="inlineStr">
        <is>
          <t>Herbal Extraction methods</t>
        </is>
      </c>
      <c r="M73" s="166" t="inlineStr"/>
      <c r="N73" s="165" t="inlineStr">
        <is>
          <t>Product</t>
        </is>
      </c>
      <c r="O73" s="166" t="inlineStr">
        <is>
          <t>ข้อ 4 (PLE_CC1_Key_Rx20_UBU.md)</t>
        </is>
      </c>
      <c r="P73" s="165" t="inlineStr">
        <is>
          <t>ข้อสอบจำลอง</t>
        </is>
      </c>
      <c r="Q73" s="165" t="inlineStr">
        <is>
          <t>Mock Rx20 UBU</t>
        </is>
      </c>
      <c r="R73" s="165" t="inlineStr"/>
    </row>
    <row r="74" ht="24" customHeight="1" s="49">
      <c r="A74" s="165" t="n">
        <v>72</v>
      </c>
      <c r="B74" s="166"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74" s="166" t="inlineStr"/>
      <c r="D74" s="166" t="inlineStr">
        <is>
          <t>หญ้าดอกขาว</t>
        </is>
      </c>
      <c r="E74" s="166" t="inlineStr">
        <is>
          <t>เพชรสังฆาต</t>
        </is>
      </c>
      <c r="F74" s="166" t="inlineStr">
        <is>
          <t>พริก</t>
        </is>
      </c>
      <c r="G74" s="166" t="inlineStr">
        <is>
          <t>ขลู่</t>
        </is>
      </c>
      <c r="H74" s="166" t="inlineStr">
        <is>
          <t>มะระขี้นก</t>
        </is>
      </c>
      <c r="I74" s="165" t="n">
        <v>1</v>
      </c>
      <c r="J74" s="166"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74" s="166" t="inlineStr"/>
      <c r="L74" s="166" t="inlineStr">
        <is>
          <t>Herbal Extraction methods</t>
        </is>
      </c>
      <c r="M74" s="166" t="inlineStr"/>
      <c r="N74" s="165" t="inlineStr">
        <is>
          <t>Product</t>
        </is>
      </c>
      <c r="O74" s="166" t="inlineStr">
        <is>
          <t>ข้อ 7 (PLE_CC1_Key_Rx20_UBU.md)</t>
        </is>
      </c>
      <c r="P74" s="165" t="inlineStr">
        <is>
          <t>ข้อสอบจำลอง</t>
        </is>
      </c>
      <c r="Q74" s="165" t="inlineStr">
        <is>
          <t>Mock Rx20 UBU</t>
        </is>
      </c>
      <c r="R74" s="165" t="inlineStr"/>
    </row>
    <row r="75" ht="24" customHeight="1" s="49">
      <c r="A75" s="165" t="n">
        <v>73</v>
      </c>
      <c r="B75" s="166"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75" s="166" t="inlineStr"/>
      <c r="D75" s="166" t="inlineStr">
        <is>
          <t>โฆษณาว่ายาสมุนไพรสามารถรักษาโรคเบาหวานให้หายขาดได้</t>
        </is>
      </c>
      <c r="E75" s="166" t="inlineStr">
        <is>
          <t>โฆษณาแสดงเลขทะเบียนตำรับผลิตภัณฑ์สมุนไพรที่ได้รับอนุญาต</t>
        </is>
      </c>
      <c r="F75" s="166" t="inlineStr">
        <is>
          <t>โฆษณาระบุข้อบ่งใช้ตามที่ระบุไว้ในฉลากและเอกสารกำกับยาที่ได้รับอนุมัติ</t>
        </is>
      </c>
      <c r="G75" s="166" t="inlineStr">
        <is>
          <t>โฆษณาระบุชื่อและที่ตั้งของผู้ผลิตอย่างถูกต้อง</t>
        </is>
      </c>
      <c r="H75" s="166" t="inlineStr">
        <is>
          <t>โฆษณาคำเตือนและข้อควรระวังตามประกาศของกระทรวงสาธารณสุข</t>
        </is>
      </c>
      <c r="I75" s="165" t="n">
        <v>1</v>
      </c>
      <c r="J75" s="166"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75" s="166" t="inlineStr"/>
      <c r="L75" s="166" t="inlineStr">
        <is>
          <t>Herbal Extraction methods</t>
        </is>
      </c>
      <c r="M75" s="166" t="inlineStr"/>
      <c r="N75" s="165" t="inlineStr">
        <is>
          <t>Product</t>
        </is>
      </c>
      <c r="O75" s="166" t="inlineStr">
        <is>
          <t>ข้อ 5 (PLE_CC1_Key_Rx20_UBU.md)</t>
        </is>
      </c>
      <c r="P75" s="165" t="inlineStr">
        <is>
          <t>ข้อสอบจำลอง</t>
        </is>
      </c>
      <c r="Q75" s="165" t="inlineStr">
        <is>
          <t>Mock Rx20 UBU</t>
        </is>
      </c>
      <c r="R75" s="165" t="inlineStr"/>
    </row>
    <row r="76" ht="24" customHeight="1" s="49">
      <c r="A76" s="165" t="n">
        <v>74</v>
      </c>
      <c r="B76" s="166"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76" s="166" t="inlineStr"/>
      <c r="D76" s="166" t="inlineStr">
        <is>
          <t>กระเทียม</t>
        </is>
      </c>
      <c r="E76" s="166" t="inlineStr">
        <is>
          <t>บอระเพ็ด</t>
        </is>
      </c>
      <c r="F76" s="166" t="inlineStr">
        <is>
          <t>ฟ้าทะลายโจร</t>
        </is>
      </c>
      <c r="G76" s="166" t="inlineStr">
        <is>
          <t>ชุมเห็ดเทศ</t>
        </is>
      </c>
      <c r="H76" s="166" t="inlineStr">
        <is>
          <t>บัวบก</t>
        </is>
      </c>
      <c r="I76" s="165" t="n">
        <v>1</v>
      </c>
      <c r="J76" s="166"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76" s="166" t="inlineStr"/>
      <c r="L76" s="166" t="inlineStr">
        <is>
          <t>Herbal Extraction methods</t>
        </is>
      </c>
      <c r="M76" s="166" t="inlineStr"/>
      <c r="N76" s="165" t="inlineStr">
        <is>
          <t>Product</t>
        </is>
      </c>
      <c r="O76" s="166" t="inlineStr">
        <is>
          <t>ข้อ 15 (PLE_CC1_Key_Rx20_UBU.md)</t>
        </is>
      </c>
      <c r="P76" s="165" t="inlineStr">
        <is>
          <t>ข้อสอบจำลอง</t>
        </is>
      </c>
      <c r="Q76" s="165" t="inlineStr">
        <is>
          <t>Mock Rx20 UBU</t>
        </is>
      </c>
      <c r="R76" s="165" t="inlineStr"/>
    </row>
    <row r="77" ht="24" customHeight="1" s="49">
      <c r="A77" s="165" t="n">
        <v>75</v>
      </c>
      <c r="B77" s="166"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77" s="166" t="inlineStr"/>
      <c r="D77" s="166" t="inlineStr">
        <is>
          <t>เพื่อส่งเสริมให้ประชาชนสามารถเข้าถึงยาจำเป็นที่มีราคาแพงและช่วยแก้ปัญหาวิกฤตสาธารณสุขของประเทศ</t>
        </is>
      </c>
      <c r="E77" s="166" t="inlineStr">
        <is>
          <t>เพื่อส่งเสริมการพัฒนาอุตสาหกรรมการผลิตยาและชีววัตถุภายในประเทศเพื่อการพาณิชย์</t>
        </is>
      </c>
      <c r="F77" s="166" t="inlineStr">
        <is>
          <t>เพื่อยกเลิกการคุ้มครองทรัพย์สินทางปัญญาทุกประเภทในประเทศ</t>
        </is>
      </c>
      <c r="G77" s="166" t="inlineStr">
        <is>
          <t>เพื่อยุติการโฆษณาส่งเสริมการขายยาที่ผิดจริยธรรม</t>
        </is>
      </c>
      <c r="H77" s="166" t="inlineStr">
        <is>
          <t>เพื่อบังคับให้บริษัทยาย้ายฐานการผลิตเข้ามาในประเทศ</t>
        </is>
      </c>
      <c r="I77" s="165" t="n">
        <v>1</v>
      </c>
      <c r="J77" s="166"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77" s="166" t="inlineStr"/>
      <c r="L77" s="166" t="inlineStr">
        <is>
          <t>Herbal Extraction methods</t>
        </is>
      </c>
      <c r="M77" s="166" t="inlineStr"/>
      <c r="N77" s="165" t="inlineStr">
        <is>
          <t>Product</t>
        </is>
      </c>
      <c r="O77" s="166" t="inlineStr">
        <is>
          <t>ข้อ 2 (PLE_CC1_Key_Rx20_UBU.md)</t>
        </is>
      </c>
      <c r="P77" s="165" t="inlineStr">
        <is>
          <t>ข้อสอบจำลอง</t>
        </is>
      </c>
      <c r="Q77" s="165" t="inlineStr">
        <is>
          <t>Mock Rx20 UBU</t>
        </is>
      </c>
      <c r="R77" s="165" t="inlineStr"/>
    </row>
    <row r="78" ht="24" customHeight="1" s="49">
      <c r="A78" s="165" t="n">
        <v>76</v>
      </c>
      <c r="B78" s="166"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78" s="166" t="inlineStr"/>
      <c r="D78" s="166" t="inlineStr">
        <is>
          <t>ขิง</t>
        </is>
      </c>
      <c r="E78" s="166" t="inlineStr">
        <is>
          <t>กะเพรา</t>
        </is>
      </c>
      <c r="F78" s="166" t="inlineStr">
        <is>
          <t>โหระพา</t>
        </is>
      </c>
      <c r="G78" s="166" t="inlineStr">
        <is>
          <t>กล้วย</t>
        </is>
      </c>
      <c r="H78" s="166" t="inlineStr">
        <is>
          <t>พริก</t>
        </is>
      </c>
      <c r="I78" s="165" t="n">
        <v>1</v>
      </c>
      <c r="J78" s="166"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78" s="166" t="inlineStr"/>
      <c r="L78" s="166" t="inlineStr">
        <is>
          <t>Herbal Extraction methods</t>
        </is>
      </c>
      <c r="M78" s="166" t="inlineStr"/>
      <c r="N78" s="165" t="inlineStr">
        <is>
          <t>Product</t>
        </is>
      </c>
      <c r="O78" s="166" t="inlineStr">
        <is>
          <t>ข้อ 27 (PLE_CC1_Key_Rx20_UBU.md)</t>
        </is>
      </c>
      <c r="P78" s="165" t="inlineStr">
        <is>
          <t>ข้อสอบจำลอง</t>
        </is>
      </c>
      <c r="Q78" s="165" t="inlineStr">
        <is>
          <t>Mock Rx20 UBU</t>
        </is>
      </c>
      <c r="R78" s="165" t="inlineStr"/>
    </row>
    <row r="79" ht="24" customHeight="1" s="49">
      <c r="A79" s="165" t="n">
        <v>77</v>
      </c>
      <c r="B79" s="166"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79" s="166" t="inlineStr"/>
      <c r="D79" s="166" t="inlineStr">
        <is>
          <t>ดองดึง</t>
        </is>
      </c>
      <c r="E79" s="166" t="inlineStr">
        <is>
          <t>เถาวัลย์เปรียง</t>
        </is>
      </c>
      <c r="F79" s="166" t="inlineStr">
        <is>
          <t>ไพล</t>
        </is>
      </c>
      <c r="G79" s="166" t="inlineStr">
        <is>
          <t>บัวบก</t>
        </is>
      </c>
      <c r="H79" s="166" t="inlineStr">
        <is>
          <t>ขมิ้นอ้อย</t>
        </is>
      </c>
      <c r="I79" s="165" t="n">
        <v>2</v>
      </c>
      <c r="J79" s="166"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79" s="166" t="inlineStr"/>
      <c r="L79" s="166" t="inlineStr">
        <is>
          <t>Herbal Extraction methods</t>
        </is>
      </c>
      <c r="M79" s="166" t="inlineStr"/>
      <c r="N79" s="165" t="inlineStr">
        <is>
          <t>Product</t>
        </is>
      </c>
      <c r="O79" s="166" t="inlineStr">
        <is>
          <t>ข้อ 108 (PLE_CC1_Key_Rx20_UBU.md)</t>
        </is>
      </c>
      <c r="P79" s="165" t="inlineStr">
        <is>
          <t>ข้อสอบจำลอง</t>
        </is>
      </c>
      <c r="Q79" s="165" t="inlineStr">
        <is>
          <t>Mock Rx20 UBU</t>
        </is>
      </c>
      <c r="R79" s="165" t="inlineStr"/>
    </row>
    <row r="80" ht="24" customHeight="1" s="49">
      <c r="A80" s="165" t="n">
        <v>78</v>
      </c>
      <c r="B80" s="166" t="inlineStr">
        <is>
          <t>เหตุใดจึงมีข้อห้ามใช้สมุนไพรหญ้าหนวดแมว (Orthosiphon aristatus) ในผู้ป่วยโรคไตวายและผู้ป่วยโรคหัวใจล้มเหลว</t>
        </is>
      </c>
      <c r="C80" s="166" t="inlineStr"/>
      <c r="D80" s="166" t="inlineStr">
        <is>
          <t>มีปริมาณเกลือโพแทสเซียมสูงมาก เสี่ยงต่อการเกิดภาวะ Hyperkalemia รุนแรง</t>
        </is>
      </c>
      <c r="E80" s="166" t="inlineStr">
        <is>
          <t>อาจทำให้ระดับไขมันคอเลสเตอรอลในเลือดสูงขึ้นอย่างรวดเร็ว</t>
        </is>
      </c>
      <c r="F80" s="166" t="inlineStr">
        <is>
          <t>อาจทำให้ระดับน้ำตาลในเลือดสูงขึ้นจนเกิดภาวะ DKA</t>
        </is>
      </c>
      <c r="G80" s="166" t="inlineStr">
        <is>
          <t>มีฤทธิ์กระตุ้นระบบประสาทซิมพาเทติกทำให้ความดันโลหิตสูงวิกฤต</t>
        </is>
      </c>
      <c r="H80" s="166" t="inlineStr">
        <is>
          <t>มีสารพิษทำลายเซลล์ตับทำให้ตับวายเฉียบพลัน</t>
        </is>
      </c>
      <c r="I80" s="165" t="n">
        <v>1</v>
      </c>
      <c r="J80" s="166"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K80" s="166" t="inlineStr"/>
      <c r="L80" s="166" t="inlineStr">
        <is>
          <t>Hypertension</t>
        </is>
      </c>
      <c r="M80" s="166" t="inlineStr"/>
      <c r="N80" s="165" t="inlineStr">
        <is>
          <t>Clinic</t>
        </is>
      </c>
      <c r="O80" s="166" t="inlineStr">
        <is>
          <t>ข้อ 39 (PLE_CC1_2562_Key.md)</t>
        </is>
      </c>
      <c r="P80" s="165" t="inlineStr">
        <is>
          <t>ข้อสอบเก่า</t>
        </is>
      </c>
      <c r="Q80" s="165" t="inlineStr">
        <is>
          <t>2562</t>
        </is>
      </c>
      <c r="R80" s="165" t="inlineStr"/>
    </row>
    <row r="81" ht="13.2" customHeight="1" s="49"/>
    <row r="82" ht="13.2" customHeight="1" s="49"/>
    <row r="83" ht="13.2" customHeight="1" s="49"/>
    <row r="84" ht="13.2" customHeight="1" s="49"/>
    <row r="85" ht="13.2" customHeight="1" s="49"/>
    <row r="86" ht="13.2" customHeight="1" s="49"/>
    <row r="87" ht="13.2" customHeight="1" s="49"/>
    <row r="88" ht="13.2" customHeight="1" s="49"/>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inlineStr">
        <is>
          <t>ลำดับ</t>
        </is>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1</v>
      </c>
      <c r="B3" s="162" t="inlineStr">
        <is>
          <t>CASE_P2_CVD_C01</t>
        </is>
      </c>
      <c r="C3" s="161" t="inlineStr">
        <is>
          <t>CLN</t>
        </is>
      </c>
      <c r="D3" s="161" t="inlineStr">
        <is>
          <t>P2</t>
        </is>
      </c>
      <c r="E3" s="161" t="inlineStr">
        <is>
          <t>CVD</t>
        </is>
      </c>
      <c r="F3" s="161" t="inlineStr">
        <is>
          <t>C01</t>
        </is>
      </c>
      <c r="G3" s="161" t="n">
        <v>6</v>
      </c>
      <c r="H3" s="163" t="inlineStr">
        <is>
          <t>2. Cardiovascular (แถว 3-8: ข้อ 1-6)</t>
        </is>
      </c>
    </row>
    <row r="4">
      <c r="A4" s="100" t="n"/>
      <c r="B4" s="88" t="n"/>
      <c r="C4" s="100" t="n"/>
      <c r="D4" s="88" t="n"/>
      <c r="E4" s="88" t="n"/>
      <c r="F4" s="88" t="n"/>
      <c r="G4" s="88" t="n"/>
      <c r="H4" s="88" t="n"/>
    </row>
    <row r="5">
      <c r="A5" s="100" t="n"/>
      <c r="B5" s="88" t="n"/>
      <c r="C5" s="100" t="n"/>
      <c r="D5" s="88" t="n"/>
      <c r="E5" s="88" t="n"/>
      <c r="F5" s="88" t="n"/>
      <c r="G5" s="88" t="n"/>
      <c r="H5" s="88" t="n"/>
    </row>
    <row r="6">
      <c r="A6" s="100" t="n"/>
      <c r="B6" s="88" t="n"/>
      <c r="C6" s="100" t="n"/>
      <c r="D6" s="88" t="n"/>
      <c r="E6" s="88" t="n"/>
      <c r="F6" s="88" t="n"/>
      <c r="G6" s="88" t="n"/>
      <c r="H6" s="88" t="n"/>
    </row>
    <row r="7">
      <c r="A7" s="100" t="n"/>
      <c r="B7" s="88" t="n"/>
      <c r="C7" s="100" t="n"/>
      <c r="D7" s="88" t="n"/>
      <c r="E7" s="88" t="n"/>
      <c r="F7" s="88" t="n"/>
      <c r="G7" s="88" t="n"/>
      <c r="H7" s="88" t="n"/>
    </row>
    <row r="8">
      <c r="A8" s="100" t="n"/>
      <c r="B8" s="88" t="n"/>
      <c r="C8" s="100" t="n"/>
      <c r="D8" s="88" t="n"/>
      <c r="E8" s="88" t="n"/>
      <c r="F8" s="88" t="n"/>
      <c r="G8" s="88" t="n"/>
      <c r="H8" s="88" t="n"/>
    </row>
    <row r="9">
      <c r="A9" s="100" t="n"/>
      <c r="B9" s="88" t="n"/>
      <c r="C9" s="100" t="n"/>
      <c r="D9" s="88" t="n"/>
      <c r="E9" s="88" t="n"/>
      <c r="F9" s="88" t="n"/>
      <c r="G9" s="88" t="n"/>
      <c r="H9" s="88" t="n"/>
    </row>
    <row r="10">
      <c r="A10" s="100" t="n"/>
      <c r="B10" s="88" t="n"/>
      <c r="C10" s="100" t="n"/>
      <c r="D10" s="88" t="n"/>
      <c r="E10" s="88" t="n"/>
      <c r="F10" s="88" t="n"/>
      <c r="G10" s="88" t="n"/>
      <c r="H10" s="88" t="n"/>
    </row>
    <row r="11">
      <c r="A11" s="100" t="n"/>
      <c r="B11" s="88" t="n"/>
      <c r="C11" s="100" t="n"/>
      <c r="D11" s="88" t="n"/>
      <c r="E11" s="88" t="n"/>
      <c r="F11" s="88" t="n"/>
      <c r="G11" s="88" t="n"/>
      <c r="H11" s="88" t="n"/>
    </row>
    <row r="12">
      <c r="A12" s="100" t="n"/>
      <c r="B12" s="88" t="n"/>
      <c r="C12" s="100" t="n"/>
      <c r="D12" s="88" t="n"/>
      <c r="E12" s="88" t="n"/>
      <c r="F12" s="88" t="n"/>
      <c r="G12" s="88" t="n"/>
      <c r="H12" s="88" t="n"/>
    </row>
    <row r="13">
      <c r="A13" s="100" t="n"/>
      <c r="B13" s="88" t="n"/>
      <c r="C13" s="100" t="n"/>
      <c r="D13" s="88" t="n"/>
      <c r="E13" s="88" t="n"/>
      <c r="F13" s="88" t="n"/>
      <c r="G13" s="88" t="n"/>
      <c r="H13" s="88" t="n"/>
    </row>
    <row r="14">
      <c r="A14" s="100" t="n"/>
      <c r="B14" s="88" t="n"/>
      <c r="C14" s="100" t="n"/>
      <c r="D14" s="88" t="n"/>
      <c r="E14" s="88" t="n"/>
      <c r="F14" s="88" t="n"/>
      <c r="G14" s="88" t="n"/>
      <c r="H14" s="88" t="n"/>
    </row>
    <row r="15">
      <c r="A15" s="100" t="n"/>
      <c r="B15" s="88" t="n"/>
      <c r="C15" s="100" t="n"/>
      <c r="D15" s="88" t="n"/>
      <c r="E15" s="88" t="n"/>
      <c r="F15" s="88" t="n"/>
      <c r="G15" s="88" t="n"/>
      <c r="H15" s="88" t="n"/>
    </row>
    <row r="16">
      <c r="A16" s="100" t="n"/>
      <c r="B16" s="88" t="n"/>
      <c r="C16" s="100" t="n"/>
      <c r="D16" s="88" t="n"/>
      <c r="E16" s="88" t="n"/>
      <c r="F16" s="88" t="n"/>
      <c r="G16" s="88" t="n"/>
      <c r="H16" s="88" t="n"/>
    </row>
    <row r="17">
      <c r="A17" s="100" t="n"/>
      <c r="B17" s="88" t="n"/>
      <c r="C17" s="100" t="n"/>
      <c r="D17" s="88" t="n"/>
      <c r="E17" s="88" t="n"/>
      <c r="F17" s="88" t="n"/>
      <c r="G17" s="88" t="n"/>
      <c r="H17" s="88" t="n"/>
    </row>
    <row r="18">
      <c r="A18" s="100" t="n"/>
      <c r="B18" s="88" t="n"/>
      <c r="C18" s="100" t="n"/>
      <c r="D18" s="88" t="n"/>
      <c r="E18" s="88" t="n"/>
      <c r="F18" s="88" t="n"/>
      <c r="G18" s="88" t="n"/>
      <c r="H18" s="88" t="n"/>
    </row>
    <row r="19">
      <c r="A19" s="100" t="n"/>
      <c r="B19" s="88" t="n"/>
      <c r="C19" s="100" t="n"/>
      <c r="D19" s="88" t="n"/>
      <c r="E19" s="88" t="n"/>
      <c r="F19" s="88" t="n"/>
      <c r="G19" s="88" t="n"/>
      <c r="H19" s="88" t="n"/>
    </row>
    <row r="20">
      <c r="A20" s="100" t="n"/>
      <c r="B20" s="88" t="n"/>
      <c r="C20" s="100" t="n"/>
      <c r="D20" s="88" t="n"/>
      <c r="E20" s="88" t="n"/>
      <c r="F20" s="88" t="n"/>
      <c r="G20" s="88" t="n"/>
      <c r="H20" s="88" t="n"/>
    </row>
    <row r="21">
      <c r="A21" s="100" t="n"/>
      <c r="B21" s="88" t="n"/>
      <c r="C21" s="100" t="n"/>
      <c r="D21" s="88" t="n"/>
      <c r="E21" s="88" t="n"/>
      <c r="F21" s="88" t="n"/>
      <c r="G21" s="88" t="n"/>
      <c r="H21" s="88" t="n"/>
    </row>
    <row r="22">
      <c r="A22" s="100" t="n"/>
      <c r="B22" s="88" t="n"/>
      <c r="C22" s="100" t="n"/>
      <c r="D22" s="88" t="n"/>
      <c r="E22" s="88" t="n"/>
      <c r="F22" s="88" t="n"/>
      <c r="G22" s="88" t="n"/>
      <c r="H22" s="88" t="n"/>
    </row>
    <row r="23">
      <c r="A23" s="100" t="n"/>
      <c r="B23" s="88" t="n"/>
      <c r="C23" s="100" t="n"/>
      <c r="D23" s="88" t="n"/>
      <c r="E23" s="88" t="n"/>
      <c r="F23" s="88" t="n"/>
      <c r="G23" s="88" t="n"/>
      <c r="H23" s="88" t="n"/>
    </row>
    <row r="24">
      <c r="A24" s="100" t="n"/>
      <c r="B24" s="88" t="n"/>
      <c r="C24" s="100" t="n"/>
      <c r="D24" s="88" t="n"/>
      <c r="E24" s="88" t="n"/>
      <c r="F24" s="88" t="n"/>
      <c r="G24" s="88" t="n"/>
      <c r="H24" s="88" t="n"/>
    </row>
    <row r="25">
      <c r="A25" s="100" t="n"/>
      <c r="B25" s="88" t="n"/>
      <c r="C25" s="100" t="n"/>
      <c r="D25" s="88" t="n"/>
      <c r="E25" s="88" t="n"/>
      <c r="F25" s="88" t="n"/>
      <c r="G25" s="88" t="n"/>
      <c r="H25" s="88" t="n"/>
    </row>
    <row r="26">
      <c r="A26" s="100" t="n"/>
      <c r="B26" s="88" t="n"/>
      <c r="C26" s="100" t="n"/>
      <c r="D26" s="88" t="n"/>
      <c r="E26" s="88" t="n"/>
      <c r="F26" s="88" t="n"/>
      <c r="G26" s="88" t="n"/>
      <c r="H26" s="88" t="n"/>
    </row>
    <row r="27">
      <c r="A27" s="100" t="n"/>
      <c r="B27" s="88" t="n"/>
      <c r="C27" s="100" t="n"/>
      <c r="D27" s="88" t="n"/>
      <c r="E27" s="88" t="n"/>
      <c r="F27" s="88" t="n"/>
      <c r="G27" s="88" t="n"/>
      <c r="H27" s="88" t="n"/>
    </row>
    <row r="28">
      <c r="A28" s="100" t="n"/>
      <c r="B28" s="88" t="n"/>
      <c r="C28" s="100" t="n"/>
      <c r="D28" s="88" t="n"/>
      <c r="E28" s="88" t="n"/>
      <c r="F28" s="88" t="n"/>
      <c r="G28" s="88" t="n"/>
      <c r="H28" s="88" t="n"/>
    </row>
    <row r="29">
      <c r="A29" s="100" t="n"/>
      <c r="B29" s="88" t="n"/>
      <c r="C29" s="100" t="n"/>
      <c r="D29" s="88" t="n"/>
      <c r="E29" s="88" t="n"/>
      <c r="F29" s="88" t="n"/>
      <c r="G29" s="88" t="n"/>
      <c r="H29" s="88" t="n"/>
    </row>
    <row r="30">
      <c r="A30" s="100" t="n"/>
      <c r="B30" s="88" t="n"/>
      <c r="C30" s="100" t="n"/>
      <c r="D30" s="88" t="n"/>
      <c r="E30" s="88" t="n"/>
      <c r="F30" s="88" t="n"/>
      <c r="G30" s="88" t="n"/>
      <c r="H30" s="88" t="n"/>
    </row>
    <row r="31">
      <c r="A31" s="100" t="n"/>
      <c r="B31" s="88" t="n"/>
      <c r="C31" s="100" t="n"/>
      <c r="D31" s="88" t="n"/>
      <c r="E31" s="88" t="n"/>
      <c r="F31" s="88" t="n"/>
      <c r="G31" s="88" t="n"/>
      <c r="H31" s="88" t="n"/>
    </row>
    <row r="32">
      <c r="A32" s="100" t="n"/>
      <c r="B32" s="88" t="n"/>
      <c r="C32" s="100" t="n"/>
      <c r="D32" s="88" t="n"/>
      <c r="E32" s="88" t="n"/>
      <c r="F32" s="88" t="n"/>
      <c r="G32" s="88" t="n"/>
      <c r="H32" s="88" t="n"/>
    </row>
    <row r="33">
      <c r="A33" s="100" t="n"/>
      <c r="B33" s="88" t="n"/>
      <c r="C33" s="100" t="n"/>
      <c r="D33" s="88" t="n"/>
      <c r="E33" s="88" t="n"/>
      <c r="F33" s="88" t="n"/>
      <c r="G33" s="88" t="n"/>
      <c r="H33" s="88" t="n"/>
    </row>
    <row r="34">
      <c r="A34" s="100" t="n"/>
      <c r="B34" s="88" t="n"/>
      <c r="C34" s="100" t="n"/>
      <c r="D34" s="88" t="n"/>
      <c r="E34" s="88" t="n"/>
      <c r="F34" s="88" t="n"/>
      <c r="G34" s="88" t="n"/>
      <c r="H34" s="88" t="n"/>
    </row>
    <row r="35">
      <c r="A35" s="100" t="n"/>
      <c r="B35" s="88" t="n"/>
      <c r="C35" s="100" t="n"/>
      <c r="D35" s="88" t="n"/>
      <c r="E35" s="88" t="n"/>
      <c r="F35" s="88" t="n"/>
      <c r="G35" s="88" t="n"/>
      <c r="H35" s="88" t="n"/>
    </row>
    <row r="36">
      <c r="A36" s="100" t="n"/>
      <c r="B36" s="88" t="n"/>
      <c r="C36" s="100" t="n"/>
      <c r="D36" s="88" t="n"/>
      <c r="E36" s="88" t="n"/>
      <c r="F36" s="88" t="n"/>
      <c r="G36" s="88" t="n"/>
      <c r="H36" s="88" t="n"/>
    </row>
    <row r="37">
      <c r="A37" s="100" t="n"/>
      <c r="B37" s="88" t="n"/>
      <c r="C37" s="100" t="n"/>
      <c r="D37" s="88" t="n"/>
      <c r="E37" s="88" t="n"/>
      <c r="F37" s="88" t="n"/>
      <c r="G37" s="88" t="n"/>
      <c r="H37" s="88" t="n"/>
    </row>
    <row r="38">
      <c r="A38" s="100" t="n"/>
      <c r="B38" s="88" t="n"/>
      <c r="C38" s="100" t="n"/>
      <c r="D38" s="88" t="n"/>
      <c r="E38" s="88" t="n"/>
      <c r="F38" s="88" t="n"/>
      <c r="G38" s="88" t="n"/>
      <c r="H38" s="88" t="n"/>
    </row>
    <row r="39">
      <c r="A39" s="100" t="n"/>
      <c r="B39" s="88" t="n"/>
      <c r="C39" s="100" t="n"/>
      <c r="D39" s="88" t="n"/>
      <c r="E39" s="88" t="n"/>
      <c r="F39" s="88" t="n"/>
      <c r="G39" s="88" t="n"/>
      <c r="H39" s="88" t="n"/>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row>
    <row r="4">
      <c r="A4" s="100" t="n"/>
      <c r="B4" s="34" t="n"/>
      <c r="C4" s="100" t="n"/>
      <c r="D4" s="34" t="n"/>
      <c r="E4" s="34" t="n"/>
      <c r="F4" s="34" t="n"/>
      <c r="G4" s="34" t="n"/>
    </row>
    <row r="5" ht="25" customHeight="1" s="49">
      <c r="A5" s="134" t="inlineStr">
        <is>
          <t>📁 1. โครงสร้างแท็บในสมุดงาน (Sheet Layout Overview)</t>
        </is>
      </c>
    </row>
    <row r="6" ht="22" customHeight="1" s="49">
      <c r="A6" s="101" t="inlineStr">
        <is>
          <t>กลุ่มแท็บ / ชื่อชีต</t>
        </is>
      </c>
      <c r="B6" s="138" t="inlineStr">
        <is>
          <t>คำอธิบายหน้าที่และการใช้งาน</t>
        </is>
      </c>
    </row>
    <row r="7" ht="20" customHeight="1" s="49">
      <c r="A7" s="103" t="inlineStr">
        <is>
          <t>สารบัญ</t>
        </is>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row>
    <row r="8" ht="20" customHeight="1" s="49">
      <c r="A8" s="103" t="inlineStr">
        <is>
          <t>📥 รวมข้อสอบด่วน</t>
        </is>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row>
    <row r="9" ht="20" customHeight="1" s="49">
      <c r="A9" s="103" t="inlineStr">
        <is>
          <t>📑 ทะเบียนรหัสเคส</t>
        </is>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row>
    <row r="10" ht="20" customHeight="1" s="49">
      <c r="A10" s="103" t="inlineStr">
        <is>
          <t>1. Musculo ถึง 18. Clinical Nutrition</t>
        </is>
      </c>
      <c r="B10" s="96" t="inlineStr">
        <is>
          <t>หมวดวิชาคลินิก (PLE-CC1 CLINIC) รวม 18 หมวดวิชา มีหัวตาราง Case ID ใน Col 17 (Q)</t>
        </is>
      </c>
      <c r="C10" s="80" t="n"/>
      <c r="D10" s="80" t="n"/>
      <c r="E10" s="80" t="n"/>
      <c r="F10" s="80" t="n"/>
      <c r="G10" s="81" t="n"/>
    </row>
    <row r="11" ht="20" customHeight="1" s="49">
      <c r="A11" s="103" t="inlineStr">
        <is>
          <t>1. Titrations ถึง 13. MedChem</t>
        </is>
      </c>
      <c r="B11" s="96" t="inlineStr">
        <is>
          <t>หมวดวิชาวิทยาการเภสัชกรรม (PLE-CC1 PRODUCT) รวม 13 หมวดวิชา มีหัวตาราง Case ID ใน Col 17 (Q)</t>
        </is>
      </c>
      <c r="C11" s="80" t="n"/>
      <c r="D11" s="80" t="n"/>
      <c r="E11" s="80" t="n"/>
      <c r="F11" s="80" t="n"/>
      <c r="G11" s="81" t="n"/>
    </row>
    <row r="12" ht="20" customHeight="1" s="49">
      <c r="A12" s="103" t="inlineStr">
        <is>
          <t>1. Laws &amp; Ethics ถึง 3. Research</t>
        </is>
      </c>
      <c r="B12" s="96" t="inlineStr">
        <is>
          <t>หมวดวิชาสังคมและบริหารเภสัชกิจ (PLE-CC1 SAP) รวม 3 หมวดวิชา มีหัวตาราง Case ID ใน Col 17 (Q)</t>
        </is>
      </c>
      <c r="C12" s="80" t="n"/>
      <c r="D12" s="80" t="n"/>
      <c r="E12" s="80" t="n"/>
      <c r="F12" s="80" t="n"/>
      <c r="G12" s="81" t="n"/>
    </row>
    <row r="13" ht="20" customHeight="1" s="49">
      <c r="A13" s="103" t="inlineStr">
        <is>
          <t>Log_Quiz_Results &amp; ผู้ใช้</t>
        </is>
      </c>
      <c r="B13" s="96" t="inlineStr">
        <is>
          <t>ระบบบันทึกประวัติผลการสอบและการใช้งานของนิสิต (Backend Logging)</t>
        </is>
      </c>
      <c r="C13" s="80" t="n"/>
      <c r="D13" s="80" t="n"/>
      <c r="E13" s="80" t="n"/>
      <c r="F13" s="80" t="n"/>
      <c r="G13" s="81" t="n"/>
    </row>
    <row r="14">
      <c r="A14" s="100" t="n"/>
      <c r="B14" s="34" t="n"/>
      <c r="C14" s="100" t="n"/>
      <c r="D14" s="34" t="n"/>
      <c r="E14" s="34" t="n"/>
      <c r="F14" s="34" t="n"/>
      <c r="G14" s="34" t="n"/>
    </row>
    <row r="15" ht="25" customHeight="1" s="49">
      <c r="A15" s="134" t="inlineStr">
        <is>
          <t>🏷️ 2. มาตรฐานการระบุรหัสเคสต่อเนื่อง (The Master Non-Collision Syntax)</t>
        </is>
      </c>
    </row>
    <row r="16" ht="28" customHeight="1" s="49">
      <c r="A16" s="100" t="inlineStr">
        <is>
          <t>ไวยากรณ์มาตรฐาน: CASE_{TYPE}_{SET}_{TOPIC}_{CASE_NO}_Q{ORDER}</t>
        </is>
      </c>
    </row>
    <row r="17" ht="22" customHeight="1" s="49">
      <c r="A17" s="101" t="inlineStr">
        <is>
          <t>พารามิเตอร์</t>
        </is>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row>
    <row r="18" ht="35" customHeight="1" s="49">
      <c r="A18" s="103" t="inlineStr">
        <is>
          <t>{TYPE}</t>
        </is>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row>
    <row r="19" ht="35" customHeight="1" s="49">
      <c r="A19" s="103" t="inlineStr">
        <is>
          <t>{SET}</t>
        </is>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row>
    <row r="20" ht="35" customHeight="1" s="49">
      <c r="A20" s="103" t="inlineStr">
        <is>
          <t>{TOPIC}</t>
        </is>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row>
    <row r="21" ht="35" customHeight="1" s="49">
      <c r="A21" s="103" t="inlineStr">
        <is>
          <t>{CASE_NO}</t>
        </is>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row>
    <row r="22" ht="35" customHeight="1" s="49">
      <c r="A22" s="103" t="inlineStr">
        <is>
          <t>_Q{ORDER}</t>
        </is>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row>
    <row r="23">
      <c r="A23" s="100" t="n"/>
      <c r="B23" s="34" t="n"/>
      <c r="C23" s="100" t="n"/>
      <c r="D23" s="34" t="n"/>
      <c r="E23" s="34" t="n"/>
      <c r="F23" s="34" t="n"/>
      <c r="G23" s="34" t="n"/>
    </row>
    <row r="24" ht="25" customHeight="1" s="49">
      <c r="A24" s="134" t="inlineStr">
        <is>
          <t>📍 3. กฎตำแหน่งคอลัมน์ และการจัดรูปแบบเฉลย (Formatting Rules)</t>
        </is>
      </c>
    </row>
    <row r="25" ht="40" customHeight="1" s="49">
      <c r="A25" s="103" t="inlineStr">
        <is>
          <t>ตำแหน่งคอลัมน์ Case ID</t>
        </is>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row>
    <row r="26" ht="40" customHeight="1" s="49">
      <c r="A26" s="103" t="inlineStr">
        <is>
          <t>ข้อสอบเดี่ยว (Single item)</t>
        </is>
      </c>
      <c r="B26" s="96" t="inlineStr">
        <is>
          <t>ปล่อยว่างไว้ (Leave blank) ห้ามใส่รหัสเคส</t>
        </is>
      </c>
      <c r="C26" s="80" t="n"/>
      <c r="D26" s="80" t="n"/>
      <c r="E26" s="80" t="n"/>
      <c r="F26" s="80" t="n"/>
      <c r="G26" s="81" t="n"/>
    </row>
    <row r="27" ht="40" customHeight="1" s="49">
      <c r="A27" s="103" t="inlineStr">
        <is>
          <t>ห้ามใช้เครื่องหมายดอกจัน ()</t>
        </is>
      </c>
      <c r="B27" s="96" t="inlineStr">
        <is>
          <t>ห้ามมี  หรือ  ในทุกเซลล์ (โจทย์, ตัวเลือก, เฉลย) เด็ดขาด เซลล์ต้องเป็น Clean Plain Text</t>
        </is>
      </c>
      <c r="C27" s="80" t="n"/>
      <c r="D27" s="80" t="n"/>
      <c r="E27" s="80" t="n"/>
      <c r="F27" s="80" t="n"/>
      <c r="G27" s="81" t="n"/>
    </row>
    <row r="28" ht="40" customHeight="1" s="49">
      <c r="A28" s="103" t="inlineStr">
        <is>
          <t>ห้ามใช้แท็ก &lt;br&gt;</t>
        </is>
      </c>
      <c r="B28" s="96" t="inlineStr">
        <is>
          <t>ห้ามใส่
 ในเซลล์เด็ดขาด ให้ใช้การเคาะขึ้นบรรทัดใหม่จริง (\n\n) หรือกด Alt + Enter</t>
        </is>
      </c>
      <c r="C28" s="80" t="n"/>
      <c r="D28" s="80" t="n"/>
      <c r="E28" s="80" t="n"/>
      <c r="F28" s="80" t="n"/>
      <c r="G28" s="81" t="n"/>
    </row>
    <row r="29" ht="40" customHeight="1" s="49">
      <c r="A29" s="103" t="inlineStr">
        <is>
          <t>โครงสร้างเฉลยมาตรฐาน 6 มิติ</t>
        </is>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2026-10-20T15:30:11Z</dcterms:modified>
  <cp:lastModifiedBy>Thanadol Nareekum</cp:lastModifiedBy>
</cp:coreProperties>
</file>